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J:\Investor_Relations\Public Disclosure\Public Disclosure Reports\YE23\FINAL REPORT YE23\"/>
    </mc:Choice>
  </mc:AlternateContent>
  <xr:revisionPtr revIDLastSave="0" documentId="13_ncr:1_{F2F6B70D-FE2C-4EB9-8D9A-C421F1C60963}" xr6:coauthVersionLast="47" xr6:coauthVersionMax="47" xr10:uidLastSave="{00000000-0000-0000-0000-000000000000}"/>
  <bookViews>
    <workbookView xWindow="25080" yWindow="-120" windowWidth="29040" windowHeight="15990" tabRatio="758" xr2:uid="{00000000-000D-0000-FFFF-FFFF00000000}"/>
  </bookViews>
  <sheets>
    <sheet name="CoverPage" sheetId="117" r:id="rId1"/>
    <sheet name="Index" sheetId="105" r:id="rId2"/>
    <sheet name="EU OV1" sheetId="92" r:id="rId3"/>
    <sheet name="EU KM1" sheetId="93" r:id="rId4"/>
    <sheet name="473a" sheetId="116" r:id="rId5"/>
    <sheet name="EU LI1 " sheetId="95" r:id="rId6"/>
    <sheet name="EU LI2" sheetId="96" r:id="rId7"/>
    <sheet name="EU LI3" sheetId="94" r:id="rId8"/>
    <sheet name="EU CC1" sheetId="83" r:id="rId9"/>
    <sheet name="EU CC2 " sheetId="97" r:id="rId10"/>
    <sheet name="EU CCA  " sheetId="98" r:id="rId11"/>
    <sheet name="EU CCyB1" sheetId="79" r:id="rId12"/>
    <sheet name="EU CCyB2" sheetId="80" r:id="rId13"/>
    <sheet name="EU LR1" sheetId="89" r:id="rId14"/>
    <sheet name="EU LR2" sheetId="90" r:id="rId15"/>
    <sheet name="EU LR3" sheetId="91" r:id="rId16"/>
    <sheet name="EU LIQ1" sheetId="38" r:id="rId17"/>
    <sheet name="EU LIQ2" sheetId="111" r:id="rId18"/>
    <sheet name="EU CR1" sheetId="112" r:id="rId19"/>
    <sheet name="EU CR1-A" sheetId="100" r:id="rId20"/>
    <sheet name="EU CR2" sheetId="81" r:id="rId21"/>
    <sheet name="EU CQ1" sheetId="113" r:id="rId22"/>
    <sheet name="EU CQ3" sheetId="114" r:id="rId23"/>
    <sheet name="EU CQ4" sheetId="72" r:id="rId24"/>
    <sheet name="EU CQ5" sheetId="73" r:id="rId25"/>
    <sheet name="EU CQ7" sheetId="75" r:id="rId26"/>
    <sheet name="EU CR3" sheetId="53" r:id="rId27"/>
    <sheet name="EU CR4" sheetId="39" r:id="rId28"/>
    <sheet name="EU CR5" sheetId="40" r:id="rId29"/>
    <sheet name="EU CCR1" sheetId="23" r:id="rId30"/>
    <sheet name="EU CCR2" sheetId="24" r:id="rId31"/>
    <sheet name="EU CCR3" sheetId="25" r:id="rId32"/>
    <sheet name="EU CCR5" sheetId="27" r:id="rId33"/>
    <sheet name="EU OR1" sheetId="35" r:id="rId34"/>
    <sheet name="EU MR1" sheetId="85" r:id="rId35"/>
    <sheet name="EU AE1" sheetId="32" r:id="rId36"/>
    <sheet name="EU AE2" sheetId="34" r:id="rId37"/>
    <sheet name="EU AE3" sheetId="33" r:id="rId38"/>
    <sheet name="EU IRRBB1" sheetId="104"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#REF!</definedName>
    <definedName name="__EXPORT4">#REF!</definedName>
    <definedName name="__EXPORT5">#REF!</definedName>
    <definedName name="__EXPORT6">#REF!</definedName>
    <definedName name="_c" localSheetId="9" hidden="1">{"'Sheet1'!$A$1:$H$145"}</definedName>
    <definedName name="_c" localSheetId="10" hidden="1">{"'Sheet1'!$A$1:$H$145"}</definedName>
    <definedName name="_c" localSheetId="19" hidden="1">{"'Sheet1'!$A$1:$H$145"}</definedName>
    <definedName name="_c" localSheetId="6" hidden="1">{"'Sheet1'!$A$1:$H$145"}</definedName>
    <definedName name="_c" localSheetId="1" hidden="1">{"'Sheet1'!$A$1:$H$145"}</definedName>
    <definedName name="_c" hidden="1">{"'Sheet1'!$A$1:$H$145"}</definedName>
    <definedName name="_DatumAkt">[1]Automat!$B$2</definedName>
    <definedName name="_DatumVJ">[1]Automat!$B$4</definedName>
    <definedName name="_DatumVP">[1]Automat!$B$3</definedName>
    <definedName name="_xlnm._FilterDatabase" localSheetId="11" hidden="1">'EU CCyB1'!$B$9:$P$38</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9" hidden="1">{#N/A,#N/A,FALSE,"KONZERN";#N/A,#N/A,FALSE,"DECKBLATT";#N/A,#N/A,FALSE,"BILANZ";#N/A,#N/A,FALSE,"KREDIT";#N/A,#N/A,FALSE,"FEASIBILITY";#N/A,#N/A,FALSE,"BETRIEBSANNAHMEN"}</definedName>
    <definedName name="_r" localSheetId="10" hidden="1">{#N/A,#N/A,FALSE,"KONZERN";#N/A,#N/A,FALSE,"DECKBLATT";#N/A,#N/A,FALSE,"BILANZ";#N/A,#N/A,FALSE,"KREDIT";#N/A,#N/A,FALSE,"FEASIBILITY";#N/A,#N/A,FALSE,"BETRIEBSANNAHMEN"}</definedName>
    <definedName name="_r" localSheetId="19" hidden="1">{#N/A,#N/A,FALSE,"KONZERN";#N/A,#N/A,FALSE,"DECKBLATT";#N/A,#N/A,FALSE,"BILANZ";#N/A,#N/A,FALSE,"KREDIT";#N/A,#N/A,FALSE,"FEASIBILITY";#N/A,#N/A,FALSE,"BETRIEBSANNAHMEN"}</definedName>
    <definedName name="_r" localSheetId="6" hidden="1">{#N/A,#N/A,FALSE,"KONZERN";#N/A,#N/A,FALSE,"DECKBLATT";#N/A,#N/A,FALSE,"BILANZ";#N/A,#N/A,FALSE,"KREDIT";#N/A,#N/A,FALSE,"FEASIBILITY";#N/A,#N/A,FALSE,"BETRIEBSANNAHMEN"}</definedName>
    <definedName name="_r" localSheetId="1"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_Toc483499698" localSheetId="5">'EU LI1 '!$B$2</definedName>
    <definedName name="a" localSheetId="9" hidden="1">{#N/A,#N/A,FALSE,"KONZERN";#N/A,#N/A,FALSE,"DECKBLATT";#N/A,#N/A,FALSE,"BILANZ";#N/A,#N/A,FALSE,"KREDIT";#N/A,#N/A,FALSE,"FEASIBILITY";#N/A,#N/A,FALSE,"BETRIEBSANNAHMEN"}</definedName>
    <definedName name="a" localSheetId="10" hidden="1">{#N/A,#N/A,FALSE,"KONZERN";#N/A,#N/A,FALSE,"DECKBLATT";#N/A,#N/A,FALSE,"BILANZ";#N/A,#N/A,FALSE,"KREDIT";#N/A,#N/A,FALSE,"FEASIBILITY";#N/A,#N/A,FALSE,"BETRIEBSANNAHMEN"}</definedName>
    <definedName name="a" localSheetId="19" hidden="1">{#N/A,#N/A,FALSE,"KONZERN";#N/A,#N/A,FALSE,"DECKBLATT";#N/A,#N/A,FALSE,"BILANZ";#N/A,#N/A,FALSE,"KREDIT";#N/A,#N/A,FALSE,"FEASIBILITY";#N/A,#N/A,FALSE,"BETRIEBSANNAHMEN"}</definedName>
    <definedName name="a" localSheetId="6" hidden="1">{#N/A,#N/A,FALSE,"KONZERN";#N/A,#N/A,FALSE,"DECKBLATT";#N/A,#N/A,FALSE,"BILANZ";#N/A,#N/A,FALSE,"KREDIT";#N/A,#N/A,FALSE,"FEASIBILITY";#N/A,#N/A,FALSE,"BETRIEBSANNAHMEN"}</definedName>
    <definedName name="a" localSheetId="1"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9" hidden="1">{#N/A,#N/A,FALSE,"MPFEAS_2";#N/A,#N/A,FALSE,"MPFEAS_1";#N/A,#N/A,FALSE,"MPFEAS";#N/A,#N/A,FALSE,"KREDIT"}</definedName>
    <definedName name="as" localSheetId="10" hidden="1">{#N/A,#N/A,FALSE,"MPFEAS_2";#N/A,#N/A,FALSE,"MPFEAS_1";#N/A,#N/A,FALSE,"MPFEAS";#N/A,#N/A,FALSE,"KREDIT"}</definedName>
    <definedName name="as" localSheetId="19" hidden="1">{#N/A,#N/A,FALSE,"MPFEAS_2";#N/A,#N/A,FALSE,"MPFEAS_1";#N/A,#N/A,FALSE,"MPFEAS";#N/A,#N/A,FALSE,"KREDIT"}</definedName>
    <definedName name="as" localSheetId="6" hidden="1">{#N/A,#N/A,FALSE,"MPFEAS_2";#N/A,#N/A,FALSE,"MPFEAS_1";#N/A,#N/A,FALSE,"MPFEAS";#N/A,#N/A,FALSE,"KREDIT"}</definedName>
    <definedName name="as" localSheetId="1" hidden="1">{#N/A,#N/A,FALSE,"MPFEAS_2";#N/A,#N/A,FALSE,"MPFEAS_1";#N/A,#N/A,FALSE,"MPFEAS";#N/A,#N/A,FALSE,"KREDIT"}</definedName>
    <definedName name="as" hidden="1">{#N/A,#N/A,FALSE,"MPFEAS_2";#N/A,#N/A,FALSE,"MPFEAS_1";#N/A,#N/A,FALSE,"MPFEAS";#N/A,#N/A,FALSE,"KREDIT"}</definedName>
    <definedName name="AT">'[8]Lists-Aux'!$B:$B</definedName>
    <definedName name="b" localSheetId="9" hidden="1">{#N/A,#N/A,FALSE,"MPALLG";#N/A,#N/A,FALSE,"TITEL"}</definedName>
    <definedName name="b" localSheetId="10" hidden="1">{#N/A,#N/A,FALSE,"MPALLG";#N/A,#N/A,FALSE,"TITEL"}</definedName>
    <definedName name="b" localSheetId="19" hidden="1">{#N/A,#N/A,FALSE,"MPALLG";#N/A,#N/A,FALSE,"TITEL"}</definedName>
    <definedName name="b" localSheetId="6" hidden="1">{#N/A,#N/A,FALSE,"MPALLG";#N/A,#N/A,FALSE,"TITEL"}</definedName>
    <definedName name="b" localSheetId="1"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OF">'[8]Lists-Aux'!$G:$G</definedName>
    <definedName name="COI">'[5]Lists-Aux'!$H:$H</definedName>
    <definedName name="CP">'[5]Lists-Aux'!$I:$I</definedName>
    <definedName name="CQS">'[5]Lists-Aux'!$J:$J</definedName>
    <definedName name="CT">'[5]Lists-Aux'!$K:$K</definedName>
    <definedName name="d" localSheetId="9" hidden="1">{#N/A,#N/A,FALSE,"KONZERN";#N/A,#N/A,FALSE,"DECKBLATT";#N/A,#N/A,FALSE,"BILANZ";#N/A,#N/A,FALSE,"KREDIT";#N/A,#N/A,FALSE,"FEASIBILITY";#N/A,#N/A,FALSE,"BETRIEBSANNAHMEN"}</definedName>
    <definedName name="d" localSheetId="10" hidden="1">{#N/A,#N/A,FALSE,"KONZERN";#N/A,#N/A,FALSE,"DECKBLATT";#N/A,#N/A,FALSE,"BILANZ";#N/A,#N/A,FALSE,"KREDIT";#N/A,#N/A,FALSE,"FEASIBILITY";#N/A,#N/A,FALSE,"BETRIEBSANNAHMEN"}</definedName>
    <definedName name="d" localSheetId="19" hidden="1">{#N/A,#N/A,FALSE,"KONZERN";#N/A,#N/A,FALSE,"DECKBLATT";#N/A,#N/A,FALSE,"BILANZ";#N/A,#N/A,FALSE,"KREDIT";#N/A,#N/A,FALSE,"FEASIBILITY";#N/A,#N/A,FALSE,"BETRIEBSANNAHMEN"}</definedName>
    <definedName name="d" localSheetId="6" hidden="1">{#N/A,#N/A,FALSE,"KONZERN";#N/A,#N/A,FALSE,"DECKBLATT";#N/A,#N/A,FALSE,"BILANZ";#N/A,#N/A,FALSE,"KREDIT";#N/A,#N/A,FALSE,"FEASIBILITY";#N/A,#N/A,FALSE,"BETRIEBSANNAHMEN"}</definedName>
    <definedName name="d" localSheetId="1"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9" hidden="1">{#N/A,#N/A,FALSE,"KONZERN";#N/A,#N/A,FALSE,"DECKBLATT";#N/A,#N/A,FALSE,"BILANZ";#N/A,#N/A,FALSE,"KREDIT";#N/A,#N/A,FALSE,"FEASIBILITY";#N/A,#N/A,FALSE,"BETRIEBSANNAHMEN"}</definedName>
    <definedName name="ddf" localSheetId="10" hidden="1">{#N/A,#N/A,FALSE,"KONZERN";#N/A,#N/A,FALSE,"DECKBLATT";#N/A,#N/A,FALSE,"BILANZ";#N/A,#N/A,FALSE,"KREDIT";#N/A,#N/A,FALSE,"FEASIBILITY";#N/A,#N/A,FALSE,"BETRIEBSANNAHMEN"}</definedName>
    <definedName name="ddf" localSheetId="19" hidden="1">{#N/A,#N/A,FALSE,"KONZERN";#N/A,#N/A,FALSE,"DECKBLATT";#N/A,#N/A,FALSE,"BILANZ";#N/A,#N/A,FALSE,"KREDIT";#N/A,#N/A,FALSE,"FEASIBILITY";#N/A,#N/A,FALSE,"BETRIEBSANNAHMEN"}</definedName>
    <definedName name="ddf" localSheetId="6" hidden="1">{#N/A,#N/A,FALSE,"KONZERN";#N/A,#N/A,FALSE,"DECKBLATT";#N/A,#N/A,FALSE,"BILANZ";#N/A,#N/A,FALSE,"KREDIT";#N/A,#N/A,FALSE,"FEASIBILITY";#N/A,#N/A,FALSE,"BETRIEBSANNAHMEN"}</definedName>
    <definedName name="ddf" localSheetId="1"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9" hidden="1">{"'Sheet1'!$A$1:$H$145"}</definedName>
    <definedName name="dese" localSheetId="10" hidden="1">{"'Sheet1'!$A$1:$H$145"}</definedName>
    <definedName name="dese" localSheetId="19" hidden="1">{"'Sheet1'!$A$1:$H$145"}</definedName>
    <definedName name="dese" localSheetId="6" hidden="1">{"'Sheet1'!$A$1:$H$145"}</definedName>
    <definedName name="dese" localSheetId="1" hidden="1">{"'Sheet1'!$A$1:$H$145"}</definedName>
    <definedName name="dese" hidden="1">{"'Sheet1'!$A$1:$H$145"}</definedName>
    <definedName name="dfafasf" localSheetId="9" hidden="1">{"'Sheet1'!$A$1:$H$145"}</definedName>
    <definedName name="dfafasf" localSheetId="10" hidden="1">{"'Sheet1'!$A$1:$H$145"}</definedName>
    <definedName name="dfafasf" localSheetId="19" hidden="1">{"'Sheet1'!$A$1:$H$145"}</definedName>
    <definedName name="dfafasf" localSheetId="6" hidden="1">{"'Sheet1'!$A$1:$H$145"}</definedName>
    <definedName name="dfafasf" localSheetId="1" hidden="1">{"'Sheet1'!$A$1:$H$145"}</definedName>
    <definedName name="dfafasf" hidden="1">{"'Sheet1'!$A$1:$H$145"}</definedName>
    <definedName name="dfd">[4]Parameters!#REF!</definedName>
    <definedName name="dfsdfjsdf" localSheetId="9" hidden="1">{#N/A,#N/A,FALSE,"KONZERN";#N/A,#N/A,FALSE,"DECKBLATT";#N/A,#N/A,FALSE,"BILANZ";#N/A,#N/A,FALSE,"KREDIT";#N/A,#N/A,FALSE,"FEASIBILITY";#N/A,#N/A,FALSE,"BETRIEBSANNAHMEN"}</definedName>
    <definedName name="dfsdfjsdf" localSheetId="10" hidden="1">{#N/A,#N/A,FALSE,"KONZERN";#N/A,#N/A,FALSE,"DECKBLATT";#N/A,#N/A,FALSE,"BILANZ";#N/A,#N/A,FALSE,"KREDIT";#N/A,#N/A,FALSE,"FEASIBILITY";#N/A,#N/A,FALSE,"BETRIEBSANNAHMEN"}</definedName>
    <definedName name="dfsdfjsdf" localSheetId="19" hidden="1">{#N/A,#N/A,FALSE,"KONZERN";#N/A,#N/A,FALSE,"DECKBLATT";#N/A,#N/A,FALSE,"BILANZ";#N/A,#N/A,FALSE,"KREDIT";#N/A,#N/A,FALSE,"FEASIBILITY";#N/A,#N/A,FALSE,"BETRIEBSANNAHMEN"}</definedName>
    <definedName name="dfsdfjsdf" localSheetId="6" hidden="1">{#N/A,#N/A,FALSE,"KONZERN";#N/A,#N/A,FALSE,"DECKBLATT";#N/A,#N/A,FALSE,"BILANZ";#N/A,#N/A,FALSE,"KREDIT";#N/A,#N/A,FALSE,"FEASIBILITY";#N/A,#N/A,FALSE,"BETRIEBSANNAHMEN"}</definedName>
    <definedName name="dfsdfjsdf" localSheetId="1"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9" hidden="1">{#N/A,#N/A,FALSE,"MPALLG";#N/A,#N/A,FALSE,"TITEL"}</definedName>
    <definedName name="dfsfsafadewrebgnu7" localSheetId="10" hidden="1">{#N/A,#N/A,FALSE,"MPALLG";#N/A,#N/A,FALSE,"TITEL"}</definedName>
    <definedName name="dfsfsafadewrebgnu7" localSheetId="19" hidden="1">{#N/A,#N/A,FALSE,"MPALLG";#N/A,#N/A,FALSE,"TITEL"}</definedName>
    <definedName name="dfsfsafadewrebgnu7" localSheetId="6" hidden="1">{#N/A,#N/A,FALSE,"MPALLG";#N/A,#N/A,FALSE,"TITEL"}</definedName>
    <definedName name="dfsfsafadewrebgnu7" localSheetId="1" hidden="1">{#N/A,#N/A,FALSE,"MPALLG";#N/A,#N/A,FALSE,"TITEL"}</definedName>
    <definedName name="dfsfsafadewrebgnu7" hidden="1">{#N/A,#N/A,FALSE,"MPALLG";#N/A,#N/A,FALSE,"TITEL"}</definedName>
    <definedName name="DimensionsNames">[8]Dimensions!$B$2:$B$79</definedName>
    <definedName name="Druckbereich_BLB">#REF!</definedName>
    <definedName name="Druckbereich_Kottan">#REF!</definedName>
    <definedName name="dsa">#REF!</definedName>
    <definedName name="dsffsadf" localSheetId="9" hidden="1">{#N/A,#N/A,FALSE,"MPALLG";#N/A,#N/A,FALSE,"TITEL"}</definedName>
    <definedName name="dsffsadf" localSheetId="10" hidden="1">{#N/A,#N/A,FALSE,"MPALLG";#N/A,#N/A,FALSE,"TITEL"}</definedName>
    <definedName name="dsffsadf" localSheetId="19" hidden="1">{#N/A,#N/A,FALSE,"MPALLG";#N/A,#N/A,FALSE,"TITEL"}</definedName>
    <definedName name="dsffsadf" localSheetId="6" hidden="1">{#N/A,#N/A,FALSE,"MPALLG";#N/A,#N/A,FALSE,"TITEL"}</definedName>
    <definedName name="dsffsadf" localSheetId="1" hidden="1">{#N/A,#N/A,FALSE,"MPALLG";#N/A,#N/A,FALSE,"TITEL"}</definedName>
    <definedName name="dsffsadf" hidden="1">{#N/A,#N/A,FALSE,"MPALLG";#N/A,#N/A,FALSE,"TITEL"}</definedName>
    <definedName name="dsfoajsfik" localSheetId="9" hidden="1">{#N/A,#N/A,FALSE,"MPALLG";#N/A,#N/A,FALSE,"TITEL"}</definedName>
    <definedName name="dsfoajsfik" localSheetId="10" hidden="1">{#N/A,#N/A,FALSE,"MPALLG";#N/A,#N/A,FALSE,"TITEL"}</definedName>
    <definedName name="dsfoajsfik" localSheetId="19" hidden="1">{#N/A,#N/A,FALSE,"MPALLG";#N/A,#N/A,FALSE,"TITEL"}</definedName>
    <definedName name="dsfoajsfik" localSheetId="6" hidden="1">{#N/A,#N/A,FALSE,"MPALLG";#N/A,#N/A,FALSE,"TITEL"}</definedName>
    <definedName name="dsfoajsfik" localSheetId="1" hidden="1">{#N/A,#N/A,FALSE,"MPALLG";#N/A,#N/A,FALSE,"TITEL"}</definedName>
    <definedName name="dsfoajsfik" hidden="1">{#N/A,#N/A,FALSE,"MPALLG";#N/A,#N/A,FALSE,"TITEL"}</definedName>
    <definedName name="dsfsafds" localSheetId="9" hidden="1">{#N/A,#N/A,FALSE,"KONZERN";#N/A,#N/A,FALSE,"DECKBLATT";#N/A,#N/A,FALSE,"BILANZ";#N/A,#N/A,FALSE,"KREDIT";#N/A,#N/A,FALSE,"FEASIBILITY";#N/A,#N/A,FALSE,"BETRIEBSANNAHMEN"}</definedName>
    <definedName name="dsfsafds" localSheetId="10" hidden="1">{#N/A,#N/A,FALSE,"KONZERN";#N/A,#N/A,FALSE,"DECKBLATT";#N/A,#N/A,FALSE,"BILANZ";#N/A,#N/A,FALSE,"KREDIT";#N/A,#N/A,FALSE,"FEASIBILITY";#N/A,#N/A,FALSE,"BETRIEBSANNAHMEN"}</definedName>
    <definedName name="dsfsafds" localSheetId="19" hidden="1">{#N/A,#N/A,FALSE,"KONZERN";#N/A,#N/A,FALSE,"DECKBLATT";#N/A,#N/A,FALSE,"BILANZ";#N/A,#N/A,FALSE,"KREDIT";#N/A,#N/A,FALSE,"FEASIBILITY";#N/A,#N/A,FALSE,"BETRIEBSANNAHMEN"}</definedName>
    <definedName name="dsfsafds" localSheetId="6" hidden="1">{#N/A,#N/A,FALSE,"KONZERN";#N/A,#N/A,FALSE,"DECKBLATT";#N/A,#N/A,FALSE,"BILANZ";#N/A,#N/A,FALSE,"KREDIT";#N/A,#N/A,FALSE,"FEASIBILITY";#N/A,#N/A,FALSE,"BETRIEBSANNAHMEN"}</definedName>
    <definedName name="dsfsafds" localSheetId="1"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9" hidden="1">{#N/A,#N/A,FALSE,"KONZERN";#N/A,#N/A,FALSE,"DECKBLATT";#N/A,#N/A,FALSE,"BILANZ";#N/A,#N/A,FALSE,"KREDIT";#N/A,#N/A,FALSE,"FEASIBILITY";#N/A,#N/A,FALSE,"BETRIEBSANNAHMEN"}</definedName>
    <definedName name="dswews" localSheetId="10" hidden="1">{#N/A,#N/A,FALSE,"KONZERN";#N/A,#N/A,FALSE,"DECKBLATT";#N/A,#N/A,FALSE,"BILANZ";#N/A,#N/A,FALSE,"KREDIT";#N/A,#N/A,FALSE,"FEASIBILITY";#N/A,#N/A,FALSE,"BETRIEBSANNAHMEN"}</definedName>
    <definedName name="dswews" localSheetId="19" hidden="1">{#N/A,#N/A,FALSE,"KONZERN";#N/A,#N/A,FALSE,"DECKBLATT";#N/A,#N/A,FALSE,"BILANZ";#N/A,#N/A,FALSE,"KREDIT";#N/A,#N/A,FALSE,"FEASIBILITY";#N/A,#N/A,FALSE,"BETRIEBSANNAHMEN"}</definedName>
    <definedName name="dswews" localSheetId="6" hidden="1">{#N/A,#N/A,FALSE,"KONZERN";#N/A,#N/A,FALSE,"DECKBLATT";#N/A,#N/A,FALSE,"BILANZ";#N/A,#N/A,FALSE,"KREDIT";#N/A,#N/A,FALSE,"FEASIBILITY";#N/A,#N/A,FALSE,"BETRIEBSANNAHMEN"}</definedName>
    <definedName name="dswews" localSheetId="1"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9" hidden="1">{#N/A,#N/A,FALSE,"KONZERN";#N/A,#N/A,FALSE,"DECKBLATT";#N/A,#N/A,FALSE,"BILANZ";#N/A,#N/A,FALSE,"KREDIT";#N/A,#N/A,FALSE,"FEASIBILITY";#N/A,#N/A,FALSE,"BETRIEBSANNAHMEN"}</definedName>
    <definedName name="e" localSheetId="10" hidden="1">{#N/A,#N/A,FALSE,"KONZERN";#N/A,#N/A,FALSE,"DECKBLATT";#N/A,#N/A,FALSE,"BILANZ";#N/A,#N/A,FALSE,"KREDIT";#N/A,#N/A,FALSE,"FEASIBILITY";#N/A,#N/A,FALSE,"BETRIEBSANNAHMEN"}</definedName>
    <definedName name="e" localSheetId="19" hidden="1">{#N/A,#N/A,FALSE,"KONZERN";#N/A,#N/A,FALSE,"DECKBLATT";#N/A,#N/A,FALSE,"BILANZ";#N/A,#N/A,FALSE,"KREDIT";#N/A,#N/A,FALSE,"FEASIBILITY";#N/A,#N/A,FALSE,"BETRIEBSANNAHMEN"}</definedName>
    <definedName name="e" localSheetId="6" hidden="1">{#N/A,#N/A,FALSE,"KONZERN";#N/A,#N/A,FALSE,"DECKBLATT";#N/A,#N/A,FALSE,"BILANZ";#N/A,#N/A,FALSE,"KREDIT";#N/A,#N/A,FALSE,"FEASIBILITY";#N/A,#N/A,FALSE,"BETRIEBSANNAHMEN"}</definedName>
    <definedName name="e" localSheetId="1"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9" hidden="1">{#N/A,#N/A,FALSE,"MPALLG";#N/A,#N/A,FALSE,"TITEL"}</definedName>
    <definedName name="ewfdtr" localSheetId="10" hidden="1">{#N/A,#N/A,FALSE,"MPALLG";#N/A,#N/A,FALSE,"TITEL"}</definedName>
    <definedName name="ewfdtr" localSheetId="19" hidden="1">{#N/A,#N/A,FALSE,"MPALLG";#N/A,#N/A,FALSE,"TITEL"}</definedName>
    <definedName name="ewfdtr" localSheetId="6" hidden="1">{#N/A,#N/A,FALSE,"MPALLG";#N/A,#N/A,FALSE,"TITEL"}</definedName>
    <definedName name="ewfdtr" localSheetId="1" hidden="1">{#N/A,#N/A,FALSE,"MPALLG";#N/A,#N/A,FALSE,"TITEL"}</definedName>
    <definedName name="ewfdtr" hidden="1">{#N/A,#N/A,FALSE,"MPALLG";#N/A,#N/A,FALSE,"TITEL"}</definedName>
    <definedName name="f" localSheetId="9" hidden="1">{#N/A,#N/A,FALSE,"MPALLG";#N/A,#N/A,FALSE,"TITEL"}</definedName>
    <definedName name="f" localSheetId="10" hidden="1">{#N/A,#N/A,FALSE,"MPALLG";#N/A,#N/A,FALSE,"TITEL"}</definedName>
    <definedName name="f" localSheetId="19" hidden="1">{#N/A,#N/A,FALSE,"MPALLG";#N/A,#N/A,FALSE,"TITEL"}</definedName>
    <definedName name="f" localSheetId="6" hidden="1">{#N/A,#N/A,FALSE,"MPALLG";#N/A,#N/A,FALSE,"TITEL"}</definedName>
    <definedName name="f" localSheetId="1" hidden="1">{#N/A,#N/A,FALSE,"MPALLG";#N/A,#N/A,FALSE,"TITEL"}</definedName>
    <definedName name="f" hidden="1">{#N/A,#N/A,FALSE,"MPALLG";#N/A,#N/A,FALSE,"TITEL"}</definedName>
    <definedName name="fafsdf" localSheetId="9" hidden="1">{"'Sheet1'!$A$1:$H$145"}</definedName>
    <definedName name="fafsdf" localSheetId="10" hidden="1">{"'Sheet1'!$A$1:$H$145"}</definedName>
    <definedName name="fafsdf" localSheetId="19" hidden="1">{"'Sheet1'!$A$1:$H$145"}</definedName>
    <definedName name="fafsdf" localSheetId="6" hidden="1">{"'Sheet1'!$A$1:$H$145"}</definedName>
    <definedName name="fafsdf" localSheetId="1" hidden="1">{"'Sheet1'!$A$1:$H$145"}</definedName>
    <definedName name="fafsdf" hidden="1">{"'Sheet1'!$A$1:$H$145"}</definedName>
    <definedName name="fasaffa" localSheetId="9" hidden="1">{#N/A,#N/A,FALSE,"MPALLG";#N/A,#N/A,FALSE,"TITEL"}</definedName>
    <definedName name="fasaffa" localSheetId="10" hidden="1">{#N/A,#N/A,FALSE,"MPALLG";#N/A,#N/A,FALSE,"TITEL"}</definedName>
    <definedName name="fasaffa" localSheetId="19" hidden="1">{#N/A,#N/A,FALSE,"MPALLG";#N/A,#N/A,FALSE,"TITEL"}</definedName>
    <definedName name="fasaffa" localSheetId="6" hidden="1">{#N/A,#N/A,FALSE,"MPALLG";#N/A,#N/A,FALSE,"TITEL"}</definedName>
    <definedName name="fasaffa" localSheetId="1" hidden="1">{#N/A,#N/A,FALSE,"MPALLG";#N/A,#N/A,FALSE,"TITEL"}</definedName>
    <definedName name="fasaffa" hidden="1">{#N/A,#N/A,FALSE,"MPALLG";#N/A,#N/A,FALSE,"TITEL"}</definedName>
    <definedName name="fasfasf" localSheetId="9" hidden="1">{#N/A,#N/A,FALSE,"MPFEAS_2";#N/A,#N/A,FALSE,"MPFEAS_1";#N/A,#N/A,FALSE,"MPFEAS";#N/A,#N/A,FALSE,"KREDIT"}</definedName>
    <definedName name="fasfasf" localSheetId="10" hidden="1">{#N/A,#N/A,FALSE,"MPFEAS_2";#N/A,#N/A,FALSE,"MPFEAS_1";#N/A,#N/A,FALSE,"MPFEAS";#N/A,#N/A,FALSE,"KREDIT"}</definedName>
    <definedName name="fasfasf" localSheetId="19" hidden="1">{#N/A,#N/A,FALSE,"MPFEAS_2";#N/A,#N/A,FALSE,"MPFEAS_1";#N/A,#N/A,FALSE,"MPFEAS";#N/A,#N/A,FALSE,"KREDIT"}</definedName>
    <definedName name="fasfasf" localSheetId="6" hidden="1">{#N/A,#N/A,FALSE,"MPFEAS_2";#N/A,#N/A,FALSE,"MPFEAS_1";#N/A,#N/A,FALSE,"MPFEAS";#N/A,#N/A,FALSE,"KREDIT"}</definedName>
    <definedName name="fasfasf" localSheetId="1" hidden="1">{#N/A,#N/A,FALSE,"MPFEAS_2";#N/A,#N/A,FALSE,"MPFEAS_1";#N/A,#N/A,FALSE,"MPFEAS";#N/A,#N/A,FALSE,"KREDIT"}</definedName>
    <definedName name="fasfasf" hidden="1">{#N/A,#N/A,FALSE,"MPFEAS_2";#N/A,#N/A,FALSE,"MPFEAS_1";#N/A,#N/A,FALSE,"MPFEAS";#N/A,#N/A,FALSE,"KREDIT"}</definedName>
    <definedName name="fdaaf" localSheetId="9" hidden="1">{#N/A,#N/A,FALSE,"MPFEAS_2";#N/A,#N/A,FALSE,"MPFEAS_1";#N/A,#N/A,FALSE,"MPFEAS";#N/A,#N/A,FALSE,"KREDIT"}</definedName>
    <definedName name="fdaaf" localSheetId="10" hidden="1">{#N/A,#N/A,FALSE,"MPFEAS_2";#N/A,#N/A,FALSE,"MPFEAS_1";#N/A,#N/A,FALSE,"MPFEAS";#N/A,#N/A,FALSE,"KREDIT"}</definedName>
    <definedName name="fdaaf" localSheetId="19" hidden="1">{#N/A,#N/A,FALSE,"MPFEAS_2";#N/A,#N/A,FALSE,"MPFEAS_1";#N/A,#N/A,FALSE,"MPFEAS";#N/A,#N/A,FALSE,"KREDIT"}</definedName>
    <definedName name="fdaaf" localSheetId="6" hidden="1">{#N/A,#N/A,FALSE,"MPFEAS_2";#N/A,#N/A,FALSE,"MPFEAS_1";#N/A,#N/A,FALSE,"MPFEAS";#N/A,#N/A,FALSE,"KREDIT"}</definedName>
    <definedName name="fdaaf" localSheetId="1" hidden="1">{#N/A,#N/A,FALSE,"MPFEAS_2";#N/A,#N/A,FALSE,"MPFEAS_1";#N/A,#N/A,FALSE,"MPFEAS";#N/A,#N/A,FALSE,"KREDIT"}</definedName>
    <definedName name="fdaaf" hidden="1">{#N/A,#N/A,FALSE,"MPFEAS_2";#N/A,#N/A,FALSE,"MPFEAS_1";#N/A,#N/A,FALSE,"MPFEAS";#N/A,#N/A,FALSE,"KREDIT"}</definedName>
    <definedName name="fdfewrwer" localSheetId="9" hidden="1">{#N/A,#N/A,FALSE,"KONZERN";#N/A,#N/A,FALSE,"DECKBLATT";#N/A,#N/A,FALSE,"BILANZ";#N/A,#N/A,FALSE,"KREDIT";#N/A,#N/A,FALSE,"FEASIBILITY";#N/A,#N/A,FALSE,"BETRIEBSANNAHMEN"}</definedName>
    <definedName name="fdfewrwer" localSheetId="10" hidden="1">{#N/A,#N/A,FALSE,"KONZERN";#N/A,#N/A,FALSE,"DECKBLATT";#N/A,#N/A,FALSE,"BILANZ";#N/A,#N/A,FALSE,"KREDIT";#N/A,#N/A,FALSE,"FEASIBILITY";#N/A,#N/A,FALSE,"BETRIEBSANNAHMEN"}</definedName>
    <definedName name="fdfewrwer" localSheetId="19" hidden="1">{#N/A,#N/A,FALSE,"KONZERN";#N/A,#N/A,FALSE,"DECKBLATT";#N/A,#N/A,FALSE,"BILANZ";#N/A,#N/A,FALSE,"KREDIT";#N/A,#N/A,FALSE,"FEASIBILITY";#N/A,#N/A,FALSE,"BETRIEBSANNAHMEN"}</definedName>
    <definedName name="fdfewrwer" localSheetId="6" hidden="1">{#N/A,#N/A,FALSE,"KONZERN";#N/A,#N/A,FALSE,"DECKBLATT";#N/A,#N/A,FALSE,"BILANZ";#N/A,#N/A,FALSE,"KREDIT";#N/A,#N/A,FALSE,"FEASIBILITY";#N/A,#N/A,FALSE,"BETRIEBSANNAHMEN"}</definedName>
    <definedName name="fdfewrwer" localSheetId="1"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localSheetId="9" hidden="1">{"'Sheet1'!$A$1:$H$145"}</definedName>
    <definedName name="HTML_Control" localSheetId="10" hidden="1">{"'Sheet1'!$A$1:$H$145"}</definedName>
    <definedName name="HTML_Control" localSheetId="19" hidden="1">{"'Sheet1'!$A$1:$H$145"}</definedName>
    <definedName name="HTML_Control" localSheetId="6" hidden="1">{"'Sheet1'!$A$1:$H$145"}</definedName>
    <definedName name="HTML_Control" localSheetId="1"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9" hidden="1">{#N/A,#N/A,FALSE,"KONZERN";#N/A,#N/A,FALSE,"DECKBLATT";#N/A,#N/A,FALSE,"BILANZ";#N/A,#N/A,FALSE,"KREDIT";#N/A,#N/A,FALSE,"FEASIBILITY";#N/A,#N/A,FALSE,"BETRIEBSANNAHMEN"}</definedName>
    <definedName name="Internat.Finance" localSheetId="10" hidden="1">{#N/A,#N/A,FALSE,"KONZERN";#N/A,#N/A,FALSE,"DECKBLATT";#N/A,#N/A,FALSE,"BILANZ";#N/A,#N/A,FALSE,"KREDIT";#N/A,#N/A,FALSE,"FEASIBILITY";#N/A,#N/A,FALSE,"BETRIEBSANNAHMEN"}</definedName>
    <definedName name="Internat.Finance" localSheetId="19" hidden="1">{#N/A,#N/A,FALSE,"KONZERN";#N/A,#N/A,FALSE,"DECKBLATT";#N/A,#N/A,FALSE,"BILANZ";#N/A,#N/A,FALSE,"KREDIT";#N/A,#N/A,FALSE,"FEASIBILITY";#N/A,#N/A,FALSE,"BETRIEBSANNAHMEN"}</definedName>
    <definedName name="Internat.Finance" localSheetId="6" hidden="1">{#N/A,#N/A,FALSE,"KONZERN";#N/A,#N/A,FALSE,"DECKBLATT";#N/A,#N/A,FALSE,"BILANZ";#N/A,#N/A,FALSE,"KREDIT";#N/A,#N/A,FALSE,"FEASIBILITY";#N/A,#N/A,FALSE,"BETRIEBSANNAHMEN"}</definedName>
    <definedName name="Internat.Finance" localSheetId="1"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localSheetId="9" hidden="1">{"'Sheet1'!$A$1:$H$145"}</definedName>
    <definedName name="Lotterie" localSheetId="10" hidden="1">{"'Sheet1'!$A$1:$H$145"}</definedName>
    <definedName name="Lotterie" localSheetId="19" hidden="1">{"'Sheet1'!$A$1:$H$145"}</definedName>
    <definedName name="Lotterie" localSheetId="6" hidden="1">{"'Sheet1'!$A$1:$H$145"}</definedName>
    <definedName name="Lotterie" localSheetId="1" hidden="1">{"'Sheet1'!$A$1:$H$145"}</definedName>
    <definedName name="Lotterie" hidden="1">{"'Sheet1'!$A$1:$H$145"}</definedName>
    <definedName name="LR_AssetsQuery">#REF!</definedName>
    <definedName name="LTB" localSheetId="9" hidden="1">{#N/A,#N/A,FALSE,"KONZERN";#N/A,#N/A,FALSE,"DECKBLATT";#N/A,#N/A,FALSE,"BILANZ";#N/A,#N/A,FALSE,"KREDIT";#N/A,#N/A,FALSE,"FEASIBILITY";#N/A,#N/A,FALSE,"BETRIEBSANNAHMEN"}</definedName>
    <definedName name="LTB" localSheetId="10" hidden="1">{#N/A,#N/A,FALSE,"KONZERN";#N/A,#N/A,FALSE,"DECKBLATT";#N/A,#N/A,FALSE,"BILANZ";#N/A,#N/A,FALSE,"KREDIT";#N/A,#N/A,FALSE,"FEASIBILITY";#N/A,#N/A,FALSE,"BETRIEBSANNAHMEN"}</definedName>
    <definedName name="LTB" localSheetId="19" hidden="1">{#N/A,#N/A,FALSE,"KONZERN";#N/A,#N/A,FALSE,"DECKBLATT";#N/A,#N/A,FALSE,"BILANZ";#N/A,#N/A,FALSE,"KREDIT";#N/A,#N/A,FALSE,"FEASIBILITY";#N/A,#N/A,FALSE,"BETRIEBSANNAHMEN"}</definedName>
    <definedName name="LTB" localSheetId="6" hidden="1">{#N/A,#N/A,FALSE,"KONZERN";#N/A,#N/A,FALSE,"DECKBLATT";#N/A,#N/A,FALSE,"BILANZ";#N/A,#N/A,FALSE,"KREDIT";#N/A,#N/A,FALSE,"FEASIBILITY";#N/A,#N/A,FALSE,"BETRIEBSANNAHMEN"}</definedName>
    <definedName name="LTB" localSheetId="1"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9" hidden="1">{"'Sheet1'!$A$1:$H$145"}</definedName>
    <definedName name="ökb" localSheetId="10" hidden="1">{"'Sheet1'!$A$1:$H$145"}</definedName>
    <definedName name="ökb" localSheetId="19" hidden="1">{"'Sheet1'!$A$1:$H$145"}</definedName>
    <definedName name="ökb" localSheetId="6" hidden="1">{"'Sheet1'!$A$1:$H$145"}</definedName>
    <definedName name="ökb" localSheetId="1" hidden="1">{"'Sheet1'!$A$1:$H$145"}</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localSheetId="9" hidden="1">{#N/A,#N/A,FALSE,"KONZERN";#N/A,#N/A,FALSE,"DECKBLATT";#N/A,#N/A,FALSE,"BILANZ";#N/A,#N/A,FALSE,"KREDIT";#N/A,#N/A,FALSE,"FEASIBILITY";#N/A,#N/A,FALSE,"BETRIEBSANNAHMEN"}</definedName>
    <definedName name="post" localSheetId="10" hidden="1">{#N/A,#N/A,FALSE,"KONZERN";#N/A,#N/A,FALSE,"DECKBLATT";#N/A,#N/A,FALSE,"BILANZ";#N/A,#N/A,FALSE,"KREDIT";#N/A,#N/A,FALSE,"FEASIBILITY";#N/A,#N/A,FALSE,"BETRIEBSANNAHMEN"}</definedName>
    <definedName name="post" localSheetId="19" hidden="1">{#N/A,#N/A,FALSE,"KONZERN";#N/A,#N/A,FALSE,"DECKBLATT";#N/A,#N/A,FALSE,"BILANZ";#N/A,#N/A,FALSE,"KREDIT";#N/A,#N/A,FALSE,"FEASIBILITY";#N/A,#N/A,FALSE,"BETRIEBSANNAHMEN"}</definedName>
    <definedName name="post" localSheetId="6" hidden="1">{#N/A,#N/A,FALSE,"KONZERN";#N/A,#N/A,FALSE,"DECKBLATT";#N/A,#N/A,FALSE,"BILANZ";#N/A,#N/A,FALSE,"KREDIT";#N/A,#N/A,FALSE,"FEASIBILITY";#N/A,#N/A,FALSE,"BETRIEBSANNAHMEN"}</definedName>
    <definedName name="post" localSheetId="1"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_xlnm.Print_Area" localSheetId="5">'EU LI1 '!$B$2:$J$28</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9" hidden="1">{#N/A,#N/A,FALSE,"KONZERN";#N/A,#N/A,FALSE,"DECKBLATT";#N/A,#N/A,FALSE,"BILANZ";#N/A,#N/A,FALSE,"KREDIT";#N/A,#N/A,FALSE,"FEASIBILITY";#N/A,#N/A,FALSE,"BETRIEBSANNAHMEN"}</definedName>
    <definedName name="sdsds" localSheetId="10" hidden="1">{#N/A,#N/A,FALSE,"KONZERN";#N/A,#N/A,FALSE,"DECKBLATT";#N/A,#N/A,FALSE,"BILANZ";#N/A,#N/A,FALSE,"KREDIT";#N/A,#N/A,FALSE,"FEASIBILITY";#N/A,#N/A,FALSE,"BETRIEBSANNAHMEN"}</definedName>
    <definedName name="sdsds" localSheetId="19" hidden="1">{#N/A,#N/A,FALSE,"KONZERN";#N/A,#N/A,FALSE,"DECKBLATT";#N/A,#N/A,FALSE,"BILANZ";#N/A,#N/A,FALSE,"KREDIT";#N/A,#N/A,FALSE,"FEASIBILITY";#N/A,#N/A,FALSE,"BETRIEBSANNAHMEN"}</definedName>
    <definedName name="sdsds" localSheetId="6" hidden="1">{#N/A,#N/A,FALSE,"KONZERN";#N/A,#N/A,FALSE,"DECKBLATT";#N/A,#N/A,FALSE,"BILANZ";#N/A,#N/A,FALSE,"KREDIT";#N/A,#N/A,FALSE,"FEASIBILITY";#N/A,#N/A,FALSE,"BETRIEBSANNAHMEN"}</definedName>
    <definedName name="sdsds" localSheetId="1"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9" hidden="1">{#N/A,#N/A,FALSE,"MPALLG";#N/A,#N/A,FALSE,"TITEL"}</definedName>
    <definedName name="Sparda" localSheetId="10" hidden="1">{#N/A,#N/A,FALSE,"MPALLG";#N/A,#N/A,FALSE,"TITEL"}</definedName>
    <definedName name="Sparda" localSheetId="19" hidden="1">{#N/A,#N/A,FALSE,"MPALLG";#N/A,#N/A,FALSE,"TITEL"}</definedName>
    <definedName name="Sparda" localSheetId="6" hidden="1">{#N/A,#N/A,FALSE,"MPALLG";#N/A,#N/A,FALSE,"TITEL"}</definedName>
    <definedName name="Sparda" localSheetId="1"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localSheetId="9" hidden="1">{#N/A,#N/A,FALSE,"MPFEAS_2";#N/A,#N/A,FALSE,"MPFEAS_1";#N/A,#N/A,FALSE,"MPFEAS";#N/A,#N/A,FALSE,"KREDIT"}</definedName>
    <definedName name="wrn.FEAS_A3." localSheetId="10" hidden="1">{#N/A,#N/A,FALSE,"MPFEAS_2";#N/A,#N/A,FALSE,"MPFEAS_1";#N/A,#N/A,FALSE,"MPFEAS";#N/A,#N/A,FALSE,"KREDIT"}</definedName>
    <definedName name="wrn.FEAS_A3." localSheetId="19" hidden="1">{#N/A,#N/A,FALSE,"MPFEAS_2";#N/A,#N/A,FALSE,"MPFEAS_1";#N/A,#N/A,FALSE,"MPFEAS";#N/A,#N/A,FALSE,"KREDIT"}</definedName>
    <definedName name="wrn.FEAS_A3." localSheetId="6" hidden="1">{#N/A,#N/A,FALSE,"MPFEAS_2";#N/A,#N/A,FALSE,"MPFEAS_1";#N/A,#N/A,FALSE,"MPFEAS";#N/A,#N/A,FALSE,"KREDIT"}</definedName>
    <definedName name="wrn.FEAS_A3." localSheetId="1" hidden="1">{#N/A,#N/A,FALSE,"MPFEAS_2";#N/A,#N/A,FALSE,"MPFEAS_1";#N/A,#N/A,FALSE,"MPFEAS";#N/A,#N/A,FALSE,"KREDIT"}</definedName>
    <definedName name="wrn.FEAS_A3." hidden="1">{#N/A,#N/A,FALSE,"MPFEAS_2";#N/A,#N/A,FALSE,"MPFEAS_1";#N/A,#N/A,FALSE,"MPFEAS";#N/A,#N/A,FALSE,"KREDIT"}</definedName>
    <definedName name="wrn.FEAS_A4." localSheetId="9" hidden="1">{#N/A,#N/A,FALSE,"MPALLG";#N/A,#N/A,FALSE,"TITEL"}</definedName>
    <definedName name="wrn.FEAS_A4." localSheetId="10" hidden="1">{#N/A,#N/A,FALSE,"MPALLG";#N/A,#N/A,FALSE,"TITEL"}</definedName>
    <definedName name="wrn.FEAS_A4." localSheetId="19" hidden="1">{#N/A,#N/A,FALSE,"MPALLG";#N/A,#N/A,FALSE,"TITEL"}</definedName>
    <definedName name="wrn.FEAS_A4." localSheetId="6" hidden="1">{#N/A,#N/A,FALSE,"MPALLG";#N/A,#N/A,FALSE,"TITEL"}</definedName>
    <definedName name="wrn.FEAS_A4." localSheetId="1" hidden="1">{#N/A,#N/A,FALSE,"MPALLG";#N/A,#N/A,FALSE,"TITEL"}</definedName>
    <definedName name="wrn.FEAS_A4." hidden="1">{#N/A,#N/A,FALSE,"MPALLG";#N/A,#N/A,FALSE,"TITEL"}</definedName>
    <definedName name="wrn.FEASIBILITY." localSheetId="9" hidden="1">{#N/A,#N/A,FALSE,"KONZERN";#N/A,#N/A,FALSE,"DECKBLATT";#N/A,#N/A,FALSE,"BILANZ";#N/A,#N/A,FALSE,"KREDIT";#N/A,#N/A,FALSE,"FEASIBILITY";#N/A,#N/A,FALSE,"BETRIEBSANNAHMEN"}</definedName>
    <definedName name="wrn.FEASIBILITY." localSheetId="10" hidden="1">{#N/A,#N/A,FALSE,"KONZERN";#N/A,#N/A,FALSE,"DECKBLATT";#N/A,#N/A,FALSE,"BILANZ";#N/A,#N/A,FALSE,"KREDIT";#N/A,#N/A,FALSE,"FEASIBILITY";#N/A,#N/A,FALSE,"BETRIEBSANNAHMEN"}</definedName>
    <definedName name="wrn.FEASIBILITY." localSheetId="19" hidden="1">{#N/A,#N/A,FALSE,"KONZERN";#N/A,#N/A,FALSE,"DECKBLATT";#N/A,#N/A,FALSE,"BILANZ";#N/A,#N/A,FALSE,"KREDIT";#N/A,#N/A,FALSE,"FEASIBILITY";#N/A,#N/A,FALSE,"BETRIEBSANNAHMEN"}</definedName>
    <definedName name="wrn.FEASIBILITY." localSheetId="6" hidden="1">{#N/A,#N/A,FALSE,"KONZERN";#N/A,#N/A,FALSE,"DECKBLATT";#N/A,#N/A,FALSE,"BILANZ";#N/A,#N/A,FALSE,"KREDIT";#N/A,#N/A,FALSE,"FEASIBILITY";#N/A,#N/A,FALSE,"BETRIEBSANNAHMEN"}</definedName>
    <definedName name="wrn.FEASIBILITY." localSheetId="1"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9" hidden="1">{#N/A,#N/A,FALSE,"MPALLG";#N/A,#N/A,FALSE,"TITEL"}</definedName>
    <definedName name="zeee" localSheetId="10" hidden="1">{#N/A,#N/A,FALSE,"MPALLG";#N/A,#N/A,FALSE,"TITEL"}</definedName>
    <definedName name="zeee" localSheetId="19" hidden="1">{#N/A,#N/A,FALSE,"MPALLG";#N/A,#N/A,FALSE,"TITEL"}</definedName>
    <definedName name="zeee" localSheetId="6" hidden="1">{#N/A,#N/A,FALSE,"MPALLG";#N/A,#N/A,FALSE,"TITEL"}</definedName>
    <definedName name="zeee" localSheetId="1" hidden="1">{#N/A,#N/A,FALSE,"MPALLG";#N/A,#N/A,FALSE,"TITEL"}</definedName>
    <definedName name="zeee" hidden="1">{#N/A,#N/A,FALSE,"MPALLG";#N/A,#N/A,FALSE,"TITEL"}</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40" l="1"/>
  <c r="E29" i="83"/>
  <c r="E47" i="83"/>
  <c r="E13" i="83"/>
  <c r="D36" i="97"/>
  <c r="F38" i="97"/>
  <c r="F37" i="97"/>
  <c r="E38" i="97"/>
  <c r="E37" i="97"/>
  <c r="J28" i="95"/>
  <c r="I28" i="95"/>
  <c r="H28" i="95"/>
  <c r="G28" i="95"/>
  <c r="F28" i="95"/>
  <c r="J21" i="95"/>
  <c r="I21" i="95"/>
  <c r="H21" i="95"/>
  <c r="G21" i="95"/>
  <c r="F21" i="95" s="1"/>
  <c r="F12" i="95"/>
  <c r="F9" i="95"/>
  <c r="F11" i="95"/>
  <c r="F10" i="95"/>
  <c r="D44" i="97" l="1"/>
  <c r="E44" i="97" s="1"/>
  <c r="F44" i="97"/>
  <c r="E112" i="83"/>
  <c r="E109" i="83"/>
  <c r="E23" i="83"/>
  <c r="E21" i="83"/>
  <c r="E20" i="83"/>
  <c r="E17" i="83"/>
  <c r="E12" i="83"/>
  <c r="E8" i="83"/>
  <c r="E47" i="97"/>
  <c r="E46" i="97"/>
  <c r="E45" i="97"/>
  <c r="E43" i="97"/>
  <c r="E42" i="97"/>
  <c r="E41" i="97"/>
  <c r="E40" i="97"/>
  <c r="E39" i="97"/>
  <c r="E36" i="97"/>
  <c r="E35" i="97"/>
  <c r="E34" i="97"/>
  <c r="E33" i="97"/>
  <c r="E32" i="97"/>
  <c r="E29" i="97"/>
  <c r="E28" i="97"/>
  <c r="E27" i="97"/>
  <c r="E26" i="97"/>
  <c r="E25" i="97"/>
  <c r="E24" i="97"/>
  <c r="E23" i="97"/>
  <c r="E21" i="97"/>
  <c r="E20" i="97"/>
  <c r="E19" i="97"/>
  <c r="E18" i="97"/>
  <c r="E17" i="97"/>
  <c r="E16" i="97"/>
  <c r="E15" i="97"/>
  <c r="E14" i="97"/>
  <c r="E13" i="97"/>
  <c r="E12" i="97"/>
  <c r="E11" i="97"/>
  <c r="E10" i="97"/>
  <c r="E9" i="97"/>
  <c r="D30" i="97"/>
  <c r="E30" i="97" s="1"/>
  <c r="F45" i="97"/>
  <c r="F43" i="97"/>
  <c r="F42" i="97"/>
  <c r="F41" i="97"/>
  <c r="F39" i="97"/>
  <c r="F36" i="97"/>
  <c r="F35" i="97"/>
  <c r="F34" i="97"/>
  <c r="F33" i="97"/>
  <c r="F23" i="97"/>
  <c r="F18" i="97"/>
  <c r="F16" i="97"/>
  <c r="F13" i="97"/>
  <c r="F10" i="97"/>
  <c r="B3" i="104" l="1"/>
  <c r="B3" i="33"/>
  <c r="B3" i="34"/>
  <c r="B3" i="32"/>
  <c r="B3" i="35"/>
  <c r="B3" i="85"/>
  <c r="B3" i="27"/>
  <c r="B3" i="53"/>
  <c r="B3" i="73"/>
  <c r="B3" i="72"/>
  <c r="B3" i="114"/>
  <c r="B3" i="113"/>
  <c r="B3" i="81"/>
  <c r="B3" i="79" l="1"/>
  <c r="C3" i="116"/>
  <c r="B3" i="25" l="1"/>
  <c r="B3" i="75"/>
  <c r="B3" i="40"/>
  <c r="B3" i="39"/>
  <c r="B3" i="100"/>
  <c r="B3" i="24"/>
  <c r="B3" i="23"/>
  <c r="B3" i="80"/>
  <c r="B3" i="98"/>
  <c r="B3" i="97"/>
  <c r="B3" i="83"/>
  <c r="B3" i="94"/>
  <c r="B3" i="96"/>
  <c r="B3" i="95"/>
  <c r="B3" i="93"/>
  <c r="B3" i="90" l="1"/>
  <c r="B3" i="89"/>
  <c r="B4" i="91"/>
  <c r="B3" i="111" l="1"/>
  <c r="B3" i="112" s="1"/>
  <c r="B3" i="38"/>
</calcChain>
</file>

<file path=xl/sharedStrings.xml><?xml version="1.0" encoding="utf-8"?>
<sst xmlns="http://schemas.openxmlformats.org/spreadsheetml/2006/main" count="1873" uniqueCount="1176">
  <si>
    <t>Addiko Group - Quantitative Public Disclosure Report 2023</t>
  </si>
  <si>
    <t>Templates</t>
  </si>
  <si>
    <t>Name</t>
  </si>
  <si>
    <t>Disclosure of key metrics and overview of risk-weighted exposure amounts</t>
  </si>
  <si>
    <t>EU OV1</t>
  </si>
  <si>
    <t>Overview of risk weighted exposure amounts</t>
  </si>
  <si>
    <t>EU KM1</t>
  </si>
  <si>
    <t>Key metrics template</t>
  </si>
  <si>
    <t>473a</t>
  </si>
  <si>
    <t>Template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</si>
  <si>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Disclosure of the scope of application</t>
  </si>
  <si>
    <t>EU LI1</t>
  </si>
  <si>
    <t>Differences between the accounting scope and the scope of prudential consolidation and mapping of financial statement categories with regulatory risk categories</t>
  </si>
  <si>
    <t>EU LI2</t>
  </si>
  <si>
    <t xml:space="preserve">Main sources of differences between regulatory exposure amounts and carrying values in financial statements </t>
  </si>
  <si>
    <t>EU LI3</t>
  </si>
  <si>
    <t xml:space="preserve">Outline of the differences in the scopes of consolidation (entity by entity) </t>
  </si>
  <si>
    <t>Disclosure of own funds</t>
  </si>
  <si>
    <t>EU CC1</t>
  </si>
  <si>
    <t>Composition of regulatory own funds</t>
  </si>
  <si>
    <t>EU CC2</t>
  </si>
  <si>
    <t>Reconciliation of regulatory own funds to balance sheet in the audited financial statements</t>
  </si>
  <si>
    <t>EU CCA</t>
  </si>
  <si>
    <t>Main features of regulatory own funds instruments and eligible liabilities instruments</t>
  </si>
  <si>
    <t>Disclosure of countercyclical capital buffers</t>
  </si>
  <si>
    <t>EU CCyB1</t>
  </si>
  <si>
    <t>Template EU CCyB1 - Geographical distribution of credit exposures relevant for the calculation of the countercyclical buffer</t>
  </si>
  <si>
    <t>EU CCyB2</t>
  </si>
  <si>
    <t>Template EU CCyB2 - Amount of institution-specific countercyclical capital buffer</t>
  </si>
  <si>
    <t>Disclosure of the leverage ratio</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</si>
  <si>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</si>
  <si>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</si>
  <si>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</si>
  <si>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</si>
  <si>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</si>
  <si>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</si>
  <si>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</si>
  <si>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EU LIQ1</t>
  </si>
  <si>
    <t>Quantitative information of LCR</t>
  </si>
  <si>
    <t>EU LIQ2</t>
  </si>
  <si>
    <t>Net Stable Funding Ratio</t>
  </si>
  <si>
    <t>Disclosure of credit risk quality</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</si>
  <si>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</si>
  <si>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</si>
  <si>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</si>
  <si>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</si>
  <si>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</si>
  <si>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</si>
  <si>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</si>
  <si>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</si>
  <si>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CQ3</t>
  </si>
  <si>
    <t>Credit quality of performing and non-performing exposures by past due days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</si>
  <si>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</si>
  <si>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</si>
  <si>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</si>
  <si>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</si>
  <si>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</si>
  <si>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</si>
  <si>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</si>
  <si>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EU CR3</t>
  </si>
  <si>
    <t>CRM techniques overview:  Disclosure of the use of credit risk mitigation techniques</t>
  </si>
  <si>
    <t>Disclosure of the use of standardised approach</t>
  </si>
  <si>
    <t>EU CR4</t>
  </si>
  <si>
    <t xml:space="preserve"> Standardised approach -Credit risk exposure and CRM effects</t>
  </si>
  <si>
    <t>EU CR5</t>
  </si>
  <si>
    <t xml:space="preserve"> Standardised approach</t>
  </si>
  <si>
    <t>Disclosure of exposures to counterparty credit risk</t>
  </si>
  <si>
    <t>EU CCR1</t>
  </si>
  <si>
    <t>Analysis of CCR exposure by approach</t>
  </si>
  <si>
    <t>EU CCR2</t>
  </si>
  <si>
    <t>Transactions subject to own funds requirements for CVA risk</t>
  </si>
  <si>
    <t>EU CCR3</t>
  </si>
  <si>
    <t>Standardised approach – CCR exposures by regulatory exposure class and risk weights</t>
  </si>
  <si>
    <t>EU CCR5</t>
  </si>
  <si>
    <t>Composition of collateral for CCR exposures</t>
  </si>
  <si>
    <t>Disclosure of the use of the standardised approach and of the internal models for market risk</t>
  </si>
  <si>
    <t>EU MR1</t>
  </si>
  <si>
    <t>Market risk under the standardised approach</t>
  </si>
  <si>
    <t>Disclosure of operational risk</t>
  </si>
  <si>
    <t>EU OR1</t>
  </si>
  <si>
    <t>Operational risk own funds requirements and risk-weighted exposure amounts</t>
  </si>
  <si>
    <t>Disclosure of encumbered and unencumbered assets</t>
  </si>
  <si>
    <t>EU AE1</t>
  </si>
  <si>
    <t>Encumbered and unencumbered assets</t>
  </si>
  <si>
    <t>EU AE2</t>
  </si>
  <si>
    <t>Collateral received and own debt securities issued</t>
  </si>
  <si>
    <t>EU AE3</t>
  </si>
  <si>
    <t>Sources of encumbrance</t>
  </si>
  <si>
    <t>Interest rate risks of non-trading book activities</t>
  </si>
  <si>
    <t>EU IRRBB1</t>
  </si>
  <si>
    <t xml:space="preserve">Qualitative information on interest rate risks of non-trading book activities </t>
  </si>
  <si>
    <t>Template EU OV1 – Overview of total risk exposure amounts</t>
  </si>
  <si>
    <t>31.12.2023 - in EUR million</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</si>
  <si>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</si>
  <si>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</si>
  <si>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</si>
  <si>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</si>
  <si>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</si>
  <si>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</si>
  <si>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</si>
  <si>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</si>
  <si>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</si>
  <si>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</si>
  <si>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</si>
  <si>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</si>
  <si>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</si>
  <si>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</si>
  <si>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</si>
  <si>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</si>
  <si>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</si>
  <si>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</si>
  <si>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</si>
  <si>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</si>
  <si>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</si>
  <si>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</si>
  <si>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</si>
  <si>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</si>
  <si>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</si>
  <si>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</si>
  <si>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</si>
  <si>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</si>
  <si>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</si>
  <si>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</si>
  <si>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</si>
  <si>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</si>
  <si>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</si>
  <si>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</si>
  <si>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</si>
  <si>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</si>
  <si>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</si>
  <si>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</si>
  <si>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</si>
  <si>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</si>
  <si>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Template EU KM1 - Key metrics template</t>
  </si>
  <si>
    <t>e</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</si>
  <si>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</si>
  <si>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</si>
  <si>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</si>
  <si>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</si>
  <si>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</si>
  <si>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</si>
  <si>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</si>
  <si>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</si>
  <si>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</si>
  <si>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</si>
  <si>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</si>
  <si>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</si>
  <si>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</si>
  <si>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</si>
  <si>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</si>
  <si>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</si>
  <si>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</si>
  <si>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</si>
  <si>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</si>
  <si>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</si>
  <si>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</si>
  <si>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</si>
  <si>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</si>
  <si>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</si>
  <si>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</si>
  <si>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</si>
  <si>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</si>
  <si>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</si>
  <si>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</si>
  <si>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</si>
  <si>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</si>
  <si>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</si>
  <si>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</si>
  <si>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</si>
  <si>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</si>
  <si>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</si>
  <si>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</si>
  <si>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</si>
  <si>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</si>
  <si>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</si>
  <si>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</si>
  <si>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</si>
  <si>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</si>
  <si>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</si>
  <si>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</si>
  <si>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</si>
  <si>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</si>
  <si>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</si>
  <si>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</si>
  <si>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</si>
  <si>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</si>
  <si>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</si>
  <si>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</si>
  <si>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</si>
  <si>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 </t>
  </si>
  <si>
    <t>31.12.2023</t>
  </si>
  <si>
    <t>30.06.2023</t>
  </si>
  <si>
    <t>31.12.2022</t>
  </si>
  <si>
    <t>Available capital (amounts)</t>
  </si>
  <si>
    <t>CET1 capital</t>
  </si>
  <si>
    <t>CET1 capital as if IFRS 9 or analogous ECLs transitional arrangements had not been applied</t>
  </si>
  <si>
    <t>2a</t>
  </si>
  <si>
    <t>CET1 capital as if the temporary treatment of unrealised gains and losses measured at fair value through OCI (other comprehensive income) in accordance with Article 468 of the CRR had not been
applied</t>
  </si>
  <si>
    <t>Tier 1 capital</t>
  </si>
  <si>
    <t>Tier 1 capital as if IFRS 9 or analogous ECLs transitional arrangements had not been applied</t>
  </si>
  <si>
    <t>4a</t>
  </si>
  <si>
    <t>Tier 1 capital as if the temporary treatment of unrealised gains and losses measured at fair value through OCI (other comprehensive income) in accordance with Article 468 of the CRR had not been applied</t>
  </si>
  <si>
    <t>Total capital</t>
  </si>
  <si>
    <t>Total capital as if IFRS 9 or analogous ECLs transitional arrangements had not been applied</t>
  </si>
  <si>
    <t>6a</t>
  </si>
  <si>
    <t>Total capital as if the temporary treatment of unrealised gains and losses measured at fair value through OCI in accordance with Article 468 of the CRR had not been applied</t>
  </si>
  <si>
    <t>Risk-weighted assets (amounts)</t>
  </si>
  <si>
    <t>Total risk-weighted assets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</si>
  <si>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</si>
  <si>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</si>
  <si>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</si>
  <si>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</si>
  <si>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</si>
  <si>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</si>
  <si>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t>
  </si>
  <si>
    <t>Tier 1 (as a percentage of risk exposure amount) as if IFRS 9 or analogous ECLs transitional arrangements had not been applied</t>
  </si>
  <si>
    <t>12a</t>
  </si>
  <si>
    <t>Tier 1 (as a percentage of risk exposure amount) as if the temporary treatment of unrealised gains and losses measured at fair value through OCI in accordance with Article 468 of the CRR had not been applied</t>
  </si>
  <si>
    <t>Total capital (as a percentage of risk exposure amount)</t>
  </si>
  <si>
    <t>Total capital (as a percentage of risk exposure amount) as if IFRS 9 or analogous ECLs transitional arrangements had not been applied</t>
  </si>
  <si>
    <t>14a</t>
  </si>
  <si>
    <t>Total capital (as a percentage of risk exposure amount) as if the temporary treatment of unrealised gains and losses measured at fair value through OCI in accordance with Article 468 of the CRR had not been applied</t>
  </si>
  <si>
    <t>Leverage ratio total exposure measure</t>
  </si>
  <si>
    <t>Template EU LI1 - Differences between the accounting scope and the scope of prudential consolidation and mapping of financial statement categories with regulatory risk categories</t>
  </si>
  <si>
    <t>d</t>
  </si>
  <si>
    <t>f</t>
  </si>
  <si>
    <t>g</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</si>
  <si>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</si>
  <si>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</si>
  <si>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</si>
  <si>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</si>
  <si>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</si>
  <si>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</si>
  <si>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</si>
  <si>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</si>
  <si>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</si>
  <si>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</si>
  <si>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reserves</t>
  </si>
  <si>
    <t>Financial assets held for trading</t>
  </si>
  <si>
    <t>Loans and advances to credit institutions</t>
  </si>
  <si>
    <t>Loans and advances to customers</t>
  </si>
  <si>
    <t>Investment securities</t>
  </si>
  <si>
    <t>Property, plant and equipment</t>
  </si>
  <si>
    <t>Investment property</t>
  </si>
  <si>
    <t>Intangible assets</t>
  </si>
  <si>
    <t>Current tax assets</t>
  </si>
  <si>
    <t>Deferred tax assets</t>
  </si>
  <si>
    <t>Other assets</t>
  </si>
  <si>
    <t>Non-current assets held for sale</t>
  </si>
  <si>
    <t xml:space="preserve">Total assets </t>
  </si>
  <si>
    <t>Breakdown by liability classes according to the balance sheet in the published financial statements</t>
  </si>
  <si>
    <t>Financial liabilities held for trading</t>
  </si>
  <si>
    <t>Financial liabilities measured at amortised cost</t>
  </si>
  <si>
    <t>Provisions</t>
  </si>
  <si>
    <t>Current tax liabilities</t>
  </si>
  <si>
    <t>Other liabilities</t>
  </si>
  <si>
    <t>Total liabilities</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</si>
  <si>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</si>
  <si>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</si>
  <si>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</si>
  <si>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</si>
  <si>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</si>
  <si>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</si>
  <si>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</si>
  <si>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</si>
  <si>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</si>
  <si>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</si>
  <si>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</si>
  <si>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</si>
  <si>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</si>
  <si>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</si>
  <si>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</si>
  <si>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</si>
  <si>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</si>
  <si>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</si>
  <si>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</si>
  <si>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h</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</si>
  <si>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</si>
  <si>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</si>
  <si>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</si>
  <si>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</si>
  <si>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</si>
  <si>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</si>
  <si>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</si>
  <si>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</si>
  <si>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</si>
  <si>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Addiko Bank AG, Vienna (Austria)</t>
  </si>
  <si>
    <t>x</t>
  </si>
  <si>
    <t>Credit institution</t>
  </si>
  <si>
    <t>Addiko Bank d.d., Ljubjana (Slovenia)</t>
  </si>
  <si>
    <t>Addiko Bank d.d., Zageb (Croatia)</t>
  </si>
  <si>
    <t>Addiko Bank d.d., Sarajevo (Bosnia and Herzegovina)</t>
  </si>
  <si>
    <t>Addiko Bank a.d., Banja Luka (Bosnia and Herzegovina)</t>
  </si>
  <si>
    <t>Addiko Bank a.d., Beograd (Serbia)</t>
  </si>
  <si>
    <t>Addiko Bank AD Podgorica (Montenegro)</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</si>
  <si>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</si>
  <si>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</si>
  <si>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</si>
  <si>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</si>
  <si>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</si>
  <si>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</si>
  <si>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</si>
  <si>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</si>
  <si>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</si>
  <si>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</si>
  <si>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</si>
  <si>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</si>
  <si>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</si>
  <si>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</si>
  <si>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</si>
  <si>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</si>
  <si>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</si>
  <si>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</si>
  <si>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</si>
  <si>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</si>
  <si>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</si>
  <si>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</si>
  <si>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</si>
  <si>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</si>
  <si>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</si>
  <si>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</si>
  <si>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</si>
  <si>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</si>
  <si>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</si>
  <si>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</si>
  <si>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</si>
  <si>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</si>
  <si>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</si>
  <si>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</si>
  <si>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</si>
  <si>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</si>
  <si>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</si>
  <si>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</si>
  <si>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</si>
  <si>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</si>
  <si>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</si>
  <si>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</si>
  <si>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</si>
  <si>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</si>
  <si>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</si>
  <si>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</si>
  <si>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</si>
  <si>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</si>
  <si>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</si>
  <si>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</si>
  <si>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</si>
  <si>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</si>
  <si>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</si>
  <si>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</si>
  <si>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</si>
  <si>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</si>
  <si>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</si>
  <si>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</si>
  <si>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</si>
  <si>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</si>
  <si>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</si>
  <si>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</si>
  <si>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</si>
  <si>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</si>
  <si>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</si>
  <si>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</si>
  <si>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</si>
  <si>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</si>
  <si>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</si>
  <si>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</si>
  <si>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</si>
  <si>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</si>
  <si>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</si>
  <si>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</si>
  <si>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</si>
  <si>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</si>
  <si>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</si>
  <si>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</si>
  <si>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</si>
  <si>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</si>
  <si>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</si>
  <si>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</si>
  <si>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</si>
  <si>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</si>
  <si>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</si>
  <si>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</si>
  <si>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</si>
  <si>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</si>
  <si>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</si>
  <si>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</si>
  <si>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</si>
  <si>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</si>
  <si>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</si>
  <si>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</si>
  <si>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</si>
  <si>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</si>
  <si>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</si>
  <si>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</si>
  <si>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</si>
  <si>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</si>
  <si>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</si>
  <si>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</si>
  <si>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</si>
  <si>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</si>
  <si>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</si>
  <si>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</si>
  <si>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</si>
  <si>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</si>
  <si>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</si>
  <si>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</si>
  <si>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</si>
  <si>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</si>
  <si>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</si>
  <si>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</si>
  <si>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</si>
  <si>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</si>
  <si>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</si>
  <si>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</si>
  <si>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</si>
  <si>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</si>
  <si>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</si>
  <si>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</si>
  <si>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</si>
  <si>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</si>
  <si>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</si>
  <si>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</si>
  <si>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</si>
  <si>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</si>
  <si>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CC2 - reconciliation of regulatory own funds to balance sheet in the audited financial statements</t>
  </si>
  <si>
    <t>Balance sheet as in published financial statements</t>
  </si>
  <si>
    <t>Under regulatory scope of consolidation</t>
  </si>
  <si>
    <t>Reference</t>
  </si>
  <si>
    <t>As at period end</t>
  </si>
  <si>
    <t>A1</t>
  </si>
  <si>
    <t>A2</t>
  </si>
  <si>
    <t>A3</t>
  </si>
  <si>
    <t>A4</t>
  </si>
  <si>
    <t>A5</t>
  </si>
  <si>
    <t>A6</t>
  </si>
  <si>
    <t>A7</t>
  </si>
  <si>
    <t>A8</t>
  </si>
  <si>
    <t>A9</t>
  </si>
  <si>
    <t>A10</t>
  </si>
  <si>
    <t>A11</t>
  </si>
  <si>
    <t>A12</t>
  </si>
  <si>
    <t>A13</t>
  </si>
  <si>
    <t>Total assets</t>
  </si>
  <si>
    <t>L1</t>
  </si>
  <si>
    <t>L2</t>
  </si>
  <si>
    <t>Deposits and borrowings of credit institutions</t>
  </si>
  <si>
    <t>L3</t>
  </si>
  <si>
    <t>Deposits and borrowings of customers</t>
  </si>
  <si>
    <t>L4</t>
  </si>
  <si>
    <t>Other financial liabilities</t>
  </si>
  <si>
    <t>L5</t>
  </si>
  <si>
    <t>L6</t>
  </si>
  <si>
    <t>Tax liabilities</t>
  </si>
  <si>
    <t>L7</t>
  </si>
  <si>
    <t>L8</t>
  </si>
  <si>
    <t>Shareholders' Equity</t>
  </si>
  <si>
    <t>E1</t>
  </si>
  <si>
    <t>Equity holders of parent</t>
  </si>
  <si>
    <t>E2</t>
  </si>
  <si>
    <t xml:space="preserve">   Subscribed capital</t>
  </si>
  <si>
    <t>E3</t>
  </si>
  <si>
    <t xml:space="preserve">   Treasury shares</t>
  </si>
  <si>
    <t>E4</t>
  </si>
  <si>
    <t xml:space="preserve">   Capital reserves</t>
  </si>
  <si>
    <t>E5</t>
  </si>
  <si>
    <t xml:space="preserve">   Fair value reserve debt instruments</t>
  </si>
  <si>
    <t>E5a</t>
  </si>
  <si>
    <t xml:space="preserve">   Fair value reserve equity instruments</t>
  </si>
  <si>
    <t>E5b</t>
  </si>
  <si>
    <t xml:space="preserve">   Remeasurement on defined benefit plans</t>
  </si>
  <si>
    <t>E6</t>
  </si>
  <si>
    <t xml:space="preserve">   Foreign currency reserve</t>
  </si>
  <si>
    <t>E7</t>
  </si>
  <si>
    <t xml:space="preserve">   Cumulated result and other reserves</t>
  </si>
  <si>
    <t>E8</t>
  </si>
  <si>
    <t xml:space="preserve">      o/w Legal Reserve</t>
  </si>
  <si>
    <t>E9</t>
  </si>
  <si>
    <t xml:space="preserve">      o/w Liability Reserve</t>
  </si>
  <si>
    <t>E10</t>
  </si>
  <si>
    <t xml:space="preserve">      o/w Other Reserves</t>
  </si>
  <si>
    <t>E11</t>
  </si>
  <si>
    <t xml:space="preserve">      o/w Retained earnings (previous years)</t>
  </si>
  <si>
    <t>E12</t>
  </si>
  <si>
    <t xml:space="preserve">      o/w Retained earnings (current year)</t>
  </si>
  <si>
    <t>E13</t>
  </si>
  <si>
    <t xml:space="preserve">      o/w Retained earnings, other equity from share buy-back</t>
  </si>
  <si>
    <t>E14</t>
  </si>
  <si>
    <t>Total shareholders' equity</t>
  </si>
  <si>
    <t>Template EU CCA: Main features of regulatory own funds instruments and eligible liabilities instruments</t>
  </si>
  <si>
    <t>Issuer</t>
  </si>
  <si>
    <t>Addiko Bank AG</t>
  </si>
  <si>
    <t>Unique identifier (eg CUSIP, ISIN or Bloomberg identifier for private placement)</t>
  </si>
  <si>
    <t>AT000ADDIKO0</t>
  </si>
  <si>
    <t>Public or private placement</t>
  </si>
  <si>
    <t>Public</t>
  </si>
  <si>
    <t>Governing law(s) of the instrument</t>
  </si>
  <si>
    <t>Austria</t>
  </si>
  <si>
    <t>3a </t>
  </si>
  <si>
    <t>Contractual recognition of write down and conversion powers of resolution authorities</t>
  </si>
  <si>
    <t>N/A</t>
  </si>
  <si>
    <t>Regulatory treatment</t>
  </si>
  <si>
    <t xml:space="preserve">    Current treatment taking into account, where applicable, transitional CRR rules</t>
  </si>
  <si>
    <t xml:space="preserve">     Post-transitional CRR rules</t>
  </si>
  <si>
    <t xml:space="preserve">     Eligible at solo/(sub-)consolidated/ solo&amp;(sub-)consolidated</t>
  </si>
  <si>
    <t>Solo &amp; sub-consolidated</t>
  </si>
  <si>
    <t xml:space="preserve">     Instrument type (types to be specified by each jurisdiction)</t>
  </si>
  <si>
    <t xml:space="preserve">Share capital </t>
  </si>
  <si>
    <t>Amount recognised in regulatory capital or eligible liabilities  (Currency in million, as of most recent reporting date)</t>
  </si>
  <si>
    <t>EUR 195.0m</t>
  </si>
  <si>
    <t xml:space="preserve">Nominal amount of instrument </t>
  </si>
  <si>
    <t>EU-9a</t>
  </si>
  <si>
    <t>Issue price</t>
  </si>
  <si>
    <t>16 EUR</t>
  </si>
  <si>
    <t>EU-9b</t>
  </si>
  <si>
    <t>Redemption price</t>
  </si>
  <si>
    <t>Accounting classification</t>
  </si>
  <si>
    <t>Shareholders' equity</t>
  </si>
  <si>
    <t>Original date of issuance</t>
  </si>
  <si>
    <t>Perpetual or dated</t>
  </si>
  <si>
    <t>Perpetual</t>
  </si>
  <si>
    <t xml:space="preserve">     Original maturity date </t>
  </si>
  <si>
    <t>No maturity</t>
  </si>
  <si>
    <t>Issuer call subject to prior supervisory approval</t>
  </si>
  <si>
    <t>No</t>
  </si>
  <si>
    <t xml:space="preserve">     Optional call date, contingent call dates and redemption amount </t>
  </si>
  <si>
    <t xml:space="preserve">     Subsequent call dates, if applicable</t>
  </si>
  <si>
    <t>Coupons / dividends</t>
  </si>
  <si>
    <t xml:space="preserve">Fixed or floating dividend/coupon </t>
  </si>
  <si>
    <t>Floating</t>
  </si>
  <si>
    <t xml:space="preserve">Coupon rate and any related index </t>
  </si>
  <si>
    <t xml:space="preserve">Existence of a dividend stopper </t>
  </si>
  <si>
    <t xml:space="preserve">     Fully discretionary, partially discretionary or mandatory (in terms of timing)</t>
  </si>
  <si>
    <t>Fully discretionary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</si>
  <si>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</si>
  <si>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</si>
  <si>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</si>
  <si>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</si>
  <si>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</si>
  <si>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</si>
  <si>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</si>
  <si>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</si>
  <si>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</si>
  <si>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</si>
  <si>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</si>
  <si>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</si>
  <si>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</si>
  <si>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</si>
  <si>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</si>
  <si>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</si>
  <si>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</si>
  <si>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</si>
  <si>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</si>
  <si>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</si>
  <si>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</si>
  <si>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</si>
  <si>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</si>
  <si>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</si>
  <si>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</si>
  <si>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intrument (signposting)</t>
  </si>
  <si>
    <t>https://www.addiko.com/static/uploads/Addiko-Bank-AG-Listing-Prospectus-2019.pdf</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</si>
  <si>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</si>
  <si>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</si>
  <si>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</si>
  <si>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</si>
  <si>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</si>
  <si>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</si>
  <si>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</si>
  <si>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</si>
  <si>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</si>
  <si>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</si>
  <si>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</si>
  <si>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</si>
  <si>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</si>
  <si>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</si>
  <si>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</si>
  <si>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</si>
  <si>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</si>
  <si>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</si>
  <si>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</si>
  <si>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</si>
  <si>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</si>
  <si>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</si>
  <si>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010.001</t>
  </si>
  <si>
    <t>(HR)</t>
  </si>
  <si>
    <t>010.002</t>
  </si>
  <si>
    <t>(SI)</t>
  </si>
  <si>
    <t>010.003</t>
  </si>
  <si>
    <t>(GB)</t>
  </si>
  <si>
    <t>010.004</t>
  </si>
  <si>
    <t>(RO)</t>
  </si>
  <si>
    <t>010.005</t>
  </si>
  <si>
    <t>(NL)</t>
  </si>
  <si>
    <t>010.006</t>
  </si>
  <si>
    <t>(DE)</t>
  </si>
  <si>
    <t>010.007</t>
  </si>
  <si>
    <t>(SE)</t>
  </si>
  <si>
    <t>010.008</t>
  </si>
  <si>
    <t>(NO)</t>
  </si>
  <si>
    <t>010.009</t>
  </si>
  <si>
    <t>(LU)</t>
  </si>
  <si>
    <t>010.010</t>
  </si>
  <si>
    <t>(FR)</t>
  </si>
  <si>
    <t>010.011</t>
  </si>
  <si>
    <t>(AU)</t>
  </si>
  <si>
    <t>010.012</t>
  </si>
  <si>
    <t>(IS)</t>
  </si>
  <si>
    <t>010.013</t>
  </si>
  <si>
    <t>(IE)</t>
  </si>
  <si>
    <t>010.014</t>
  </si>
  <si>
    <t>(CZ)</t>
  </si>
  <si>
    <t>010.015</t>
  </si>
  <si>
    <t>(SK)</t>
  </si>
  <si>
    <t>010.016</t>
  </si>
  <si>
    <t>(BG)</t>
  </si>
  <si>
    <t>010.017</t>
  </si>
  <si>
    <t>(LT)</t>
  </si>
  <si>
    <t>010.018</t>
  </si>
  <si>
    <t>(EE)</t>
  </si>
  <si>
    <t>010.019</t>
  </si>
  <si>
    <t>(DK)</t>
  </si>
  <si>
    <t>010.020</t>
  </si>
  <si>
    <t>(HK)</t>
  </si>
  <si>
    <t>010.021</t>
  </si>
  <si>
    <t>(CY)</t>
  </si>
  <si>
    <t>010.022</t>
  </si>
  <si>
    <t>(BA)</t>
  </si>
  <si>
    <t>010.023</t>
  </si>
  <si>
    <t>(RS)</t>
  </si>
  <si>
    <t>010.024</t>
  </si>
  <si>
    <t>(ME)</t>
  </si>
  <si>
    <t>010.025</t>
  </si>
  <si>
    <t>(US)</t>
  </si>
  <si>
    <t>010.026</t>
  </si>
  <si>
    <t>(AT)</t>
  </si>
  <si>
    <t>010.027</t>
  </si>
  <si>
    <t>(BE)</t>
  </si>
  <si>
    <t>010.028</t>
  </si>
  <si>
    <t>(CH)</t>
  </si>
  <si>
    <t>020</t>
  </si>
  <si>
    <t>Total risk exposure amount</t>
  </si>
  <si>
    <t>Institution specific countercyclical capital buffer rate</t>
  </si>
  <si>
    <t>Institution specific countercyclical capital buffer requirement</t>
  </si>
  <si>
    <t>The countercyclical buffer requirement as of 31.12.2023 amounted to EUR 16,837,458.92.</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</si>
  <si>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</si>
  <si>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</si>
  <si>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</si>
  <si>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</si>
  <si>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</si>
  <si>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</si>
  <si>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</si>
  <si>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</si>
  <si>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</si>
  <si>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</si>
  <si>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</si>
  <si>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</si>
  <si>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</si>
  <si>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</si>
  <si>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</si>
  <si>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</si>
  <si>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</si>
  <si>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</si>
  <si>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</si>
  <si>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</si>
  <si>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</si>
  <si>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</si>
  <si>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</si>
  <si>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</si>
  <si>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</si>
  <si>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</si>
  <si>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</si>
  <si>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</si>
  <si>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</si>
  <si>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</si>
  <si>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(Exposures excluded from the total exposure measure in accordance with point (c) of Article 429a(1) CRR)</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</si>
  <si>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</si>
  <si>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</si>
  <si>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</si>
  <si>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</si>
  <si>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</si>
  <si>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</si>
  <si>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</si>
  <si>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</si>
  <si>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</si>
  <si>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</si>
  <si>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</si>
  <si>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</si>
  <si>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</si>
  <si>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</si>
  <si>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</si>
  <si>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</si>
  <si>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</si>
  <si>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</si>
  <si>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</si>
  <si>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</si>
  <si>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</si>
  <si>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</si>
  <si>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</si>
  <si>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</si>
  <si>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</si>
  <si>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</si>
  <si>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r>
      <t xml:space="preserve">Excluded exposures </t>
    </r>
    <r>
      <rPr>
        <b/>
        <strike/>
        <sz val="11"/>
        <color rgb="FFFF0000"/>
        <rFont val="Calibri"/>
        <family val="2"/>
        <scheme val="minor"/>
      </rPr>
      <t/>
    </r>
  </si>
  <si>
    <t>EU-22a</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</si>
  <si>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</si>
  <si>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</si>
  <si>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</si>
  <si>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</si>
  <si>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</si>
  <si>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</si>
  <si>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</si>
  <si>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</si>
  <si>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</si>
  <si>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</si>
  <si>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</si>
  <si>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</si>
  <si>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</si>
  <si>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</si>
  <si>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</si>
  <si>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</si>
  <si>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</si>
  <si>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</si>
  <si>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</si>
  <si>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</si>
  <si>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</si>
  <si>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</si>
  <si>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</si>
  <si>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</si>
  <si>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</si>
  <si>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</si>
  <si>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</si>
  <si>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</si>
  <si>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</si>
  <si>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</si>
  <si>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Overall leverage ratio requirement (%)</t>
  </si>
  <si>
    <t>Choice on transitional arrangements and relevant exposures</t>
  </si>
  <si>
    <t>EU-27b</t>
  </si>
  <si>
    <t>Choice on transitional arrangements for the definition of the capital measure</t>
  </si>
  <si>
    <t>Transitional</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</si>
  <si>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</si>
  <si>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</si>
  <si>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</si>
  <si>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</si>
  <si>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</si>
  <si>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</si>
  <si>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</si>
  <si>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</si>
  <si>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</si>
  <si>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</si>
  <si>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</si>
  <si>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</si>
  <si>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</si>
  <si>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</si>
  <si>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</si>
  <si>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</si>
  <si>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</si>
  <si>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</si>
  <si>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</si>
  <si>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</si>
  <si>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</si>
  <si>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</si>
  <si>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</si>
  <si>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</si>
  <si>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</si>
  <si>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</si>
  <si>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</si>
  <si>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</si>
  <si>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</si>
  <si>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</si>
  <si>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</si>
  <si>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</si>
  <si>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</si>
  <si>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</si>
  <si>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Template EU LIQ1 - Quantitative information of LCR</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</si>
  <si>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</si>
  <si>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</si>
  <si>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</si>
  <si>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</si>
  <si>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</si>
  <si>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</si>
  <si>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</si>
  <si>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</si>
  <si>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</si>
  <si>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</si>
  <si>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</si>
  <si>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</si>
  <si>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</si>
  <si>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</si>
  <si>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</si>
  <si>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</si>
  <si>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</si>
  <si>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</si>
  <si>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</si>
  <si>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</si>
  <si>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</si>
  <si>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</si>
  <si>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</si>
  <si>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</si>
  <si>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</si>
  <si>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</si>
  <si>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</si>
  <si>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</si>
  <si>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</si>
  <si>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</si>
  <si>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</si>
  <si>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</si>
  <si>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</si>
  <si>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</si>
  <si>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</si>
  <si>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</si>
  <si>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</si>
  <si>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</si>
  <si>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</si>
  <si>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</si>
  <si>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 xml:space="preserve">Template EU LIQ2: Net Stable Funding Ratio </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</si>
  <si>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</si>
  <si>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</si>
  <si>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</si>
  <si>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</si>
  <si>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</si>
  <si>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</si>
  <si>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</si>
  <si>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</si>
  <si>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</si>
  <si>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</si>
  <si>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</si>
  <si>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</si>
  <si>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</si>
  <si>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</si>
  <si>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</si>
  <si>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</si>
  <si>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</si>
  <si>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</si>
  <si>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</si>
  <si>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</si>
  <si>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</si>
  <si>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</si>
  <si>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</si>
  <si>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</si>
  <si>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</si>
  <si>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</si>
  <si>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</si>
  <si>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</si>
  <si>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</si>
  <si>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</si>
  <si>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</si>
  <si>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</si>
  <si>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</si>
  <si>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</si>
  <si>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</si>
  <si>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</si>
  <si>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</si>
  <si>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</si>
  <si>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</si>
  <si>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</si>
  <si>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</si>
  <si>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</si>
  <si>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</si>
  <si>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</si>
  <si>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</si>
  <si>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</si>
  <si>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</si>
  <si>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</si>
  <si>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</si>
  <si>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 forming exposures</t>
  </si>
  <si>
    <t>On non-per- 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</si>
  <si>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</si>
  <si>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</si>
  <si>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</si>
  <si>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</si>
  <si>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</si>
  <si>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</si>
  <si>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</si>
  <si>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</si>
  <si>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</si>
  <si>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</si>
  <si>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</si>
  <si>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</si>
  <si>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</si>
  <si>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</si>
  <si>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</si>
  <si>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</si>
  <si>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</si>
  <si>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</si>
  <si>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</si>
  <si>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</si>
  <si>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</si>
  <si>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</si>
  <si>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</si>
  <si>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</si>
  <si>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</si>
  <si>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</si>
  <si>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</si>
  <si>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</si>
  <si>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</si>
  <si>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</si>
  <si>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</si>
  <si>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</si>
  <si>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</si>
  <si>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</si>
  <si>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</si>
  <si>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Off balance provisions are presented as positive amounts, however they are included as negative amounts in the Total.</t>
  </si>
  <si>
    <t>Template EU CR1-A: Maturity of exposures</t>
  </si>
  <si>
    <t>Net exposure value</t>
  </si>
  <si>
    <t>On demand</t>
  </si>
  <si>
    <t>&lt;= 1 year</t>
  </si>
  <si>
    <t>&gt; 1 year 
&lt;= 5 years</t>
  </si>
  <si>
    <t>&gt; 5 years</t>
  </si>
  <si>
    <t>No stated maturity</t>
  </si>
  <si>
    <t>Template EU CR2: Changes in the stock of non-performing loans and advances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</si>
  <si>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</si>
  <si>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</si>
  <si>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</si>
  <si>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</si>
  <si>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</si>
  <si>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</si>
  <si>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</si>
  <si>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</si>
  <si>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</si>
  <si>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</si>
  <si>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</si>
  <si>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</si>
  <si>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</si>
  <si>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</si>
  <si>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</si>
  <si>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</si>
  <si>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</si>
  <si>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</si>
  <si>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</si>
  <si>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 xml:space="preserve">Off balance provisions are presented as positive amounts, however they are included as negative amounts in the Total. </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</si>
  <si>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</si>
  <si>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</si>
  <si>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</si>
  <si>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</si>
  <si>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</si>
  <si>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</si>
  <si>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</si>
  <si>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</si>
  <si>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</si>
  <si>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</si>
  <si>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</si>
  <si>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 xml:space="preserve">The gross NPL ratio as of 31 December 2023 amounts to 2.8% (YE22: 3.3%). </t>
  </si>
  <si>
    <t>Template EU CQ4: Quality of non-performing exposures by geography </t>
  </si>
  <si>
    <t>Gross carrying/Nominal amount</t>
  </si>
  <si>
    <t>Accumulated impairment</t>
  </si>
  <si>
    <t>Provisions on off-balance sheet commitments and financial guarantees given</t>
  </si>
  <si>
    <t>Accumulated negative changes in fair value due to credit risk on non-performing exposures</t>
  </si>
  <si>
    <t>of which non-performing</t>
  </si>
  <si>
    <t>of which subject to impairment</t>
  </si>
  <si>
    <t>of which defaulted</t>
  </si>
  <si>
    <t>On-balance-sheet exposures</t>
  </si>
  <si>
    <t>Slovenia</t>
  </si>
  <si>
    <t>Croatia</t>
  </si>
  <si>
    <t>Serbia</t>
  </si>
  <si>
    <t>Bosnia and Herzegovina</t>
  </si>
  <si>
    <t>Montenegro</t>
  </si>
  <si>
    <t>Germany</t>
  </si>
  <si>
    <t>France</t>
  </si>
  <si>
    <t>Great Britain</t>
  </si>
  <si>
    <t>Italy</t>
  </si>
  <si>
    <t>Netherland</t>
  </si>
  <si>
    <t>USA</t>
  </si>
  <si>
    <t>Hungary</t>
  </si>
  <si>
    <t>Romania</t>
  </si>
  <si>
    <t>Poland</t>
  </si>
  <si>
    <t>Bulgarien</t>
  </si>
  <si>
    <t>Spain</t>
  </si>
  <si>
    <t>Slovakia</t>
  </si>
  <si>
    <t>Other countries</t>
  </si>
  <si>
    <t>Ireland</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</si>
  <si>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</si>
  <si>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</si>
  <si>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</si>
  <si>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</si>
  <si>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</si>
  <si>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</si>
  <si>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</si>
  <si>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</si>
  <si>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</si>
  <si>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</si>
  <si>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</si>
  <si>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</si>
  <si>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</si>
  <si>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</si>
  <si>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</si>
  <si>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</si>
  <si>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</si>
  <si>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</si>
  <si>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</si>
  <si>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</si>
  <si>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</si>
  <si>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</si>
  <si>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</si>
  <si>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Collateral obtained by taking possession</t>
  </si>
  <si>
    <t>Value at initial recognition</t>
  </si>
  <si>
    <t>Accumulated negative changes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</si>
  <si>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</si>
  <si>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</si>
  <si>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</si>
  <si>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</si>
  <si>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</si>
  <si>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</si>
  <si>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</si>
  <si>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Template EU CR3 –  CRM techniques overview:  Disclosure of the use of credit risk mitigation techniques</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</si>
  <si>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</si>
  <si>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</si>
  <si>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</si>
  <si>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</si>
  <si>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</si>
  <si>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</si>
  <si>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</si>
  <si>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</si>
  <si>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</si>
  <si>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</si>
  <si>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</si>
  <si>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</si>
  <si>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</si>
  <si>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</si>
  <si>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</si>
  <si>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</si>
  <si>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</si>
  <si>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</si>
  <si>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</si>
  <si>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</si>
  <si>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</si>
  <si>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</si>
  <si>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</si>
  <si>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</si>
  <si>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</si>
  <si>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Template EU CR5 – standardised approach</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</si>
  <si>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</si>
  <si>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</si>
  <si>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</si>
  <si>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</si>
  <si>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</si>
  <si>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</si>
  <si>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</si>
  <si>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</si>
  <si>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</si>
  <si>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Template EU CCR1 – Analysis of CCR exposure by approach</t>
  </si>
  <si>
    <t>Replacement cost (RC)</t>
  </si>
  <si>
    <t>Potential future exposure  (PFE)</t>
  </si>
  <si>
    <t>EEPE</t>
  </si>
  <si>
    <t>Alpha used for computing regulatory exposure value</t>
  </si>
  <si>
    <t>Exposure value pre-CRM</t>
  </si>
  <si>
    <t>Exposure value post-CRM</t>
  </si>
  <si>
    <t>Exposure value</t>
  </si>
  <si>
    <t>EU1</t>
  </si>
  <si>
    <t>EU - Original Exposure Method (for derivatives)</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</si>
  <si>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</si>
  <si>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</si>
  <si>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</si>
  <si>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</si>
  <si>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</si>
  <si>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</si>
  <si>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</si>
  <si>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</si>
  <si>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</si>
  <si>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</si>
  <si>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</si>
  <si>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</si>
  <si>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</si>
  <si>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</si>
  <si>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</si>
  <si>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</si>
  <si>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</si>
  <si>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</si>
  <si>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</si>
  <si>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</si>
  <si>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Template EU CCR3 – Standardised approach – CCR exposures by regulatory exposure class and risk weights</t>
  </si>
  <si>
    <t>Exposure classes</t>
  </si>
  <si>
    <t xml:space="preserve">Central governments or central banks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</si>
  <si>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</si>
  <si>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</si>
  <si>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</si>
  <si>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</si>
  <si>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</si>
  <si>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</si>
  <si>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</si>
  <si>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</si>
  <si>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</si>
  <si>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</si>
  <si>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</si>
  <si>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</si>
  <si>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</si>
  <si>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</si>
  <si>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</si>
  <si>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</si>
  <si>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OR1 - Operational risk own funds requirements and risk-weighted exposure amounts</t>
  </si>
  <si>
    <t>Banking activities</t>
  </si>
  <si>
    <t>Relevant indicator</t>
  </si>
  <si>
    <t>Own funds requirements</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</si>
  <si>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</si>
  <si>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</si>
  <si>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</si>
  <si>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</si>
  <si>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</si>
  <si>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</si>
  <si>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</si>
  <si>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</si>
  <si>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</si>
  <si>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Template EU MR1 - Market risk under the standardised approach</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</si>
  <si>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</si>
  <si>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</si>
  <si>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</si>
  <si>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</si>
  <si>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</si>
  <si>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</si>
  <si>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</si>
  <si>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</si>
  <si>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</si>
  <si>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</si>
  <si>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</si>
  <si>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</si>
  <si>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</si>
  <si>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</si>
  <si>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</si>
  <si>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</si>
  <si>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</si>
  <si>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</si>
  <si>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</si>
  <si>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</si>
  <si>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</si>
  <si>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</si>
  <si>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</si>
  <si>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</si>
  <si>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</si>
  <si>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</si>
  <si>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</si>
  <si>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</si>
  <si>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</si>
  <si>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of which EHQLA 
and HQLA</t>
  </si>
  <si>
    <t>Collateral received by the disclosing institution</t>
  </si>
  <si>
    <t>Loans on demand</t>
  </si>
  <si>
    <t>Loans and advances other than loans on demand</t>
  </si>
  <si>
    <t>Other collateral received</t>
  </si>
  <si>
    <t>Own debt securities issued other than own covered bonds or securitisations</t>
  </si>
  <si>
    <t>Own covered bonds and securitisations issued and not yet pledged</t>
  </si>
  <si>
    <t xml:space="preserve">TOTAL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</si>
  <si>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</si>
  <si>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</si>
  <si>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</si>
  <si>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</si>
  <si>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</si>
  <si>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Template EU IRRBB1 - 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</si>
  <si>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</si>
  <si>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</si>
  <si>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</si>
  <si>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</si>
  <si>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</si>
  <si>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</si>
  <si>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</si>
  <si>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</si>
  <si>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</si>
  <si>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</si>
  <si>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</si>
  <si>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30.09.2023 - in EUR million</t>
  </si>
  <si>
    <t>30.06.2023 - in EUR million</t>
  </si>
  <si>
    <t>31.03.2023 - in EUR million</t>
  </si>
  <si>
    <t>*Average of the liquidity coverage ratios based on end-of-the-month observations over the preceding 12 months.</t>
  </si>
  <si>
    <t>Liquidity Coverage Ratio*</t>
  </si>
  <si>
    <t>Cash outflows - Total weighted value</t>
  </si>
  <si>
    <t>Cash inflows - Total weighted value</t>
  </si>
  <si>
    <t>Performing loans to non- financial corporate clients, loans to retail and small business customers, and loans to sovereigns, and PSEs, of which:</t>
  </si>
  <si>
    <r>
      <t>Template EU CCR5 – Composition of collateral for CCR exposure</t>
    </r>
    <r>
      <rPr>
        <b/>
        <strike/>
        <sz val="14"/>
        <rFont val="Trebuchet MS"/>
        <family val="2"/>
      </rPr>
      <t>s</t>
    </r>
  </si>
  <si>
    <r>
      <t xml:space="preserve"> </t>
    </r>
    <r>
      <rPr>
        <b/>
        <strike/>
        <sz val="11"/>
        <color rgb="FF000000"/>
        <rFont val="Trebuchet MS"/>
        <family val="2"/>
      </rPr>
      <t>l</t>
    </r>
  </si>
  <si>
    <t xml:space="preserve">Total exposure value </t>
  </si>
  <si>
    <r>
      <rPr>
        <sz val="11"/>
        <rFont val="Trebuchet MS"/>
        <family val="2"/>
      </rPr>
      <t>Transactions subject to the Alternative approach (Based on the Original Exposure Method</t>
    </r>
    <r>
      <rPr>
        <u/>
        <sz val="11"/>
        <rFont val="Trebuchet MS"/>
        <family val="2"/>
      </rPr>
      <t>)</t>
    </r>
  </si>
  <si>
    <r>
      <rPr>
        <sz val="11"/>
        <rFont val="Trebuchet MS"/>
        <family val="2"/>
      </rPr>
      <t>Of which</t>
    </r>
    <r>
      <rPr>
        <b/>
        <sz val="11"/>
        <rFont val="Trebuchet MS"/>
        <family val="2"/>
      </rPr>
      <t xml:space="preserve"> secured by collateral </t>
    </r>
  </si>
  <si>
    <r>
      <rPr>
        <sz val="11"/>
        <rFont val="Trebuchet MS"/>
        <family val="2"/>
      </rPr>
      <t xml:space="preserve">Of which </t>
    </r>
    <r>
      <rPr>
        <b/>
        <sz val="11"/>
        <rFont val="Trebuchet MS"/>
        <family val="2"/>
      </rPr>
      <t>secured by financial guarantees</t>
    </r>
  </si>
  <si>
    <r>
      <rPr>
        <sz val="11"/>
        <rFont val="Trebuchet MS"/>
        <family val="2"/>
      </rPr>
      <t xml:space="preserve">Of which </t>
    </r>
    <r>
      <rPr>
        <b/>
        <sz val="11"/>
        <rFont val="Trebuchet MS"/>
        <family val="2"/>
      </rPr>
      <t>secured by credit derivatives</t>
    </r>
  </si>
  <si>
    <r>
      <t>Please</t>
    </r>
    <r>
      <rPr>
        <sz val="9"/>
        <rFont val="Trebuchet MS"/>
        <family val="2"/>
      </rPr>
      <t xml:space="preserve"> see Note 60.12 of Addiko Group’s Annual Report 2023</t>
    </r>
    <r>
      <rPr>
        <sz val="9"/>
        <color theme="1"/>
        <rFont val="Trebuchet MS"/>
        <family val="2"/>
      </rPr>
      <t xml:space="preserve"> for details on the development of forborne exposures.</t>
    </r>
  </si>
  <si>
    <r>
      <t>NSFR derivative assets</t>
    </r>
    <r>
      <rPr>
        <sz val="11"/>
        <rFont val="Trebuchet MS"/>
        <family val="2"/>
      </rPr>
      <t> </t>
    </r>
  </si>
  <si>
    <r>
      <t>Performing loans to non- financial corporate clients, loans to retail and small business customers, and loans to sovereigns,</t>
    </r>
    <r>
      <rPr>
        <i/>
        <sz val="11"/>
        <color theme="9" tint="-0.249977111117893"/>
        <rFont val="Trebuchet MS"/>
        <family val="2"/>
      </rPr>
      <t xml:space="preserve"> </t>
    </r>
    <r>
      <rPr>
        <i/>
        <sz val="11"/>
        <color theme="1"/>
        <rFont val="Trebuchet MS"/>
        <family val="2"/>
      </rPr>
      <t>and PSEs, of which:</t>
    </r>
  </si>
  <si>
    <r>
      <t>NSFR derivative assets</t>
    </r>
    <r>
      <rPr>
        <sz val="11"/>
        <color theme="1"/>
        <rFont val="Trebuchet MS"/>
        <family val="2"/>
      </rPr>
      <t> </t>
    </r>
  </si>
  <si>
    <r>
      <t>(Adjustment for securities received under securities financing transactions that are recognised as an asset</t>
    </r>
    <r>
      <rPr>
        <strike/>
        <sz val="11"/>
        <color rgb="FF000000"/>
        <rFont val="Trebuchet MS"/>
        <family val="2"/>
      </rPr>
      <t>)</t>
    </r>
  </si>
  <si>
    <r>
      <t xml:space="preserve">Assets - </t>
    </r>
    <r>
      <rPr>
        <i/>
        <sz val="11"/>
        <color rgb="FF000000"/>
        <rFont val="Trebuchet MS"/>
        <family val="2"/>
      </rPr>
      <t>Breakdown by asset clases according to the balance sheet in the published financial statements</t>
    </r>
  </si>
  <si>
    <r>
      <t>Liabilities</t>
    </r>
    <r>
      <rPr>
        <i/>
        <sz val="11"/>
        <color rgb="FF000000"/>
        <rFont val="Trebuchet MS"/>
        <family val="2"/>
      </rPr>
      <t xml:space="preserve"> - Breakdown by liability clases according to the balance sheet in the published financial statements</t>
    </r>
  </si>
  <si>
    <r>
      <t>EU-56a</t>
    </r>
    <r>
      <rPr>
        <sz val="8"/>
        <rFont val="Trebuchet MS"/>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</si>
</sst>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
    <numFmt numFmtId="165" formatCode="#,##0.0;\(#,##0.0\);\–"/>
    <numFmt numFmtId="166" formatCode="#,##0.0"/>
    <numFmt numFmtId="167" formatCode="#,##0.0,,"/>
    <numFmt numFmtId="168" formatCode="0.0"/>
    <numFmt numFmtId="169" formatCode="0.000"/>
    <numFmt numFmtId="170" formatCode="_-* #,##0.00\ _€_-;\-* #,##0.00\ _€_-;_-* &quot;-&quot;??\ _€_-;_-@_-"/>
    <numFmt numFmtId="171" formatCode="[$-809]dddd\ mmmm\ yyyy;@"/>
  </numFmts>
  <fonts count="96">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color rgb="FFFF0000"/>
      <name val="Calibri"/>
      <family val="2"/>
      <scheme val="minor"/>
    </font>
    <font>
      <strike/>
      <sz val="10"/>
      <name val="Arial"/>
      <family val="2"/>
    </font>
    <font>
      <sz val="11"/>
      <color theme="1"/>
      <name val="Calibri"/>
      <family val="2"/>
      <scheme val="minor"/>
    </font>
    <font>
      <sz val="8"/>
      <name val="Calibri"/>
      <family val="2"/>
      <scheme val="minor"/>
    </font>
    <font>
      <sz val="11"/>
      <color theme="1"/>
      <name val="Calibri"/>
      <family val="2"/>
      <charset val="238"/>
      <scheme val="minor"/>
    </font>
    <font>
      <sz val="10"/>
      <name val="Calibri"/>
      <family val="2"/>
      <scheme val="minor"/>
    </font>
    <font>
      <b/>
      <strike/>
      <sz val="11"/>
      <color rgb="FFFF0000"/>
      <name val="Calibri"/>
      <family val="2"/>
      <scheme val="minor"/>
    </font>
    <font>
      <sz val="11"/>
      <color indexed="8"/>
      <name val="Calibri"/>
      <family val="2"/>
    </font>
    <font>
      <b/>
      <sz val="11"/>
      <color theme="0"/>
      <name val="Calibri"/>
      <family val="2"/>
      <scheme val="minor"/>
    </font>
    <font>
      <sz val="10"/>
      <color indexed="8"/>
      <name val="Helvetica Neue"/>
    </font>
    <font>
      <i/>
      <strike/>
      <sz val="11"/>
      <color rgb="FFFF0000"/>
      <name val="Calibri"/>
      <family val="2"/>
      <scheme val="minor"/>
    </font>
    <font>
      <u/>
      <sz val="11"/>
      <color theme="1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sz val="10"/>
      <name val="Arial"/>
      <family val="2"/>
      <charset val="238"/>
    </font>
    <font>
      <sz val="10"/>
      <color indexed="8"/>
      <name val="Arial"/>
      <family val="2"/>
    </font>
    <font>
      <sz val="11"/>
      <color indexed="8"/>
      <name val="Calibri"/>
      <family val="2"/>
      <charset val="238"/>
    </font>
    <font>
      <sz val="11"/>
      <color indexed="8"/>
      <name val="Arial"/>
      <family val="2"/>
    </font>
    <font>
      <sz val="10"/>
      <name val="Calibri"/>
      <family val="2"/>
    </font>
    <font>
      <b/>
      <sz val="14"/>
      <color theme="1"/>
      <name val="Trebuchet MS"/>
      <family val="2"/>
    </font>
    <font>
      <sz val="11"/>
      <color theme="1"/>
      <name val="Trebuchet MS"/>
      <family val="2"/>
    </font>
    <font>
      <b/>
      <sz val="11"/>
      <color theme="1"/>
      <name val="Trebuchet MS"/>
      <family val="2"/>
    </font>
    <font>
      <b/>
      <sz val="11"/>
      <color theme="0"/>
      <name val="Trebuchet MS"/>
      <family val="2"/>
    </font>
    <font>
      <b/>
      <sz val="11"/>
      <name val="Trebuchet MS"/>
      <family val="2"/>
    </font>
    <font>
      <u/>
      <sz val="11"/>
      <color theme="10"/>
      <name val="Trebuchet MS"/>
      <family val="2"/>
    </font>
    <font>
      <sz val="11"/>
      <color rgb="FF0070C0"/>
      <name val="Trebuchet MS"/>
      <family val="2"/>
    </font>
    <font>
      <sz val="11"/>
      <name val="Trebuchet MS"/>
      <family val="2"/>
    </font>
    <font>
      <sz val="10"/>
      <name val="Trebuchet MS"/>
      <family val="2"/>
    </font>
    <font>
      <b/>
      <sz val="14"/>
      <color rgb="FF000000"/>
      <name val="Trebuchet MS"/>
      <family val="2"/>
    </font>
    <font>
      <b/>
      <sz val="9"/>
      <color rgb="FF000000"/>
      <name val="Trebuchet MS"/>
      <family val="2"/>
    </font>
    <font>
      <b/>
      <sz val="11"/>
      <color rgb="FF000000"/>
      <name val="Trebuchet MS"/>
      <family val="2"/>
    </font>
    <font>
      <sz val="11"/>
      <color rgb="FF000000"/>
      <name val="Trebuchet MS"/>
      <family val="2"/>
    </font>
    <font>
      <b/>
      <sz val="14"/>
      <name val="Trebuchet MS"/>
      <family val="2"/>
    </font>
    <font>
      <b/>
      <sz val="8"/>
      <name val="Trebuchet MS"/>
      <family val="2"/>
    </font>
    <font>
      <b/>
      <sz val="10"/>
      <color rgb="FF000000"/>
      <name val="Trebuchet MS"/>
      <family val="2"/>
    </font>
    <font>
      <sz val="10"/>
      <color theme="1"/>
      <name val="Trebuchet MS"/>
      <family val="2"/>
    </font>
    <font>
      <strike/>
      <sz val="11"/>
      <color rgb="FF000000"/>
      <name val="Trebuchet MS"/>
      <family val="2"/>
    </font>
    <font>
      <b/>
      <sz val="12"/>
      <color theme="1"/>
      <name val="Trebuchet MS"/>
      <family val="2"/>
    </font>
    <font>
      <b/>
      <sz val="16"/>
      <color theme="1"/>
      <name val="Trebuchet MS"/>
      <family val="2"/>
    </font>
    <font>
      <sz val="10"/>
      <color rgb="FF000000"/>
      <name val="Trebuchet MS"/>
      <family val="2"/>
    </font>
    <font>
      <i/>
      <sz val="11"/>
      <name val="Trebuchet MS"/>
      <family val="2"/>
    </font>
    <font>
      <b/>
      <strike/>
      <sz val="14"/>
      <name val="Trebuchet MS"/>
      <family val="2"/>
    </font>
    <font>
      <sz val="11"/>
      <color rgb="FFFF0000"/>
      <name val="Trebuchet MS"/>
      <family val="2"/>
    </font>
    <font>
      <u/>
      <sz val="11"/>
      <color rgb="FF008080"/>
      <name val="Trebuchet MS"/>
      <family val="2"/>
    </font>
    <font>
      <b/>
      <sz val="10"/>
      <name val="Trebuchet MS"/>
      <family val="2"/>
    </font>
    <font>
      <b/>
      <strike/>
      <sz val="11"/>
      <color rgb="FF000000"/>
      <name val="Trebuchet MS"/>
      <family val="2"/>
    </font>
    <font>
      <u/>
      <sz val="11"/>
      <name val="Trebuchet MS"/>
      <family val="2"/>
    </font>
    <font>
      <sz val="8.5"/>
      <color theme="1"/>
      <name val="Trebuchet MS"/>
      <family val="2"/>
    </font>
    <font>
      <sz val="8"/>
      <color theme="1"/>
      <name val="Trebuchet MS"/>
      <family val="2"/>
    </font>
    <font>
      <b/>
      <sz val="18"/>
      <color rgb="FFFF0000"/>
      <name val="Trebuchet MS"/>
      <family val="2"/>
    </font>
    <font>
      <b/>
      <sz val="11"/>
      <color rgb="FFFF0000"/>
      <name val="Trebuchet MS"/>
      <family val="2"/>
    </font>
    <font>
      <sz val="14"/>
      <color theme="1"/>
      <name val="Trebuchet MS"/>
      <family val="2"/>
    </font>
    <font>
      <b/>
      <sz val="8.5"/>
      <color theme="1"/>
      <name val="Trebuchet MS"/>
      <family val="2"/>
    </font>
    <font>
      <b/>
      <sz val="16"/>
      <name val="Trebuchet MS"/>
      <family val="2"/>
    </font>
    <font>
      <sz val="16"/>
      <name val="Trebuchet MS"/>
      <family val="2"/>
    </font>
    <font>
      <sz val="8.5"/>
      <name val="Trebuchet MS"/>
      <family val="2"/>
    </font>
    <font>
      <sz val="8"/>
      <name val="Trebuchet MS"/>
      <family val="2"/>
    </font>
    <font>
      <sz val="12"/>
      <name val="Trebuchet MS"/>
      <family val="2"/>
    </font>
    <font>
      <sz val="9"/>
      <name val="Trebuchet MS"/>
      <family val="2"/>
    </font>
    <font>
      <b/>
      <i/>
      <sz val="11"/>
      <name val="Trebuchet MS"/>
      <family val="2"/>
    </font>
    <font>
      <b/>
      <sz val="9"/>
      <name val="Trebuchet MS"/>
      <family val="2"/>
    </font>
    <font>
      <i/>
      <sz val="9"/>
      <name val="Trebuchet MS"/>
      <family val="2"/>
    </font>
    <font>
      <i/>
      <sz val="8.5"/>
      <name val="Trebuchet MS"/>
      <family val="2"/>
    </font>
    <font>
      <b/>
      <i/>
      <sz val="11"/>
      <color theme="1"/>
      <name val="Trebuchet MS"/>
      <family val="2"/>
    </font>
    <font>
      <i/>
      <sz val="11"/>
      <color theme="1"/>
      <name val="Trebuchet MS"/>
      <family val="2"/>
    </font>
    <font>
      <i/>
      <sz val="11"/>
      <color rgb="FF000000"/>
      <name val="Trebuchet MS"/>
      <family val="2"/>
    </font>
    <font>
      <b/>
      <i/>
      <sz val="11"/>
      <color rgb="FF000000"/>
      <name val="Trebuchet MS"/>
      <family val="2"/>
    </font>
    <font>
      <sz val="9"/>
      <color theme="1"/>
      <name val="Trebuchet MS"/>
      <family val="2"/>
    </font>
    <font>
      <sz val="12"/>
      <color theme="1"/>
      <name val="Trebuchet MS"/>
      <family val="2"/>
    </font>
    <font>
      <sz val="12"/>
      <color rgb="FF000000"/>
      <name val="Trebuchet MS"/>
      <family val="2"/>
    </font>
    <font>
      <b/>
      <sz val="10"/>
      <color rgb="FF2F5773"/>
      <name val="Trebuchet MS"/>
      <family val="2"/>
    </font>
    <font>
      <i/>
      <sz val="11"/>
      <color theme="9" tint="-0.249977111117893"/>
      <name val="Trebuchet MS"/>
      <family val="2"/>
    </font>
    <font>
      <b/>
      <sz val="12"/>
      <name val="Trebuchet MS"/>
      <family val="2"/>
    </font>
    <font>
      <sz val="11"/>
      <color indexed="8"/>
      <name val="Trebuchet MS"/>
      <family val="2"/>
    </font>
    <font>
      <b/>
      <sz val="16"/>
      <color rgb="FF000000"/>
      <name val="Trebuchet MS"/>
      <family val="2"/>
    </font>
    <font>
      <sz val="14"/>
      <name val="Trebuchet MS"/>
      <family val="2"/>
    </font>
    <font>
      <i/>
      <sz val="8"/>
      <name val="Trebuchet MS"/>
      <family val="2"/>
    </font>
    <font>
      <b/>
      <sz val="7.5"/>
      <color theme="1"/>
      <name val="Trebuchet MS"/>
      <family val="2"/>
    </font>
    <font>
      <sz val="7.5"/>
      <color theme="1"/>
      <name val="Trebuchet MS"/>
      <family val="2"/>
    </font>
  </fonts>
  <fills count="6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595959"/>
        <bgColor indexed="64"/>
      </patternFill>
    </fill>
    <fill>
      <patternFill patternType="solid">
        <fgColor rgb="FFFF4D5A"/>
        <bgColor indexed="64"/>
      </patternFill>
    </fill>
    <fill>
      <patternFill patternType="solid">
        <fgColor rgb="FF002D4B"/>
        <bgColor indexed="64"/>
      </patternFill>
    </fill>
    <fill>
      <patternFill patternType="solid">
        <fgColor rgb="FFFFFFFF"/>
        <bgColor rgb="FF000000"/>
      </patternFill>
    </fill>
    <fill>
      <patternFill patternType="solid">
        <fgColor rgb="FFBFBFBF"/>
        <bgColor rgb="FF000000"/>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8"/>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bottom style="thin">
        <color theme="0" tint="-0.14996795556505021"/>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Up="1" diagonalDown="1">
      <left style="thin">
        <color rgb="FF000000"/>
      </left>
      <right/>
      <top style="thin">
        <color rgb="FF000000"/>
      </top>
      <bottom/>
      <diagonal style="thin">
        <color indexed="64"/>
      </diagonal>
    </border>
    <border diagonalUp="1" diagonalDown="1">
      <left/>
      <right/>
      <top style="thin">
        <color rgb="FF000000"/>
      </top>
      <bottom/>
      <diagonal style="thin">
        <color indexed="64"/>
      </diagonal>
    </border>
    <border diagonalUp="1" diagonalDown="1">
      <left/>
      <right style="thin">
        <color rgb="FF000000"/>
      </right>
      <top style="thin">
        <color rgb="FF000000"/>
      </top>
      <bottom/>
      <diagonal style="thin">
        <color indexed="64"/>
      </diagonal>
    </border>
    <border diagonalUp="1" diagonalDown="1">
      <left style="thin">
        <color rgb="FF000000"/>
      </left>
      <right/>
      <top/>
      <bottom style="thin">
        <color rgb="FF000000"/>
      </bottom>
      <diagonal style="thin">
        <color indexed="64"/>
      </diagonal>
    </border>
    <border diagonalUp="1" diagonalDown="1">
      <left/>
      <right/>
      <top/>
      <bottom style="thin">
        <color rgb="FF000000"/>
      </bottom>
      <diagonal style="thin">
        <color indexed="64"/>
      </diagonal>
    </border>
    <border diagonalUp="1" diagonalDown="1">
      <left/>
      <right style="thin">
        <color rgb="FF000000"/>
      </right>
      <top/>
      <bottom style="thin">
        <color rgb="FF000000"/>
      </bottom>
      <diagonal style="thin">
        <color indexed="64"/>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style="thin">
        <color theme="0" tint="-0.24994659260841701"/>
      </bottom>
      <diagonal/>
    </border>
    <border>
      <left style="medium">
        <color rgb="FF000000"/>
      </left>
      <right style="medium">
        <color rgb="FF000000"/>
      </right>
      <top/>
      <bottom style="medium">
        <color rgb="FF000000"/>
      </bottom>
      <diagonal/>
    </border>
    <border>
      <left/>
      <right/>
      <top style="medium">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style="thin">
        <color rgb="FF000000"/>
      </bottom>
      <diagonal/>
    </border>
    <border>
      <left style="thin">
        <color rgb="FF000000"/>
      </left>
      <right style="thin">
        <color rgb="FF000000"/>
      </right>
      <top style="thin">
        <color indexed="64"/>
      </top>
      <bottom/>
      <diagonal/>
    </border>
  </borders>
  <cellStyleXfs count="32722">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10" fillId="0" borderId="0"/>
    <xf numFmtId="0" fontId="15" fillId="0" borderId="0" applyNumberFormat="0" applyFill="0" applyBorder="0" applyProtection="0">
      <alignment vertical="top" wrapText="1"/>
    </xf>
    <xf numFmtId="0" fontId="8" fillId="0" borderId="0"/>
    <xf numFmtId="0" fontId="1" fillId="0" borderId="0"/>
    <xf numFmtId="0" fontId="1" fillId="0" borderId="0"/>
    <xf numFmtId="43" fontId="8" fillId="0" borderId="0" applyFont="0" applyFill="0" applyBorder="0" applyAlignment="0" applyProtection="0"/>
    <xf numFmtId="0" fontId="17" fillId="0" borderId="0" applyNumberFormat="0" applyFill="0" applyBorder="0" applyAlignment="0" applyProtection="0"/>
    <xf numFmtId="49" fontId="3" fillId="0" borderId="14" applyNumberFormat="0" applyFill="0" applyAlignment="0" applyProtection="0"/>
    <xf numFmtId="0" fontId="3" fillId="0" borderId="49" applyNumberFormat="0" applyFill="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6" borderId="0" applyNumberFormat="0" applyBorder="0" applyAlignment="0" applyProtection="0"/>
    <xf numFmtId="0" fontId="8" fillId="50"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7" borderId="0" applyNumberFormat="0" applyBorder="0" applyAlignment="0" applyProtection="0"/>
    <xf numFmtId="0" fontId="8" fillId="51"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44" borderId="0" applyNumberFormat="0" applyBorder="0" applyAlignment="0" applyProtection="0"/>
    <xf numFmtId="0" fontId="29" fillId="48" borderId="0" applyNumberFormat="0" applyBorder="0" applyAlignment="0" applyProtection="0"/>
    <xf numFmtId="0" fontId="25" fillId="25" borderId="56" applyNumberFormat="0" applyAlignment="0" applyProtection="0"/>
    <xf numFmtId="0" fontId="26" fillId="25" borderId="55" applyNumberFormat="0" applyAlignment="0" applyProtection="0"/>
    <xf numFmtId="0" fontId="24" fillId="24" borderId="55" applyNumberFormat="0" applyAlignment="0" applyProtection="0"/>
    <xf numFmtId="0" fontId="5" fillId="0" borderId="60" applyNumberFormat="0" applyFill="0" applyAlignment="0" applyProtection="0"/>
    <xf numFmtId="0" fontId="28" fillId="0" borderId="0" applyNumberFormat="0" applyFill="0" applyBorder="0" applyAlignment="0" applyProtection="0"/>
    <xf numFmtId="0" fontId="22" fillId="22" borderId="0" applyNumberFormat="0" applyBorder="0" applyAlignment="0" applyProtection="0"/>
    <xf numFmtId="0" fontId="8" fillId="27" borderId="59" applyNumberFormat="0" applyFont="0" applyAlignment="0" applyProtection="0"/>
    <xf numFmtId="0" fontId="23" fillId="23" borderId="0" applyNumberFormat="0" applyBorder="0" applyAlignment="0" applyProtection="0"/>
    <xf numFmtId="0" fontId="18" fillId="0" borderId="0" applyNumberFormat="0" applyFill="0" applyBorder="0" applyAlignment="0" applyProtection="0"/>
    <xf numFmtId="0" fontId="19" fillId="0" borderId="52" applyNumberFormat="0" applyFill="0" applyAlignment="0" applyProtection="0"/>
    <xf numFmtId="0" fontId="20" fillId="0" borderId="53" applyNumberFormat="0" applyFill="0" applyAlignment="0" applyProtection="0"/>
    <xf numFmtId="0" fontId="21" fillId="0" borderId="54" applyNumberFormat="0" applyFill="0" applyAlignment="0" applyProtection="0"/>
    <xf numFmtId="0" fontId="21" fillId="0" borderId="0" applyNumberFormat="0" applyFill="0" applyBorder="0" applyAlignment="0" applyProtection="0"/>
    <xf numFmtId="0" fontId="27" fillId="0" borderId="57" applyNumberFormat="0" applyFill="0" applyAlignment="0" applyProtection="0"/>
    <xf numFmtId="0" fontId="6" fillId="0" borderId="0" applyNumberFormat="0" applyFill="0" applyBorder="0" applyAlignment="0" applyProtection="0"/>
    <xf numFmtId="0" fontId="14" fillId="26" borderId="58" applyNumberFormat="0" applyAlignment="0" applyProtection="0"/>
    <xf numFmtId="0" fontId="30" fillId="0" borderId="0"/>
    <xf numFmtId="43" fontId="8" fillId="0" borderId="0" applyFont="0" applyFill="0" applyBorder="0" applyAlignment="0" applyProtection="0"/>
    <xf numFmtId="170" fontId="11" fillId="0" borderId="0" applyFont="0" applyFill="0" applyBorder="0" applyAlignment="0" applyProtection="0"/>
    <xf numFmtId="0" fontId="8" fillId="0" borderId="0"/>
    <xf numFmtId="0" fontId="1" fillId="0" borderId="0"/>
    <xf numFmtId="0" fontId="1" fillId="0" borderId="0"/>
    <xf numFmtId="0" fontId="1" fillId="0" borderId="0"/>
    <xf numFmtId="171" fontId="1" fillId="0" borderId="0"/>
    <xf numFmtId="0" fontId="31" fillId="0" borderId="0"/>
    <xf numFmtId="0" fontId="31" fillId="0" borderId="0"/>
    <xf numFmtId="171" fontId="31" fillId="0" borderId="0"/>
    <xf numFmtId="171" fontId="1" fillId="0" borderId="0"/>
    <xf numFmtId="0" fontId="31" fillId="0" borderId="0"/>
    <xf numFmtId="0" fontId="31" fillId="0" borderId="0"/>
    <xf numFmtId="0" fontId="1" fillId="0" borderId="0"/>
    <xf numFmtId="171" fontId="1" fillId="0" borderId="0"/>
    <xf numFmtId="0" fontId="31" fillId="0" borderId="0"/>
    <xf numFmtId="0" fontId="31" fillId="0" borderId="0"/>
    <xf numFmtId="171" fontId="31" fillId="0" borderId="0"/>
    <xf numFmtId="171" fontId="31" fillId="0" borderId="0"/>
    <xf numFmtId="0" fontId="31" fillId="0" borderId="0"/>
    <xf numFmtId="0" fontId="1" fillId="0" borderId="0"/>
    <xf numFmtId="171" fontId="1" fillId="0" borderId="0"/>
    <xf numFmtId="0" fontId="31" fillId="0" borderId="0"/>
    <xf numFmtId="171" fontId="1" fillId="0" borderId="0"/>
    <xf numFmtId="0" fontId="1" fillId="0" borderId="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32" fillId="54"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71" fontId="13" fillId="60" borderId="0" applyNumberFormat="0" applyBorder="0" applyAlignment="0" applyProtection="0"/>
    <xf numFmtId="0" fontId="32" fillId="54" borderId="0" applyNumberFormat="0" applyBorder="0" applyAlignment="0" applyProtection="0"/>
    <xf numFmtId="0" fontId="33" fillId="60" borderId="0" applyNumberFormat="0" applyBorder="0" applyAlignment="0" applyProtection="0"/>
    <xf numFmtId="0" fontId="34" fillId="54" borderId="0" applyNumberFormat="0" applyBorder="0" applyAlignment="0" applyProtection="0"/>
    <xf numFmtId="171" fontId="33" fillId="54" borderId="0" applyNumberFormat="0" applyBorder="0" applyAlignment="0" applyProtection="0"/>
    <xf numFmtId="0" fontId="34"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71" fontId="13" fillId="59" borderId="0" applyNumberFormat="0" applyBorder="0" applyAlignment="0" applyProtection="0"/>
    <xf numFmtId="0" fontId="32" fillId="55" borderId="0" applyNumberFormat="0" applyBorder="0" applyAlignment="0" applyProtection="0"/>
    <xf numFmtId="0" fontId="33" fillId="59" borderId="0" applyNumberFormat="0" applyBorder="0" applyAlignment="0" applyProtection="0"/>
    <xf numFmtId="0" fontId="34" fillId="55" borderId="0" applyNumberFormat="0" applyBorder="0" applyAlignment="0" applyProtection="0"/>
    <xf numFmtId="171" fontId="33" fillId="55" borderId="0" applyNumberFormat="0" applyBorder="0" applyAlignment="0" applyProtection="0"/>
    <xf numFmtId="0" fontId="34"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171" fontId="13" fillId="61" borderId="0" applyNumberFormat="0" applyBorder="0" applyAlignment="0" applyProtection="0"/>
    <xf numFmtId="0" fontId="32" fillId="56" borderId="0" applyNumberFormat="0" applyBorder="0" applyAlignment="0" applyProtection="0"/>
    <xf numFmtId="0" fontId="33" fillId="61" borderId="0" applyNumberFormat="0" applyBorder="0" applyAlignment="0" applyProtection="0"/>
    <xf numFmtId="0" fontId="34" fillId="56" borderId="0" applyNumberFormat="0" applyBorder="0" applyAlignment="0" applyProtection="0"/>
    <xf numFmtId="171" fontId="33" fillId="56" borderId="0" applyNumberFormat="0" applyBorder="0" applyAlignment="0" applyProtection="0"/>
    <xf numFmtId="0" fontId="34"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71" fontId="13" fillId="60" borderId="0" applyNumberFormat="0" applyBorder="0" applyAlignment="0" applyProtection="0"/>
    <xf numFmtId="0" fontId="32" fillId="57" borderId="0" applyNumberFormat="0" applyBorder="0" applyAlignment="0" applyProtection="0"/>
    <xf numFmtId="0" fontId="33" fillId="60" borderId="0" applyNumberFormat="0" applyBorder="0" applyAlignment="0" applyProtection="0"/>
    <xf numFmtId="0" fontId="34" fillId="57" borderId="0" applyNumberFormat="0" applyBorder="0" applyAlignment="0" applyProtection="0"/>
    <xf numFmtId="171" fontId="33" fillId="57" borderId="0" applyNumberFormat="0" applyBorder="0" applyAlignment="0" applyProtection="0"/>
    <xf numFmtId="0" fontId="34"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71" fontId="13" fillId="58" borderId="0" applyNumberFormat="0" applyBorder="0" applyAlignment="0" applyProtection="0"/>
    <xf numFmtId="0" fontId="32" fillId="58" borderId="0" applyNumberFormat="0" applyBorder="0" applyAlignment="0" applyProtection="0"/>
    <xf numFmtId="0" fontId="33" fillId="58" borderId="0" applyNumberFormat="0" applyBorder="0" applyAlignment="0" applyProtection="0"/>
    <xf numFmtId="0" fontId="34" fillId="58" borderId="0" applyNumberFormat="0" applyBorder="0" applyAlignment="0" applyProtection="0"/>
    <xf numFmtId="171" fontId="33" fillId="58" borderId="0" applyNumberFormat="0" applyBorder="0" applyAlignment="0" applyProtection="0"/>
    <xf numFmtId="0" fontId="34"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71" fontId="13" fillId="59" borderId="0" applyNumberFormat="0" applyBorder="0" applyAlignment="0" applyProtection="0"/>
    <xf numFmtId="0" fontId="32" fillId="59" borderId="0" applyNumberFormat="0" applyBorder="0" applyAlignment="0" applyProtection="0"/>
    <xf numFmtId="0" fontId="33" fillId="59" borderId="0" applyNumberFormat="0" applyBorder="0" applyAlignment="0" applyProtection="0"/>
    <xf numFmtId="0" fontId="34" fillId="59" borderId="0" applyNumberFormat="0" applyBorder="0" applyAlignment="0" applyProtection="0"/>
    <xf numFmtId="171" fontId="33" fillId="59" borderId="0" applyNumberFormat="0" applyBorder="0" applyAlignment="0" applyProtection="0"/>
    <xf numFmtId="0" fontId="34"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2" fillId="59"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6"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32" fillId="62"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171" fontId="13" fillId="66" borderId="0" applyNumberFormat="0" applyBorder="0" applyAlignment="0" applyProtection="0"/>
    <xf numFmtId="0" fontId="32" fillId="62" borderId="0" applyNumberFormat="0" applyBorder="0" applyAlignment="0" applyProtection="0"/>
    <xf numFmtId="0" fontId="33" fillId="66" borderId="0" applyNumberFormat="0" applyBorder="0" applyAlignment="0" applyProtection="0"/>
    <xf numFmtId="0" fontId="34" fillId="62" borderId="0" applyNumberFormat="0" applyBorder="0" applyAlignment="0" applyProtection="0"/>
    <xf numFmtId="171" fontId="33" fillId="62" borderId="0" applyNumberFormat="0" applyBorder="0" applyAlignment="0" applyProtection="0"/>
    <xf numFmtId="0" fontId="34"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171" fontId="1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4" fillId="63" borderId="0" applyNumberFormat="0" applyBorder="0" applyAlignment="0" applyProtection="0"/>
    <xf numFmtId="171" fontId="33" fillId="63" borderId="0" applyNumberFormat="0" applyBorder="0" applyAlignment="0" applyProtection="0"/>
    <xf numFmtId="0" fontId="34"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2" fillId="64"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171" fontId="13" fillId="67" borderId="0" applyNumberFormat="0" applyBorder="0" applyAlignment="0" applyProtection="0"/>
    <xf numFmtId="0" fontId="32" fillId="64" borderId="0" applyNumberFormat="0" applyBorder="0" applyAlignment="0" applyProtection="0"/>
    <xf numFmtId="0" fontId="33" fillId="67" borderId="0" applyNumberFormat="0" applyBorder="0" applyAlignment="0" applyProtection="0"/>
    <xf numFmtId="0" fontId="34" fillId="64" borderId="0" applyNumberFormat="0" applyBorder="0" applyAlignment="0" applyProtection="0"/>
    <xf numFmtId="171" fontId="33" fillId="64" borderId="0" applyNumberFormat="0" applyBorder="0" applyAlignment="0" applyProtection="0"/>
    <xf numFmtId="0" fontId="34" fillId="64"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2" fillId="64" borderId="0" applyNumberFormat="0" applyBorder="0" applyAlignment="0" applyProtection="0"/>
    <xf numFmtId="0" fontId="32" fillId="57"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171" fontId="13" fillId="66" borderId="0" applyNumberFormat="0" applyBorder="0" applyAlignment="0" applyProtection="0"/>
    <xf numFmtId="0" fontId="32" fillId="57" borderId="0" applyNumberFormat="0" applyBorder="0" applyAlignment="0" applyProtection="0"/>
    <xf numFmtId="0" fontId="33" fillId="66" borderId="0" applyNumberFormat="0" applyBorder="0" applyAlignment="0" applyProtection="0"/>
    <xf numFmtId="0" fontId="34" fillId="57" borderId="0" applyNumberFormat="0" applyBorder="0" applyAlignment="0" applyProtection="0"/>
    <xf numFmtId="171" fontId="33" fillId="57" borderId="0" applyNumberFormat="0" applyBorder="0" applyAlignment="0" applyProtection="0"/>
    <xf numFmtId="0" fontId="34"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2" fillId="57" borderId="0" applyNumberFormat="0" applyBorder="0" applyAlignment="0" applyProtection="0"/>
    <xf numFmtId="0" fontId="32" fillId="62"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171" fontId="13" fillId="68" borderId="0" applyNumberFormat="0" applyBorder="0" applyAlignment="0" applyProtection="0"/>
    <xf numFmtId="0" fontId="32" fillId="62" borderId="0" applyNumberFormat="0" applyBorder="0" applyAlignment="0" applyProtection="0"/>
    <xf numFmtId="0" fontId="33" fillId="68" borderId="0" applyNumberFormat="0" applyBorder="0" applyAlignment="0" applyProtection="0"/>
    <xf numFmtId="0" fontId="34" fillId="62" borderId="0" applyNumberFormat="0" applyBorder="0" applyAlignment="0" applyProtection="0"/>
    <xf numFmtId="171" fontId="33" fillId="62" borderId="0" applyNumberFormat="0" applyBorder="0" applyAlignment="0" applyProtection="0"/>
    <xf numFmtId="0" fontId="34"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2" fillId="62" borderId="0" applyNumberFormat="0" applyBorder="0" applyAlignment="0" applyProtection="0"/>
    <xf numFmtId="0" fontId="32" fillId="65"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71" fontId="13" fillId="59" borderId="0" applyNumberFormat="0" applyBorder="0" applyAlignment="0" applyProtection="0"/>
    <xf numFmtId="0" fontId="32" fillId="65" borderId="0" applyNumberFormat="0" applyBorder="0" applyAlignment="0" applyProtection="0"/>
    <xf numFmtId="0" fontId="33" fillId="59" borderId="0" applyNumberFormat="0" applyBorder="0" applyAlignment="0" applyProtection="0"/>
    <xf numFmtId="0" fontId="34" fillId="65" borderId="0" applyNumberFormat="0" applyBorder="0" applyAlignment="0" applyProtection="0"/>
    <xf numFmtId="171" fontId="33" fillId="65" borderId="0" applyNumberFormat="0" applyBorder="0" applyAlignment="0" applyProtection="0"/>
    <xf numFmtId="0" fontId="34"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2" fillId="65"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59"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7"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cellStyleXfs>
  <cellXfs count="809">
    <xf numFmtId="0" fontId="0" fillId="0" borderId="0" xfId="0"/>
    <xf numFmtId="0" fontId="36" fillId="0" borderId="0" xfId="0" applyFont="1" applyAlignment="1">
      <alignment horizontal="left"/>
    </xf>
    <xf numFmtId="0" fontId="37" fillId="0" borderId="0" xfId="0" applyFont="1"/>
    <xf numFmtId="0" fontId="38" fillId="0" borderId="0" xfId="0" applyFont="1" applyAlignment="1">
      <alignment horizontal="center"/>
    </xf>
    <xf numFmtId="0" fontId="39" fillId="18" borderId="15" xfId="0" applyFont="1" applyFill="1" applyBorder="1" applyAlignment="1">
      <alignment horizontal="center"/>
    </xf>
    <xf numFmtId="0" fontId="40" fillId="0" borderId="16" xfId="0" applyFont="1" applyBorder="1" applyAlignment="1">
      <alignment horizontal="center"/>
    </xf>
    <xf numFmtId="0" fontId="40" fillId="0" borderId="17" xfId="0" applyFont="1" applyBorder="1" applyAlignment="1">
      <alignment horizontal="center"/>
    </xf>
    <xf numFmtId="0" fontId="38" fillId="0" borderId="47" xfId="0" applyFont="1" applyBorder="1" applyAlignment="1">
      <alignment horizontal="center" vertical="center"/>
    </xf>
    <xf numFmtId="0" fontId="41" fillId="0" borderId="24" xfId="16" applyFont="1" applyBorder="1" applyAlignment="1">
      <alignment horizontal="left" vertical="center"/>
    </xf>
    <xf numFmtId="0" fontId="38" fillId="0" borderId="23" xfId="0" applyFont="1" applyBorder="1" applyAlignment="1">
      <alignment horizontal="center" vertical="center"/>
    </xf>
    <xf numFmtId="0" fontId="38" fillId="0" borderId="48" xfId="0" applyFont="1" applyBorder="1" applyAlignment="1">
      <alignment horizontal="center" vertical="center"/>
    </xf>
    <xf numFmtId="0" fontId="41" fillId="0" borderId="24" xfId="16" applyFont="1" applyBorder="1" applyAlignment="1">
      <alignment horizontal="left" vertical="center" wrapText="1"/>
    </xf>
    <xf numFmtId="0" fontId="38" fillId="0" borderId="22" xfId="0" applyFont="1" applyBorder="1" applyAlignment="1">
      <alignment horizontal="center" vertical="center"/>
    </xf>
    <xf numFmtId="0" fontId="41" fillId="0" borderId="23" xfId="16" applyFont="1" applyBorder="1" applyAlignment="1">
      <alignment horizontal="left" vertical="center"/>
    </xf>
    <xf numFmtId="0" fontId="38" fillId="0" borderId="19" xfId="0" applyFont="1" applyBorder="1" applyAlignment="1">
      <alignment horizontal="center" vertical="center"/>
    </xf>
    <xf numFmtId="0" fontId="38" fillId="0" borderId="21" xfId="0" applyFont="1" applyBorder="1" applyAlignment="1">
      <alignment horizontal="center"/>
    </xf>
    <xf numFmtId="0" fontId="38" fillId="0" borderId="19" xfId="0" applyFont="1" applyBorder="1" applyAlignment="1">
      <alignment horizontal="center"/>
    </xf>
    <xf numFmtId="0" fontId="38" fillId="0" borderId="15" xfId="0" applyFont="1" applyBorder="1" applyAlignment="1">
      <alignment horizontal="center"/>
    </xf>
    <xf numFmtId="0" fontId="38" fillId="0" borderId="18" xfId="0" applyFont="1" applyBorder="1" applyAlignment="1">
      <alignment horizontal="center"/>
    </xf>
    <xf numFmtId="0" fontId="41" fillId="0" borderId="17" xfId="16" applyFont="1" applyBorder="1" applyAlignment="1">
      <alignment horizontal="left" vertical="center"/>
    </xf>
    <xf numFmtId="0" fontId="38" fillId="0" borderId="15" xfId="0" applyFont="1" applyBorder="1" applyAlignment="1">
      <alignment horizontal="center" vertical="center"/>
    </xf>
    <xf numFmtId="0" fontId="37" fillId="0" borderId="0" xfId="0" applyFont="1" applyAlignment="1">
      <alignment horizontal="left" vertical="top"/>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0" xfId="0" applyFont="1" applyAlignment="1">
      <alignment horizontal="center" vertical="top"/>
    </xf>
    <xf numFmtId="0" fontId="38"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horizontal="center" vertical="center"/>
    </xf>
    <xf numFmtId="0" fontId="36" fillId="0" borderId="0" xfId="0" applyFont="1" applyAlignment="1">
      <alignment horizontal="left" vertical="center"/>
    </xf>
    <xf numFmtId="0" fontId="37"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top"/>
    </xf>
    <xf numFmtId="0" fontId="44" fillId="0" borderId="0" xfId="16329" applyFont="1"/>
    <xf numFmtId="49" fontId="43" fillId="0" borderId="1" xfId="9" applyNumberFormat="1" applyFont="1" applyBorder="1" applyAlignment="1">
      <alignment horizontal="center" vertical="center" wrapText="1"/>
    </xf>
    <xf numFmtId="0" fontId="40" fillId="0" borderId="1" xfId="9" applyFont="1" applyBorder="1" applyAlignment="1">
      <alignment horizontal="center" vertical="center" wrapText="1"/>
    </xf>
    <xf numFmtId="0" fontId="43" fillId="0" borderId="1" xfId="9" applyFont="1" applyBorder="1" applyAlignment="1">
      <alignment horizontal="center" vertical="center" wrapText="1"/>
    </xf>
    <xf numFmtId="0" fontId="43" fillId="0" borderId="1" xfId="9" applyFont="1" applyBorder="1" applyAlignment="1">
      <alignment horizontal="left" vertical="center" wrapText="1"/>
    </xf>
    <xf numFmtId="0" fontId="43" fillId="0" borderId="1" xfId="9" applyFont="1" applyBorder="1" applyAlignment="1">
      <alignment vertical="center" wrapText="1"/>
    </xf>
    <xf numFmtId="0" fontId="43" fillId="0" borderId="1" xfId="9" quotePrefix="1" applyFont="1" applyBorder="1" applyAlignment="1">
      <alignment horizontal="center" vertical="center" wrapText="1"/>
    </xf>
    <xf numFmtId="0" fontId="37" fillId="0" borderId="0" xfId="10" applyFont="1"/>
    <xf numFmtId="0" fontId="45" fillId="0" borderId="0" xfId="0" applyFont="1" applyAlignment="1">
      <alignment horizontal="justify" vertical="center" wrapText="1"/>
    </xf>
    <xf numFmtId="0" fontId="46" fillId="0" borderId="0" xfId="0" applyFont="1" applyAlignment="1">
      <alignment horizontal="justify" vertical="center" wrapText="1"/>
    </xf>
    <xf numFmtId="0" fontId="47" fillId="0" borderId="0" xfId="0" applyFont="1" applyAlignment="1">
      <alignment horizontal="justify" vertical="center" wrapText="1"/>
    </xf>
    <xf numFmtId="0" fontId="48" fillId="0" borderId="1" xfId="0" quotePrefix="1" applyFont="1" applyBorder="1" applyAlignment="1">
      <alignment horizontal="center" vertical="center" wrapText="1"/>
    </xf>
    <xf numFmtId="0" fontId="47" fillId="0" borderId="1" xfId="0" quotePrefix="1" applyFont="1" applyBorder="1" applyAlignment="1">
      <alignment horizontal="center" vertical="center" wrapText="1"/>
    </xf>
    <xf numFmtId="0" fontId="47" fillId="0" borderId="1" xfId="0" applyFont="1" applyBorder="1" applyAlignment="1">
      <alignment horizontal="justify" vertical="center" wrapText="1"/>
    </xf>
    <xf numFmtId="0" fontId="43" fillId="0" borderId="0" xfId="0" applyFont="1"/>
    <xf numFmtId="0" fontId="49" fillId="0" borderId="0" xfId="0" applyFont="1" applyAlignment="1">
      <alignment vertical="center" wrapText="1"/>
    </xf>
    <xf numFmtId="0" fontId="50" fillId="0" borderId="0" xfId="0" applyFont="1" applyAlignment="1">
      <alignment vertical="center" wrapText="1"/>
    </xf>
    <xf numFmtId="0" fontId="43" fillId="0" borderId="0" xfId="0" applyFont="1" applyAlignment="1">
      <alignment horizontal="right" vertical="center" wrapText="1"/>
    </xf>
    <xf numFmtId="0" fontId="43" fillId="0" borderId="0" xfId="0" applyFont="1" applyAlignment="1">
      <alignment vertical="center" wrapText="1"/>
    </xf>
    <xf numFmtId="0" fontId="43" fillId="0" borderId="6" xfId="0" applyFont="1" applyBorder="1" applyAlignment="1">
      <alignment vertical="center" wrapText="1"/>
    </xf>
    <xf numFmtId="0" fontId="40" fillId="0" borderId="1" xfId="0" applyFont="1" applyBorder="1" applyAlignment="1">
      <alignment horizontal="center" vertical="center" wrapText="1"/>
    </xf>
    <xf numFmtId="0" fontId="40" fillId="0" borderId="6" xfId="0" applyFont="1" applyBorder="1" applyAlignment="1">
      <alignment horizontal="center" vertical="center" wrapText="1"/>
    </xf>
    <xf numFmtId="0" fontId="43" fillId="0" borderId="1" xfId="0" quotePrefix="1" applyFont="1" applyBorder="1" applyAlignment="1">
      <alignment horizontal="center" vertical="center" wrapText="1"/>
    </xf>
    <xf numFmtId="0" fontId="40" fillId="0" borderId="1" xfId="0" applyFont="1" applyBorder="1" applyAlignment="1">
      <alignment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center" wrapText="1" indent="2"/>
    </xf>
    <xf numFmtId="0" fontId="43" fillId="0" borderId="1" xfId="0" applyFont="1" applyBorder="1" applyAlignment="1">
      <alignment horizontal="left" vertical="center" wrapText="1" indent="3"/>
    </xf>
    <xf numFmtId="0" fontId="52" fillId="0" borderId="0" xfId="0" applyFont="1"/>
    <xf numFmtId="0" fontId="45" fillId="0" borderId="0" xfId="0" applyFont="1" applyAlignment="1">
      <alignment vertical="center" wrapText="1"/>
    </xf>
    <xf numFmtId="0" fontId="51" fillId="0" borderId="0" xfId="0" applyFont="1" applyAlignment="1">
      <alignment vertical="center" wrapText="1"/>
    </xf>
    <xf numFmtId="0" fontId="48" fillId="0" borderId="0" xfId="0" applyFont="1" applyAlignment="1">
      <alignment vertical="center" wrapText="1"/>
    </xf>
    <xf numFmtId="0" fontId="47" fillId="0" borderId="0" xfId="0" applyFont="1" applyAlignment="1">
      <alignment vertical="center" wrapText="1"/>
    </xf>
    <xf numFmtId="0" fontId="47" fillId="0" borderId="6" xfId="0" applyFont="1" applyBorder="1" applyAlignment="1">
      <alignment horizontal="center" vertical="center" wrapText="1"/>
    </xf>
    <xf numFmtId="0" fontId="47" fillId="0" borderId="1" xfId="0" applyFont="1" applyBorder="1" applyAlignment="1">
      <alignment horizontal="center" vertical="center" wrapText="1"/>
    </xf>
    <xf numFmtId="0" fontId="48" fillId="0" borderId="6" xfId="0" quotePrefix="1" applyFont="1" applyBorder="1" applyAlignment="1">
      <alignment horizontal="center" vertical="center" wrapText="1"/>
    </xf>
    <xf numFmtId="0" fontId="47" fillId="0" borderId="1" xfId="0" applyFont="1" applyBorder="1" applyAlignment="1">
      <alignment vertical="center" wrapText="1"/>
    </xf>
    <xf numFmtId="0" fontId="48" fillId="0" borderId="1" xfId="0" applyFont="1" applyBorder="1" applyAlignment="1">
      <alignment horizontal="left" vertical="center" wrapText="1" indent="1"/>
    </xf>
    <xf numFmtId="0" fontId="48" fillId="0" borderId="1" xfId="0" applyFont="1" applyBorder="1" applyAlignment="1">
      <alignment horizontal="left" vertical="center" wrapText="1" indent="2"/>
    </xf>
    <xf numFmtId="0" fontId="48" fillId="0" borderId="1" xfId="0" applyFont="1" applyBorder="1" applyAlignment="1">
      <alignment horizontal="center" vertical="center" wrapText="1"/>
    </xf>
    <xf numFmtId="0" fontId="36" fillId="0" borderId="0" xfId="0" applyFont="1" applyAlignment="1">
      <alignment vertical="center"/>
    </xf>
    <xf numFmtId="0" fontId="54" fillId="0" borderId="0" xfId="0" applyFont="1" applyAlignment="1">
      <alignment vertical="center"/>
    </xf>
    <xf numFmtId="0" fontId="52" fillId="0" borderId="0" xfId="0" applyFont="1" applyAlignment="1">
      <alignment vertical="center"/>
    </xf>
    <xf numFmtId="0" fontId="37" fillId="0" borderId="0" xfId="0" applyFont="1" applyAlignment="1">
      <alignment vertical="center"/>
    </xf>
    <xf numFmtId="0" fontId="55" fillId="0" borderId="0" xfId="0" applyFont="1" applyAlignment="1">
      <alignment vertical="center"/>
    </xf>
    <xf numFmtId="0" fontId="52" fillId="0" borderId="1" xfId="0" applyFont="1" applyBorder="1" applyAlignment="1">
      <alignment horizontal="center" vertical="center"/>
    </xf>
    <xf numFmtId="0" fontId="52" fillId="0" borderId="1" xfId="0" applyFont="1" applyBorder="1" applyAlignment="1">
      <alignment wrapText="1"/>
    </xf>
    <xf numFmtId="0" fontId="56" fillId="0" borderId="1" xfId="0" applyFont="1" applyBorder="1" applyAlignment="1">
      <alignment vertical="center" wrapText="1"/>
    </xf>
    <xf numFmtId="0" fontId="37" fillId="0" borderId="1" xfId="0" applyFont="1" applyBorder="1" applyAlignment="1">
      <alignment wrapText="1"/>
    </xf>
    <xf numFmtId="167" fontId="48" fillId="15" borderId="1" xfId="0" applyNumberFormat="1" applyFont="1" applyFill="1" applyBorder="1" applyAlignment="1">
      <alignment horizontal="center" vertical="center"/>
    </xf>
    <xf numFmtId="0" fontId="37" fillId="0" borderId="1" xfId="0" applyFont="1" applyBorder="1" applyAlignment="1">
      <alignment horizontal="center" wrapText="1"/>
    </xf>
    <xf numFmtId="0" fontId="48" fillId="0" borderId="1" xfId="0" applyFont="1" applyBorder="1" applyAlignment="1">
      <alignment horizontal="left" vertical="center" wrapText="1" indent="3"/>
    </xf>
    <xf numFmtId="0" fontId="38" fillId="0" borderId="1" xfId="0" applyFont="1" applyBorder="1" applyAlignment="1">
      <alignment horizontal="center" wrapText="1"/>
    </xf>
    <xf numFmtId="0" fontId="36" fillId="0" borderId="0" xfId="0" applyFont="1" applyAlignment="1">
      <alignment horizontal="left" vertical="top"/>
    </xf>
    <xf numFmtId="49" fontId="43" fillId="0" borderId="1" xfId="9" quotePrefix="1" applyNumberFormat="1" applyFont="1" applyBorder="1" applyAlignment="1">
      <alignment horizontal="center" vertical="center" wrapText="1"/>
    </xf>
    <xf numFmtId="0" fontId="43" fillId="0" borderId="1" xfId="0" applyFont="1" applyBorder="1" applyAlignment="1">
      <alignment wrapText="1"/>
    </xf>
    <xf numFmtId="0" fontId="43" fillId="0" borderId="6" xfId="0" applyFont="1" applyBorder="1" applyAlignment="1">
      <alignment wrapText="1"/>
    </xf>
    <xf numFmtId="0" fontId="57" fillId="0" borderId="6" xfId="0" applyFont="1" applyBorder="1" applyAlignment="1">
      <alignment horizontal="left" vertical="center" wrapText="1" indent="2"/>
    </xf>
    <xf numFmtId="0" fontId="49" fillId="0" borderId="0" xfId="0" applyFont="1"/>
    <xf numFmtId="0" fontId="44" fillId="0" borderId="0" xfId="0" applyFont="1" applyAlignment="1">
      <alignment vertical="center" wrapText="1"/>
    </xf>
    <xf numFmtId="0" fontId="37" fillId="0" borderId="1" xfId="0" applyFont="1" applyBorder="1" applyAlignment="1">
      <alignment horizontal="center" vertical="center" wrapText="1"/>
    </xf>
    <xf numFmtId="0" fontId="38" fillId="0" borderId="0" xfId="0" applyFont="1" applyAlignment="1">
      <alignment vertical="center" wrapText="1"/>
    </xf>
    <xf numFmtId="0" fontId="38" fillId="0" borderId="1" xfId="0" applyFont="1" applyBorder="1" applyAlignment="1">
      <alignment horizontal="center" vertical="center" wrapText="1"/>
    </xf>
    <xf numFmtId="0" fontId="43" fillId="0" borderId="1" xfId="0" applyFont="1" applyBorder="1" applyAlignment="1">
      <alignment horizontal="center" vertical="center"/>
    </xf>
    <xf numFmtId="0" fontId="43" fillId="0" borderId="1" xfId="0" applyFont="1" applyBorder="1" applyAlignment="1">
      <alignment vertical="center" wrapText="1"/>
    </xf>
    <xf numFmtId="0" fontId="38" fillId="0" borderId="1" xfId="0" applyFont="1" applyBorder="1" applyAlignment="1">
      <alignment horizontal="center" vertical="center"/>
    </xf>
    <xf numFmtId="0" fontId="38" fillId="0" borderId="1" xfId="0" applyFont="1" applyBorder="1" applyAlignment="1">
      <alignment vertical="center" wrapText="1"/>
    </xf>
    <xf numFmtId="0" fontId="38" fillId="0" borderId="0" xfId="0" applyFont="1"/>
    <xf numFmtId="0" fontId="59" fillId="0" borderId="0" xfId="0" applyFont="1"/>
    <xf numFmtId="0" fontId="60" fillId="0" borderId="0" xfId="0" applyFont="1" applyAlignment="1">
      <alignment horizontal="center" vertical="center"/>
    </xf>
    <xf numFmtId="0" fontId="37" fillId="0" borderId="5" xfId="0" applyFont="1" applyBorder="1" applyAlignment="1">
      <alignment horizontal="center" vertical="center" wrapText="1"/>
    </xf>
    <xf numFmtId="0" fontId="61" fillId="0" borderId="7" xfId="0" applyFont="1" applyBorder="1" applyAlignment="1">
      <alignment vertical="center" wrapText="1"/>
    </xf>
    <xf numFmtId="0" fontId="37" fillId="0" borderId="4" xfId="0" applyFont="1" applyBorder="1" applyAlignment="1">
      <alignment horizontal="center" vertical="center" wrapText="1"/>
    </xf>
    <xf numFmtId="9" fontId="38" fillId="0" borderId="1" xfId="0" applyNumberFormat="1" applyFont="1" applyBorder="1" applyAlignment="1">
      <alignment horizontal="center" vertical="center" wrapText="1"/>
    </xf>
    <xf numFmtId="0" fontId="37" fillId="0" borderId="1" xfId="0" applyFont="1" applyBorder="1" applyAlignment="1">
      <alignment vertical="center"/>
    </xf>
    <xf numFmtId="0" fontId="40" fillId="0" borderId="1" xfId="0" applyFont="1" applyBorder="1" applyAlignment="1">
      <alignment vertical="center"/>
    </xf>
    <xf numFmtId="0" fontId="37" fillId="0" borderId="0" xfId="0" applyFont="1" applyAlignment="1">
      <alignment horizontal="center"/>
    </xf>
    <xf numFmtId="0" fontId="49" fillId="0" borderId="0" xfId="0" applyFont="1" applyAlignment="1">
      <alignment vertical="center"/>
    </xf>
    <xf numFmtId="0" fontId="52" fillId="0" borderId="0" xfId="0" applyFont="1" applyAlignment="1">
      <alignment vertical="center" wrapText="1"/>
    </xf>
    <xf numFmtId="0" fontId="54" fillId="0" borderId="0" xfId="0" applyFont="1"/>
    <xf numFmtId="0" fontId="63" fillId="0" borderId="1" xfId="0" applyFont="1" applyBorder="1" applyAlignment="1">
      <alignment vertical="center" wrapText="1"/>
    </xf>
    <xf numFmtId="0" fontId="49" fillId="0" borderId="0" xfId="2" applyFont="1">
      <alignment vertical="center"/>
    </xf>
    <xf numFmtId="0" fontId="64" fillId="0" borderId="0" xfId="0" applyFont="1" applyAlignment="1">
      <alignment horizontal="center" vertical="center" wrapText="1"/>
    </xf>
    <xf numFmtId="0" fontId="64" fillId="0" borderId="0" xfId="0" applyFont="1" applyAlignment="1">
      <alignment vertical="center" wrapText="1"/>
    </xf>
    <xf numFmtId="0" fontId="65" fillId="0" borderId="0" xfId="0" applyFont="1" applyAlignment="1">
      <alignment horizontal="center" vertical="center" wrapText="1"/>
    </xf>
    <xf numFmtId="0" fontId="37" fillId="0" borderId="1" xfId="0" applyFont="1" applyBorder="1" applyAlignment="1">
      <alignment vertical="center" wrapText="1"/>
    </xf>
    <xf numFmtId="0" fontId="44" fillId="0" borderId="1" xfId="0" applyFont="1" applyBorder="1" applyAlignment="1">
      <alignment horizontal="center" vertical="center" wrapText="1"/>
    </xf>
    <xf numFmtId="0" fontId="57" fillId="0" borderId="1" xfId="0" applyFont="1" applyBorder="1" applyAlignment="1">
      <alignment vertical="center" wrapText="1"/>
    </xf>
    <xf numFmtId="0" fontId="66" fillId="0" borderId="0" xfId="0" applyFont="1"/>
    <xf numFmtId="0" fontId="67" fillId="0" borderId="0" xfId="0" applyFont="1"/>
    <xf numFmtId="0" fontId="55" fillId="12" borderId="0" xfId="0" applyFont="1" applyFill="1"/>
    <xf numFmtId="0" fontId="36" fillId="12" borderId="0" xfId="0" applyFont="1" applyFill="1"/>
    <xf numFmtId="0" fontId="68" fillId="12" borderId="0" xfId="0" applyFont="1" applyFill="1"/>
    <xf numFmtId="0" fontId="37" fillId="12" borderId="0" xfId="0" applyFont="1" applyFill="1"/>
    <xf numFmtId="0" fontId="37" fillId="12" borderId="0" xfId="0" applyFont="1" applyFill="1" applyAlignment="1">
      <alignment horizontal="center" vertical="center" wrapText="1"/>
    </xf>
    <xf numFmtId="0" fontId="37" fillId="0" borderId="0" xfId="0" applyFont="1" applyAlignment="1">
      <alignment horizontal="center" vertical="center" wrapText="1"/>
    </xf>
    <xf numFmtId="0" fontId="38" fillId="12" borderId="0" xfId="0" applyFont="1" applyFill="1" applyAlignment="1">
      <alignment vertical="center" wrapText="1"/>
    </xf>
    <xf numFmtId="9" fontId="38" fillId="0" borderId="9" xfId="0" applyNumberFormat="1" applyFont="1" applyBorder="1" applyAlignment="1">
      <alignment horizontal="center" vertical="center" wrapText="1"/>
    </xf>
    <xf numFmtId="9" fontId="40" fillId="0" borderId="1" xfId="0" applyNumberFormat="1" applyFont="1" applyBorder="1" applyAlignment="1">
      <alignment horizontal="center" vertical="center" wrapText="1"/>
    </xf>
    <xf numFmtId="0" fontId="37" fillId="12" borderId="0" xfId="0" applyFont="1" applyFill="1" applyAlignment="1">
      <alignment horizontal="center" vertical="center"/>
    </xf>
    <xf numFmtId="0" fontId="43" fillId="12" borderId="9" xfId="0" applyFont="1" applyFill="1" applyBorder="1" applyAlignment="1">
      <alignment horizontal="center" vertical="center"/>
    </xf>
    <xf numFmtId="0" fontId="37" fillId="12" borderId="9" xfId="0" applyFont="1" applyFill="1" applyBorder="1" applyAlignment="1">
      <alignment horizontal="center" vertical="center"/>
    </xf>
    <xf numFmtId="0" fontId="37" fillId="12" borderId="0" xfId="0" applyFont="1" applyFill="1" applyAlignment="1">
      <alignment wrapText="1"/>
    </xf>
    <xf numFmtId="0" fontId="37" fillId="12" borderId="1" xfId="0" applyFont="1" applyFill="1" applyBorder="1" applyAlignment="1">
      <alignment vertical="center" wrapText="1"/>
    </xf>
    <xf numFmtId="0" fontId="48" fillId="0" borderId="1" xfId="0" applyFont="1" applyBorder="1" applyAlignment="1">
      <alignment wrapText="1"/>
    </xf>
    <xf numFmtId="0" fontId="37" fillId="0" borderId="0" xfId="0" applyFont="1" applyAlignment="1">
      <alignment wrapText="1"/>
    </xf>
    <xf numFmtId="0" fontId="38" fillId="12" borderId="1" xfId="0" applyFont="1" applyFill="1" applyBorder="1" applyAlignment="1">
      <alignment vertical="center" wrapText="1"/>
    </xf>
    <xf numFmtId="0" fontId="47" fillId="0" borderId="6" xfId="0" applyFont="1" applyBorder="1" applyAlignment="1">
      <alignment wrapText="1"/>
    </xf>
    <xf numFmtId="0" fontId="37" fillId="6" borderId="0" xfId="0" applyFont="1" applyFill="1"/>
    <xf numFmtId="0" fontId="38" fillId="0" borderId="9" xfId="0" applyFont="1" applyBorder="1" applyAlignment="1">
      <alignment horizontal="center" vertical="center" wrapText="1"/>
    </xf>
    <xf numFmtId="0" fontId="37" fillId="12" borderId="1" xfId="0" applyFont="1" applyFill="1" applyBorder="1" applyAlignment="1">
      <alignment horizontal="center" vertical="center"/>
    </xf>
    <xf numFmtId="0" fontId="37" fillId="12" borderId="1" xfId="0" applyFont="1" applyFill="1" applyBorder="1" applyAlignment="1">
      <alignment horizontal="center" vertical="center" wrapText="1"/>
    </xf>
    <xf numFmtId="0" fontId="43" fillId="0" borderId="1" xfId="0" applyFont="1" applyBorder="1" applyAlignment="1">
      <alignment horizontal="left" vertical="center" wrapText="1"/>
    </xf>
    <xf numFmtId="0" fontId="38" fillId="12" borderId="1" xfId="0" applyFont="1" applyFill="1" applyBorder="1" applyAlignment="1">
      <alignment horizontal="center" vertical="center" wrapText="1"/>
    </xf>
    <xf numFmtId="0" fontId="69" fillId="12" borderId="1" xfId="0" applyFont="1" applyFill="1" applyBorder="1" applyAlignment="1">
      <alignment vertical="center" wrapText="1"/>
    </xf>
    <xf numFmtId="0" fontId="49" fillId="0" borderId="0" xfId="0" applyFont="1" applyAlignment="1">
      <alignment horizontal="left"/>
    </xf>
    <xf numFmtId="0" fontId="43" fillId="0" borderId="0" xfId="0" applyFont="1" applyAlignment="1">
      <alignment vertical="center"/>
    </xf>
    <xf numFmtId="0" fontId="70" fillId="0" borderId="0" xfId="0" applyFont="1" applyAlignment="1">
      <alignment vertical="center" wrapText="1"/>
    </xf>
    <xf numFmtId="0" fontId="71" fillId="0" borderId="0" xfId="0" applyFont="1"/>
    <xf numFmtId="0" fontId="72" fillId="0" borderId="0" xfId="0" applyFont="1" applyAlignment="1">
      <alignment vertical="center" wrapText="1"/>
    </xf>
    <xf numFmtId="0" fontId="40" fillId="12" borderId="51" xfId="0" applyFont="1" applyFill="1" applyBorder="1" applyAlignment="1">
      <alignment vertical="center" wrapText="1"/>
    </xf>
    <xf numFmtId="0" fontId="40" fillId="12" borderId="10" xfId="0" applyFont="1" applyFill="1" applyBorder="1" applyAlignment="1">
      <alignment vertical="center" wrapText="1"/>
    </xf>
    <xf numFmtId="0" fontId="40" fillId="12" borderId="9" xfId="0" applyFont="1" applyFill="1" applyBorder="1" applyAlignment="1">
      <alignment vertical="center" wrapText="1"/>
    </xf>
    <xf numFmtId="0" fontId="72" fillId="12" borderId="0" xfId="0" applyFont="1" applyFill="1" applyAlignment="1">
      <alignment vertical="center" wrapText="1"/>
    </xf>
    <xf numFmtId="0" fontId="40" fillId="12" borderId="50" xfId="0" applyFont="1" applyFill="1" applyBorder="1" applyAlignment="1">
      <alignment horizontal="center" vertical="center" wrapText="1"/>
    </xf>
    <xf numFmtId="0" fontId="40" fillId="12" borderId="8" xfId="0" applyFont="1" applyFill="1" applyBorder="1" applyAlignment="1">
      <alignment horizontal="center" vertical="center" wrapText="1"/>
    </xf>
    <xf numFmtId="0" fontId="43" fillId="12" borderId="1" xfId="0" applyFont="1" applyFill="1" applyBorder="1" applyAlignment="1">
      <alignment horizontal="center" vertical="center" wrapText="1"/>
    </xf>
    <xf numFmtId="0" fontId="43" fillId="12" borderId="2" xfId="0" applyFont="1" applyFill="1" applyBorder="1" applyAlignment="1">
      <alignment horizontal="center" vertical="center" wrapText="1"/>
    </xf>
    <xf numFmtId="0" fontId="43" fillId="0" borderId="8" xfId="0" applyFont="1" applyBorder="1" applyAlignment="1">
      <alignment horizontal="center" vertical="center"/>
    </xf>
    <xf numFmtId="0" fontId="43" fillId="12" borderId="1" xfId="0" applyFont="1" applyFill="1" applyBorder="1" applyAlignment="1">
      <alignment vertical="center" wrapText="1"/>
    </xf>
    <xf numFmtId="167" fontId="48" fillId="0" borderId="1" xfId="0" applyNumberFormat="1" applyFont="1" applyBorder="1" applyAlignment="1">
      <alignment horizontal="right" wrapText="1"/>
    </xf>
    <xf numFmtId="167" fontId="48" fillId="0" borderId="9" xfId="0" applyNumberFormat="1" applyFont="1" applyBorder="1" applyAlignment="1">
      <alignment horizontal="right" wrapText="1"/>
    </xf>
    <xf numFmtId="167" fontId="48" fillId="0" borderId="13" xfId="0" applyNumberFormat="1" applyFont="1" applyBorder="1" applyAlignment="1">
      <alignment horizontal="right" wrapText="1"/>
    </xf>
    <xf numFmtId="0" fontId="43" fillId="0" borderId="0" xfId="0" applyFont="1" applyAlignment="1">
      <alignment horizontal="left" vertical="top" wrapText="1"/>
    </xf>
    <xf numFmtId="167" fontId="48" fillId="0" borderId="6" xfId="0" applyNumberFormat="1" applyFont="1" applyBorder="1" applyAlignment="1">
      <alignment horizontal="right" wrapText="1"/>
    </xf>
    <xf numFmtId="167" fontId="48" fillId="0" borderId="4" xfId="0" applyNumberFormat="1" applyFont="1" applyBorder="1" applyAlignment="1">
      <alignment horizontal="right" wrapText="1"/>
    </xf>
    <xf numFmtId="167" fontId="48" fillId="21" borderId="9" xfId="0" applyNumberFormat="1" applyFont="1" applyFill="1" applyBorder="1" applyAlignment="1">
      <alignment horizontal="right" wrapText="1"/>
    </xf>
    <xf numFmtId="0" fontId="57" fillId="12" borderId="1" xfId="0" applyFont="1" applyFill="1" applyBorder="1" applyAlignment="1">
      <alignment vertical="center" wrapText="1"/>
    </xf>
    <xf numFmtId="167" fontId="48" fillId="0" borderId="2" xfId="0" applyNumberFormat="1" applyFont="1" applyBorder="1" applyAlignment="1">
      <alignment horizontal="right" wrapText="1"/>
    </xf>
    <xf numFmtId="167" fontId="48" fillId="0" borderId="0" xfId="0" applyNumberFormat="1" applyFont="1" applyAlignment="1">
      <alignment horizontal="right" wrapText="1"/>
    </xf>
    <xf numFmtId="167" fontId="48" fillId="0" borderId="20" xfId="0" applyNumberFormat="1" applyFont="1" applyBorder="1" applyAlignment="1">
      <alignment horizontal="right" wrapText="1"/>
    </xf>
    <xf numFmtId="166" fontId="48" fillId="21" borderId="6" xfId="0" applyNumberFormat="1" applyFont="1" applyFill="1" applyBorder="1" applyAlignment="1">
      <alignment horizontal="right" wrapText="1"/>
    </xf>
    <xf numFmtId="166" fontId="48" fillId="21" borderId="9" xfId="0" applyNumberFormat="1" applyFont="1" applyFill="1" applyBorder="1" applyAlignment="1">
      <alignment horizontal="right" wrapText="1"/>
    </xf>
    <xf numFmtId="0" fontId="73" fillId="0" borderId="0" xfId="0" applyFont="1" applyAlignment="1">
      <alignment vertical="center"/>
    </xf>
    <xf numFmtId="0" fontId="74" fillId="0" borderId="0" xfId="0" applyFont="1"/>
    <xf numFmtId="0" fontId="75" fillId="0" borderId="0" xfId="0" applyFont="1" applyAlignment="1">
      <alignment vertical="center"/>
    </xf>
    <xf numFmtId="0" fontId="43" fillId="0" borderId="27" xfId="0" applyFont="1" applyBorder="1" applyAlignment="1">
      <alignment horizontal="center" vertical="center"/>
    </xf>
    <xf numFmtId="0" fontId="43" fillId="0" borderId="27" xfId="0" applyFont="1" applyBorder="1" applyAlignment="1">
      <alignment horizontal="center" vertical="center" wrapText="1"/>
    </xf>
    <xf numFmtId="0" fontId="75" fillId="0" borderId="0" xfId="0" applyFont="1" applyAlignment="1">
      <alignment horizontal="center" vertical="center"/>
    </xf>
    <xf numFmtId="0" fontId="40" fillId="0" borderId="27" xfId="0" applyFont="1" applyBorder="1" applyAlignment="1">
      <alignment horizontal="center" vertical="center"/>
    </xf>
    <xf numFmtId="0" fontId="40" fillId="0" borderId="37" xfId="0" applyFont="1" applyBorder="1" applyAlignment="1">
      <alignment horizontal="center" vertical="center" wrapText="1"/>
    </xf>
    <xf numFmtId="49" fontId="43" fillId="0" borderId="27" xfId="0" applyNumberFormat="1" applyFont="1" applyBorder="1" applyAlignment="1">
      <alignment horizontal="center" vertical="center" wrapText="1"/>
    </xf>
    <xf numFmtId="0" fontId="43" fillId="0" borderId="27" xfId="0" applyFont="1" applyBorder="1" applyAlignment="1">
      <alignment vertical="center"/>
    </xf>
    <xf numFmtId="49" fontId="57" fillId="0" borderId="27" xfId="0" applyNumberFormat="1" applyFont="1" applyBorder="1" applyAlignment="1">
      <alignment horizontal="center" vertical="center" wrapText="1"/>
    </xf>
    <xf numFmtId="0" fontId="57" fillId="0" borderId="27" xfId="0" applyFont="1" applyBorder="1" applyAlignment="1">
      <alignment vertical="center"/>
    </xf>
    <xf numFmtId="49" fontId="76" fillId="0" borderId="27" xfId="0" applyNumberFormat="1" applyFont="1" applyBorder="1" applyAlignment="1">
      <alignment horizontal="center" vertical="center" wrapText="1"/>
    </xf>
    <xf numFmtId="0" fontId="76" fillId="0" borderId="27" xfId="0" applyFont="1" applyBorder="1" applyAlignment="1">
      <alignment vertical="center"/>
    </xf>
    <xf numFmtId="0" fontId="77" fillId="0" borderId="0" xfId="0" applyFont="1" applyAlignment="1">
      <alignment horizontal="justify" vertical="center"/>
    </xf>
    <xf numFmtId="49" fontId="49" fillId="0" borderId="0" xfId="0" applyNumberFormat="1" applyFont="1" applyAlignment="1">
      <alignment horizontal="left" vertical="center"/>
    </xf>
    <xf numFmtId="49" fontId="43" fillId="0" borderId="0" xfId="0" applyNumberFormat="1" applyFont="1"/>
    <xf numFmtId="49" fontId="74" fillId="0" borderId="0" xfId="0" applyNumberFormat="1" applyFont="1"/>
    <xf numFmtId="49" fontId="43" fillId="0" borderId="27" xfId="0" applyNumberFormat="1" applyFont="1" applyBorder="1" applyAlignment="1">
      <alignment horizontal="center" vertical="center"/>
    </xf>
    <xf numFmtId="49" fontId="40" fillId="0" borderId="30" xfId="0" applyNumberFormat="1" applyFont="1" applyBorder="1" applyAlignment="1">
      <alignment horizontal="center" vertical="center"/>
    </xf>
    <xf numFmtId="49" fontId="40" fillId="0" borderId="37" xfId="0" applyNumberFormat="1" applyFont="1" applyBorder="1" applyAlignment="1">
      <alignment horizontal="center" vertical="center" wrapText="1"/>
    </xf>
    <xf numFmtId="49" fontId="37" fillId="0" borderId="27" xfId="0" applyNumberFormat="1" applyFont="1" applyBorder="1" applyAlignment="1">
      <alignment horizontal="center" vertical="center" wrapText="1"/>
    </xf>
    <xf numFmtId="0" fontId="37" fillId="0" borderId="27" xfId="0" applyFont="1" applyBorder="1" applyAlignment="1">
      <alignment vertical="center" wrapText="1"/>
    </xf>
    <xf numFmtId="49" fontId="37" fillId="6" borderId="27" xfId="0" applyNumberFormat="1" applyFont="1" applyFill="1" applyBorder="1" applyAlignment="1">
      <alignment horizontal="center" vertical="center" wrapText="1"/>
    </xf>
    <xf numFmtId="49" fontId="75" fillId="12" borderId="0" xfId="0" applyNumberFormat="1" applyFont="1" applyFill="1" applyAlignment="1">
      <alignment vertical="center" wrapText="1"/>
    </xf>
    <xf numFmtId="49" fontId="80" fillId="6" borderId="27" xfId="0" applyNumberFormat="1" applyFont="1" applyFill="1" applyBorder="1" applyAlignment="1">
      <alignment horizontal="center" vertical="center" wrapText="1"/>
    </xf>
    <xf numFmtId="0" fontId="80" fillId="0" borderId="27" xfId="0" applyFont="1" applyBorder="1" applyAlignment="1">
      <alignment vertical="center" wrapText="1"/>
    </xf>
    <xf numFmtId="49" fontId="74" fillId="12" borderId="0" xfId="0" applyNumberFormat="1" applyFont="1" applyFill="1"/>
    <xf numFmtId="49" fontId="43" fillId="12" borderId="0" xfId="0" applyNumberFormat="1" applyFont="1" applyFill="1" applyAlignment="1">
      <alignment vertical="center" wrapText="1"/>
    </xf>
    <xf numFmtId="49" fontId="43" fillId="0" borderId="0" xfId="0" applyNumberFormat="1" applyFont="1" applyAlignment="1">
      <alignment vertical="center" wrapText="1"/>
    </xf>
    <xf numFmtId="49" fontId="75" fillId="0" borderId="0" xfId="0" applyNumberFormat="1" applyFont="1" applyAlignment="1">
      <alignment vertical="center" wrapText="1"/>
    </xf>
    <xf numFmtId="49" fontId="77" fillId="0" borderId="0" xfId="0" applyNumberFormat="1" applyFont="1" applyAlignment="1">
      <alignment vertical="center"/>
    </xf>
    <xf numFmtId="49" fontId="75" fillId="0" borderId="0" xfId="0" applyNumberFormat="1" applyFont="1" applyAlignment="1">
      <alignment horizontal="center" vertical="center"/>
    </xf>
    <xf numFmtId="49" fontId="75" fillId="0" borderId="0" xfId="0" applyNumberFormat="1" applyFont="1" applyAlignment="1">
      <alignment vertical="center"/>
    </xf>
    <xf numFmtId="49" fontId="40" fillId="0" borderId="38" xfId="0" applyNumberFormat="1" applyFont="1" applyBorder="1" applyAlignment="1">
      <alignment horizontal="center" vertical="center"/>
    </xf>
    <xf numFmtId="49" fontId="38" fillId="0" borderId="27" xfId="0" applyNumberFormat="1" applyFont="1" applyBorder="1" applyAlignment="1">
      <alignment horizontal="center" vertical="center" wrapText="1"/>
    </xf>
    <xf numFmtId="49" fontId="76" fillId="0" borderId="27" xfId="0" applyNumberFormat="1" applyFont="1" applyBorder="1" applyAlignment="1">
      <alignment vertical="center"/>
    </xf>
    <xf numFmtId="49" fontId="81" fillId="6" borderId="27" xfId="0" applyNumberFormat="1" applyFont="1" applyFill="1" applyBorder="1" applyAlignment="1">
      <alignment horizontal="center" vertical="center" wrapText="1"/>
    </xf>
    <xf numFmtId="0" fontId="82" fillId="0" borderId="27" xfId="0" applyFont="1" applyBorder="1" applyAlignment="1">
      <alignment wrapText="1"/>
    </xf>
    <xf numFmtId="49" fontId="57" fillId="0" borderId="27" xfId="0" applyNumberFormat="1" applyFont="1" applyBorder="1" applyAlignment="1">
      <alignment vertical="center"/>
    </xf>
    <xf numFmtId="49" fontId="81" fillId="6" borderId="29" xfId="0" applyNumberFormat="1" applyFont="1" applyFill="1" applyBorder="1" applyAlignment="1">
      <alignment horizontal="center" vertical="center" wrapText="1"/>
    </xf>
    <xf numFmtId="0" fontId="82" fillId="0" borderId="29" xfId="0" applyFont="1" applyBorder="1" applyAlignment="1">
      <alignment wrapText="1"/>
    </xf>
    <xf numFmtId="0" fontId="45" fillId="0" borderId="0" xfId="0" applyFont="1" applyAlignment="1">
      <alignment vertical="center"/>
    </xf>
    <xf numFmtId="0" fontId="37" fillId="0" borderId="27" xfId="0" applyFont="1" applyBorder="1" applyAlignment="1">
      <alignment horizontal="center" vertical="center" wrapText="1"/>
    </xf>
    <xf numFmtId="0" fontId="38" fillId="0" borderId="41" xfId="0" applyFont="1" applyBorder="1" applyAlignment="1">
      <alignment horizontal="center" vertical="center" wrapText="1"/>
    </xf>
    <xf numFmtId="0" fontId="81" fillId="6" borderId="27" xfId="0" applyFont="1" applyFill="1" applyBorder="1" applyAlignment="1">
      <alignment horizontal="left" vertical="center" wrapText="1" indent="1"/>
    </xf>
    <xf numFmtId="49" fontId="80" fillId="0" borderId="27" xfId="0" applyNumberFormat="1" applyFont="1" applyBorder="1" applyAlignment="1">
      <alignment horizontal="center" vertical="center" wrapText="1"/>
    </xf>
    <xf numFmtId="0" fontId="84" fillId="0" borderId="0" xfId="0" applyFont="1"/>
    <xf numFmtId="0" fontId="85" fillId="0" borderId="0" xfId="0" applyFont="1"/>
    <xf numFmtId="0" fontId="38" fillId="12" borderId="40" xfId="0" applyFont="1" applyFill="1" applyBorder="1" applyAlignment="1">
      <alignment horizontal="center" vertical="center" wrapText="1"/>
    </xf>
    <xf numFmtId="0" fontId="38" fillId="12" borderId="30" xfId="0" applyFont="1" applyFill="1" applyBorder="1" applyAlignment="1">
      <alignment horizontal="center" vertical="center" wrapText="1"/>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38" fillId="12" borderId="38" xfId="0" applyFont="1" applyFill="1" applyBorder="1" applyAlignment="1">
      <alignment horizontal="center" vertical="center" wrapText="1"/>
    </xf>
    <xf numFmtId="0" fontId="48" fillId="0" borderId="0" xfId="0" applyFont="1"/>
    <xf numFmtId="0" fontId="48" fillId="0" borderId="0" xfId="0" applyFont="1" applyAlignment="1">
      <alignment horizontal="center" vertical="center"/>
    </xf>
    <xf numFmtId="0" fontId="86" fillId="0" borderId="0" xfId="0" applyFont="1"/>
    <xf numFmtId="0" fontId="86" fillId="0" borderId="0" xfId="0" applyFont="1" applyAlignment="1">
      <alignment horizontal="center" vertical="center"/>
    </xf>
    <xf numFmtId="0" fontId="48" fillId="0" borderId="0" xfId="0" applyFont="1" applyAlignment="1">
      <alignment vertical="center"/>
    </xf>
    <xf numFmtId="0" fontId="48" fillId="0" borderId="27" xfId="0" applyFont="1" applyBorder="1" applyAlignment="1">
      <alignment horizontal="center" vertical="center" wrapText="1"/>
    </xf>
    <xf numFmtId="49" fontId="47" fillId="0" borderId="27" xfId="0" applyNumberFormat="1" applyFont="1" applyBorder="1" applyAlignment="1">
      <alignment horizontal="center" vertical="center" wrapText="1"/>
    </xf>
    <xf numFmtId="0" fontId="40" fillId="0" borderId="27" xfId="0" applyFont="1" applyBorder="1" applyAlignment="1">
      <alignment vertical="center" wrapText="1"/>
    </xf>
    <xf numFmtId="49" fontId="48" fillId="0" borderId="27" xfId="0" applyNumberFormat="1" applyFont="1" applyBorder="1" applyAlignment="1">
      <alignment horizontal="center" vertical="center" wrapText="1"/>
    </xf>
    <xf numFmtId="0" fontId="43" fillId="0" borderId="27" xfId="0" applyFont="1" applyBorder="1" applyAlignment="1">
      <alignment vertical="center" wrapText="1"/>
    </xf>
    <xf numFmtId="0" fontId="43" fillId="0" borderId="27" xfId="0" applyFont="1" applyBorder="1" applyAlignment="1">
      <alignment horizontal="left" vertical="center" wrapText="1" indent="1"/>
    </xf>
    <xf numFmtId="0" fontId="87" fillId="0" borderId="0" xfId="0" applyFont="1" applyAlignment="1">
      <alignment vertical="center"/>
    </xf>
    <xf numFmtId="0" fontId="37" fillId="0" borderId="1" xfId="0" applyFont="1" applyBorder="1" applyAlignment="1">
      <alignment horizontal="center"/>
    </xf>
    <xf numFmtId="0" fontId="37" fillId="0" borderId="1" xfId="0" applyFont="1" applyBorder="1" applyAlignment="1">
      <alignment horizontal="center" vertical="center"/>
    </xf>
    <xf numFmtId="167" fontId="44" fillId="0" borderId="1" xfId="0" applyNumberFormat="1" applyFont="1" applyBorder="1"/>
    <xf numFmtId="167" fontId="61" fillId="0" borderId="1" xfId="0" applyNumberFormat="1" applyFont="1" applyBorder="1"/>
    <xf numFmtId="0" fontId="40" fillId="0" borderId="1" xfId="0" applyFont="1" applyBorder="1" applyAlignment="1">
      <alignment wrapText="1"/>
    </xf>
    <xf numFmtId="0" fontId="85" fillId="0" borderId="0" xfId="0" applyFont="1" applyAlignment="1">
      <alignment vertical="center"/>
    </xf>
    <xf numFmtId="0" fontId="38" fillId="12" borderId="27" xfId="0" applyFont="1" applyFill="1" applyBorder="1" applyAlignment="1">
      <alignment horizontal="center" vertical="center" wrapText="1"/>
    </xf>
    <xf numFmtId="0" fontId="38" fillId="0" borderId="27" xfId="0" applyFont="1" applyBorder="1" applyAlignment="1">
      <alignment horizontal="center" vertical="center" wrapText="1"/>
    </xf>
    <xf numFmtId="0" fontId="81" fillId="6" borderId="27" xfId="0" applyFont="1" applyFill="1" applyBorder="1" applyAlignment="1">
      <alignment vertical="center" wrapText="1"/>
    </xf>
    <xf numFmtId="0" fontId="38" fillId="0" borderId="0" xfId="0" applyFont="1" applyAlignment="1">
      <alignment vertical="center"/>
    </xf>
    <xf numFmtId="0" fontId="37" fillId="0" borderId="27" xfId="0" applyFont="1" applyBorder="1" applyAlignment="1">
      <alignment horizontal="center" vertical="center"/>
    </xf>
    <xf numFmtId="0" fontId="40" fillId="0" borderId="27" xfId="0" applyFont="1" applyBorder="1" applyAlignment="1">
      <alignment horizontal="center" vertical="center" wrapText="1"/>
    </xf>
    <xf numFmtId="0" fontId="40" fillId="8" borderId="27" xfId="0" applyFont="1" applyFill="1" applyBorder="1" applyAlignment="1">
      <alignment vertical="center"/>
    </xf>
    <xf numFmtId="0" fontId="40" fillId="8" borderId="27" xfId="0" applyFont="1" applyFill="1" applyBorder="1" applyAlignment="1">
      <alignment horizontal="center" vertical="center"/>
    </xf>
    <xf numFmtId="0" fontId="43" fillId="13" borderId="27" xfId="0" applyFont="1" applyFill="1" applyBorder="1" applyAlignment="1">
      <alignment horizontal="center" vertical="center" wrapText="1"/>
    </xf>
    <xf numFmtId="0" fontId="43" fillId="13" borderId="27" xfId="0" applyFont="1" applyFill="1" applyBorder="1" applyAlignment="1">
      <alignment vertical="center" wrapText="1"/>
    </xf>
    <xf numFmtId="167" fontId="40" fillId="13" borderId="27" xfId="0" applyNumberFormat="1" applyFont="1" applyFill="1" applyBorder="1" applyAlignment="1">
      <alignment vertical="top" wrapText="1"/>
    </xf>
    <xf numFmtId="167" fontId="40" fillId="13" borderId="27" xfId="0" applyNumberFormat="1" applyFont="1" applyFill="1" applyBorder="1" applyAlignment="1">
      <alignment vertical="center" wrapText="1"/>
    </xf>
    <xf numFmtId="167" fontId="40" fillId="13" borderId="27" xfId="0" applyNumberFormat="1" applyFont="1" applyFill="1" applyBorder="1" applyAlignment="1">
      <alignment horizontal="right" vertical="center"/>
    </xf>
    <xf numFmtId="0" fontId="57" fillId="0" borderId="27" xfId="0" applyFont="1" applyBorder="1" applyAlignment="1">
      <alignment horizontal="left" vertical="center" wrapText="1" indent="2"/>
    </xf>
    <xf numFmtId="167" fontId="43" fillId="0" borderId="27" xfId="0" applyNumberFormat="1" applyFont="1" applyBorder="1" applyAlignment="1">
      <alignment vertical="center"/>
    </xf>
    <xf numFmtId="167" fontId="43" fillId="0" borderId="27" xfId="0" applyNumberFormat="1" applyFont="1" applyBorder="1" applyAlignment="1">
      <alignment horizontal="right" vertical="center" wrapText="1"/>
    </xf>
    <xf numFmtId="167" fontId="57" fillId="7" borderId="27" xfId="0" applyNumberFormat="1" applyFont="1" applyFill="1" applyBorder="1" applyAlignment="1">
      <alignment vertical="center" wrapText="1"/>
    </xf>
    <xf numFmtId="0" fontId="43" fillId="13" borderId="27" xfId="0" applyFont="1" applyFill="1" applyBorder="1" applyAlignment="1">
      <alignment horizontal="center" vertical="center"/>
    </xf>
    <xf numFmtId="167" fontId="40" fillId="13" borderId="27" xfId="0" applyNumberFormat="1" applyFont="1" applyFill="1" applyBorder="1" applyAlignment="1">
      <alignment horizontal="right" vertical="center" wrapText="1"/>
    </xf>
    <xf numFmtId="167" fontId="43" fillId="0" borderId="27" xfId="0" applyNumberFormat="1" applyFont="1" applyBorder="1" applyAlignment="1">
      <alignment vertical="center" wrapText="1"/>
    </xf>
    <xf numFmtId="167" fontId="57" fillId="7" borderId="27" xfId="0" applyNumberFormat="1" applyFont="1" applyFill="1" applyBorder="1" applyAlignment="1">
      <alignment horizontal="right" vertical="center" wrapText="1"/>
    </xf>
    <xf numFmtId="167" fontId="43" fillId="14" borderId="27" xfId="0" applyNumberFormat="1" applyFont="1" applyFill="1" applyBorder="1" applyAlignment="1">
      <alignment horizontal="right" vertical="center" wrapText="1"/>
    </xf>
    <xf numFmtId="167" fontId="43" fillId="7" borderId="27" xfId="0" applyNumberFormat="1" applyFont="1" applyFill="1" applyBorder="1" applyAlignment="1">
      <alignment vertical="center"/>
    </xf>
    <xf numFmtId="167" fontId="40" fillId="0" borderId="27" xfId="0" applyNumberFormat="1" applyFont="1" applyBorder="1" applyAlignment="1">
      <alignment horizontal="right" vertical="center"/>
    </xf>
    <xf numFmtId="0" fontId="43" fillId="7" borderId="27" xfId="0" applyFont="1" applyFill="1" applyBorder="1" applyAlignment="1">
      <alignment vertical="center" wrapText="1"/>
    </xf>
    <xf numFmtId="167" fontId="40" fillId="7" borderId="27" xfId="0" applyNumberFormat="1" applyFont="1" applyFill="1" applyBorder="1" applyAlignment="1">
      <alignment vertical="center" wrapText="1"/>
    </xf>
    <xf numFmtId="167" fontId="40" fillId="7" borderId="27" xfId="0" applyNumberFormat="1" applyFont="1" applyFill="1" applyBorder="1" applyAlignment="1">
      <alignment horizontal="center" vertical="center" wrapText="1"/>
    </xf>
    <xf numFmtId="0" fontId="43" fillId="7" borderId="27" xfId="0" applyFont="1" applyFill="1" applyBorder="1" applyAlignment="1">
      <alignment horizontal="center" vertical="center" wrapText="1"/>
    </xf>
    <xf numFmtId="0" fontId="57" fillId="0" borderId="27" xfId="0" applyFont="1" applyBorder="1" applyAlignment="1">
      <alignment horizontal="left" vertical="center" wrapText="1" indent="4"/>
    </xf>
    <xf numFmtId="0" fontId="40" fillId="13" borderId="27" xfId="0" applyFont="1" applyFill="1" applyBorder="1" applyAlignment="1">
      <alignment vertical="center" wrapText="1"/>
    </xf>
    <xf numFmtId="0" fontId="43" fillId="14" borderId="27" xfId="0" applyFont="1" applyFill="1" applyBorder="1" applyAlignment="1">
      <alignment vertical="center" wrapText="1"/>
    </xf>
    <xf numFmtId="0" fontId="43" fillId="7" borderId="27" xfId="0" applyFont="1" applyFill="1" applyBorder="1" applyAlignment="1">
      <alignment vertical="center"/>
    </xf>
    <xf numFmtId="0" fontId="43" fillId="7" borderId="27" xfId="0" applyFont="1" applyFill="1" applyBorder="1" applyAlignment="1">
      <alignment horizontal="center" vertical="center"/>
    </xf>
    <xf numFmtId="10" fontId="40" fillId="0" borderId="27" xfId="0" applyNumberFormat="1" applyFont="1" applyBorder="1" applyAlignment="1">
      <alignment vertical="center"/>
    </xf>
    <xf numFmtId="14" fontId="37" fillId="0" borderId="0" xfId="10" applyNumberFormat="1" applyFont="1"/>
    <xf numFmtId="0" fontId="38" fillId="8" borderId="27" xfId="0" applyFont="1" applyFill="1" applyBorder="1" applyAlignment="1">
      <alignment vertical="center"/>
    </xf>
    <xf numFmtId="0" fontId="38" fillId="8" borderId="27" xfId="0" applyFont="1" applyFill="1" applyBorder="1" applyAlignment="1">
      <alignment horizontal="center" vertical="center"/>
    </xf>
    <xf numFmtId="0" fontId="37" fillId="13" borderId="27" xfId="0" applyFont="1" applyFill="1" applyBorder="1" applyAlignment="1">
      <alignment horizontal="center" vertical="center" wrapText="1"/>
    </xf>
    <xf numFmtId="0" fontId="37" fillId="13" borderId="27" xfId="0" applyFont="1" applyFill="1" applyBorder="1" applyAlignment="1">
      <alignment vertical="center" wrapText="1"/>
    </xf>
    <xf numFmtId="167" fontId="38" fillId="13" borderId="27" xfId="0" applyNumberFormat="1" applyFont="1" applyFill="1" applyBorder="1" applyAlignment="1">
      <alignment vertical="top" wrapText="1"/>
    </xf>
    <xf numFmtId="167" fontId="38" fillId="13" borderId="27" xfId="0" applyNumberFormat="1" applyFont="1" applyFill="1" applyBorder="1" applyAlignment="1">
      <alignment vertical="center" wrapText="1"/>
    </xf>
    <xf numFmtId="167" fontId="38" fillId="13" borderId="27" xfId="0" applyNumberFormat="1" applyFont="1" applyFill="1" applyBorder="1" applyAlignment="1">
      <alignment horizontal="right" vertical="center"/>
    </xf>
    <xf numFmtId="0" fontId="81" fillId="0" borderId="27" xfId="0" applyFont="1" applyBorder="1" applyAlignment="1">
      <alignment horizontal="left" vertical="center" wrapText="1" indent="2"/>
    </xf>
    <xf numFmtId="167" fontId="37" fillId="0" borderId="27" xfId="0" applyNumberFormat="1" applyFont="1" applyBorder="1" applyAlignment="1">
      <alignment vertical="center"/>
    </xf>
    <xf numFmtId="167" fontId="37" fillId="0" borderId="27" xfId="0" applyNumberFormat="1" applyFont="1" applyBorder="1" applyAlignment="1">
      <alignment horizontal="right" vertical="center" wrapText="1"/>
    </xf>
    <xf numFmtId="167" fontId="81" fillId="7" borderId="27" xfId="0" applyNumberFormat="1" applyFont="1" applyFill="1" applyBorder="1" applyAlignment="1">
      <alignment vertical="center" wrapText="1"/>
    </xf>
    <xf numFmtId="0" fontId="37" fillId="13" borderId="27" xfId="0" applyFont="1" applyFill="1" applyBorder="1" applyAlignment="1">
      <alignment horizontal="center" vertical="center"/>
    </xf>
    <xf numFmtId="167" fontId="38" fillId="13" borderId="27" xfId="0" applyNumberFormat="1" applyFont="1" applyFill="1" applyBorder="1" applyAlignment="1">
      <alignment horizontal="right" vertical="center" wrapText="1"/>
    </xf>
    <xf numFmtId="167" fontId="37" fillId="0" borderId="27" xfId="0" applyNumberFormat="1" applyFont="1" applyBorder="1" applyAlignment="1">
      <alignment vertical="center" wrapText="1"/>
    </xf>
    <xf numFmtId="167" fontId="81" fillId="7" borderId="27" xfId="0" applyNumberFormat="1" applyFont="1" applyFill="1" applyBorder="1" applyAlignment="1">
      <alignment horizontal="right" vertical="center" wrapText="1"/>
    </xf>
    <xf numFmtId="167" fontId="37" fillId="14" borderId="27" xfId="0" applyNumberFormat="1" applyFont="1" applyFill="1" applyBorder="1" applyAlignment="1">
      <alignment horizontal="right" vertical="center" wrapText="1"/>
    </xf>
    <xf numFmtId="0" fontId="38" fillId="0" borderId="27" xfId="0" applyFont="1" applyBorder="1" applyAlignment="1">
      <alignment horizontal="center" vertical="center"/>
    </xf>
    <xf numFmtId="0" fontId="38" fillId="0" borderId="27" xfId="0" applyFont="1" applyBorder="1" applyAlignment="1">
      <alignment vertical="center" wrapText="1"/>
    </xf>
    <xf numFmtId="167" fontId="37" fillId="7" borderId="27" xfId="0" applyNumberFormat="1" applyFont="1" applyFill="1" applyBorder="1" applyAlignment="1">
      <alignment vertical="center"/>
    </xf>
    <xf numFmtId="167" fontId="38" fillId="0" borderId="27" xfId="0" applyNumberFormat="1" applyFont="1" applyBorder="1" applyAlignment="1">
      <alignment horizontal="right" vertical="center"/>
    </xf>
    <xf numFmtId="0" fontId="37" fillId="7" borderId="27" xfId="0" applyFont="1" applyFill="1" applyBorder="1" applyAlignment="1">
      <alignment vertical="center" wrapText="1"/>
    </xf>
    <xf numFmtId="167" fontId="38" fillId="7" borderId="27" xfId="0" applyNumberFormat="1" applyFont="1" applyFill="1" applyBorder="1" applyAlignment="1">
      <alignment vertical="center" wrapText="1"/>
    </xf>
    <xf numFmtId="167" fontId="38" fillId="7" borderId="27" xfId="0" applyNumberFormat="1" applyFont="1" applyFill="1" applyBorder="1" applyAlignment="1">
      <alignment horizontal="center" vertical="center" wrapText="1"/>
    </xf>
    <xf numFmtId="0" fontId="37" fillId="7" borderId="27" xfId="0" applyFont="1" applyFill="1" applyBorder="1" applyAlignment="1">
      <alignment horizontal="center" vertical="center" wrapText="1"/>
    </xf>
    <xf numFmtId="0" fontId="81" fillId="0" borderId="27" xfId="0" applyFont="1" applyBorder="1" applyAlignment="1">
      <alignment horizontal="left" vertical="center" wrapText="1" indent="4"/>
    </xf>
    <xf numFmtId="0" fontId="38" fillId="13" borderId="27" xfId="0" applyFont="1" applyFill="1" applyBorder="1" applyAlignment="1">
      <alignment vertical="center" wrapText="1"/>
    </xf>
    <xf numFmtId="0" fontId="37" fillId="14" borderId="27" xfId="0" applyFont="1" applyFill="1" applyBorder="1" applyAlignment="1">
      <alignment vertical="center" wrapText="1"/>
    </xf>
    <xf numFmtId="0" fontId="37" fillId="7" borderId="27" xfId="0" applyFont="1" applyFill="1" applyBorder="1" applyAlignment="1">
      <alignment vertical="center"/>
    </xf>
    <xf numFmtId="0" fontId="37" fillId="7" borderId="27" xfId="0" applyFont="1" applyFill="1" applyBorder="1" applyAlignment="1">
      <alignment horizontal="center" vertical="center"/>
    </xf>
    <xf numFmtId="10" fontId="38" fillId="0" borderId="27" xfId="0" applyNumberFormat="1" applyFont="1" applyBorder="1" applyAlignment="1">
      <alignment vertical="center"/>
    </xf>
    <xf numFmtId="0" fontId="89" fillId="0" borderId="0" xfId="0" applyFont="1" applyAlignment="1">
      <alignment vertical="center"/>
    </xf>
    <xf numFmtId="14" fontId="37" fillId="0" borderId="27" xfId="0" applyNumberFormat="1" applyFont="1" applyBorder="1" applyAlignment="1">
      <alignment horizontal="center" vertical="center" wrapText="1"/>
    </xf>
    <xf numFmtId="167" fontId="90" fillId="52" borderId="1" xfId="0" applyNumberFormat="1" applyFont="1" applyFill="1" applyBorder="1" applyAlignment="1">
      <alignment horizontal="right" vertical="center" wrapText="1"/>
    </xf>
    <xf numFmtId="167" fontId="48" fillId="53" borderId="1" xfId="0" applyNumberFormat="1" applyFont="1" applyFill="1" applyBorder="1" applyAlignment="1">
      <alignment horizontal="right" vertical="center" wrapText="1"/>
    </xf>
    <xf numFmtId="10" fontId="90" fillId="52" borderId="1" xfId="27585" applyNumberFormat="1" applyFont="1" applyFill="1" applyBorder="1" applyAlignment="1">
      <alignment horizontal="right" vertical="center" wrapText="1"/>
    </xf>
    <xf numFmtId="0" fontId="47" fillId="0" borderId="0" xfId="10" applyFont="1" applyAlignment="1">
      <alignment vertical="center"/>
    </xf>
    <xf numFmtId="0" fontId="91" fillId="0" borderId="0" xfId="0" applyFont="1" applyAlignment="1">
      <alignment horizontal="left" vertical="center" wrapText="1"/>
    </xf>
    <xf numFmtId="0" fontId="37" fillId="0" borderId="1" xfId="10" applyFont="1" applyBorder="1"/>
    <xf numFmtId="0" fontId="38" fillId="0" borderId="1" xfId="0" applyFont="1" applyBorder="1" applyAlignment="1">
      <alignment horizontal="center"/>
    </xf>
    <xf numFmtId="0" fontId="47" fillId="6" borderId="1" xfId="10" applyFont="1" applyFill="1" applyBorder="1" applyAlignment="1">
      <alignment horizontal="center" vertical="center" wrapText="1"/>
    </xf>
    <xf numFmtId="0" fontId="47" fillId="6" borderId="1" xfId="10" applyFont="1" applyFill="1" applyBorder="1" applyAlignment="1">
      <alignment vertical="center" wrapText="1"/>
    </xf>
    <xf numFmtId="0" fontId="48" fillId="6" borderId="1" xfId="10" applyFont="1" applyFill="1" applyBorder="1" applyAlignment="1">
      <alignment horizontal="center" vertical="center" wrapText="1"/>
    </xf>
    <xf numFmtId="0" fontId="48" fillId="6" borderId="1" xfId="10" applyFont="1" applyFill="1" applyBorder="1" applyAlignment="1">
      <alignment horizontal="left" vertical="center" wrapText="1" indent="1"/>
    </xf>
    <xf numFmtId="0" fontId="43" fillId="6" borderId="1" xfId="10" applyFont="1" applyFill="1" applyBorder="1" applyAlignment="1">
      <alignment horizontal="left" vertical="center" wrapText="1" indent="1"/>
    </xf>
    <xf numFmtId="0" fontId="40" fillId="0" borderId="0" xfId="10" applyFont="1"/>
    <xf numFmtId="0" fontId="43" fillId="0" borderId="0" xfId="10" applyFont="1" applyAlignment="1">
      <alignment vertical="center"/>
    </xf>
    <xf numFmtId="0" fontId="43" fillId="0" borderId="0" xfId="10" applyFont="1"/>
    <xf numFmtId="0" fontId="43" fillId="0" borderId="11" xfId="0" applyFont="1" applyBorder="1" applyAlignment="1">
      <alignment vertical="center"/>
    </xf>
    <xf numFmtId="0" fontId="43" fillId="0" borderId="13" xfId="0" applyFont="1" applyBorder="1"/>
    <xf numFmtId="14" fontId="40" fillId="0" borderId="1" xfId="0" applyNumberFormat="1" applyFont="1" applyBorder="1" applyAlignment="1">
      <alignment horizontal="center" vertical="center"/>
    </xf>
    <xf numFmtId="0" fontId="43" fillId="0" borderId="1" xfId="10" applyFont="1" applyBorder="1" applyAlignment="1">
      <alignment horizontal="center" vertical="center"/>
    </xf>
    <xf numFmtId="0" fontId="43" fillId="0" borderId="1" xfId="10" applyFont="1" applyBorder="1" applyAlignment="1">
      <alignment vertical="center" wrapText="1"/>
    </xf>
    <xf numFmtId="0" fontId="43" fillId="6" borderId="1" xfId="10" applyFont="1" applyFill="1" applyBorder="1" applyAlignment="1">
      <alignment horizontal="center" vertical="center" wrapText="1"/>
    </xf>
    <xf numFmtId="0" fontId="48" fillId="0" borderId="1" xfId="10" applyFont="1" applyBorder="1" applyAlignment="1">
      <alignment vertical="center" wrapText="1"/>
    </xf>
    <xf numFmtId="0" fontId="43" fillId="6" borderId="1" xfId="10" applyFont="1" applyFill="1" applyBorder="1" applyAlignment="1">
      <alignment vertical="center" wrapText="1"/>
    </xf>
    <xf numFmtId="0" fontId="43" fillId="10" borderId="1" xfId="10" applyFont="1" applyFill="1" applyBorder="1" applyAlignment="1">
      <alignment horizontal="center" vertical="center"/>
    </xf>
    <xf numFmtId="0" fontId="43" fillId="10" borderId="2" xfId="10" applyFont="1" applyFill="1" applyBorder="1" applyAlignment="1">
      <alignment horizontal="justify" vertical="center"/>
    </xf>
    <xf numFmtId="0" fontId="43" fillId="0" borderId="1" xfId="10" applyFont="1" applyBorder="1" applyAlignment="1">
      <alignment horizontal="center" vertical="center" wrapText="1"/>
    </xf>
    <xf numFmtId="0" fontId="43" fillId="0" borderId="1" xfId="10" applyFont="1" applyBorder="1" applyAlignment="1">
      <alignment horizontal="justify" vertical="top"/>
    </xf>
    <xf numFmtId="0" fontId="43" fillId="0" borderId="1" xfId="10" quotePrefix="1" applyFont="1" applyBorder="1" applyAlignment="1">
      <alignment vertical="center" wrapText="1"/>
    </xf>
    <xf numFmtId="0" fontId="43" fillId="0" borderId="1" xfId="10" applyFont="1" applyBorder="1" applyAlignment="1">
      <alignment horizontal="left" vertical="center" wrapText="1" indent="1"/>
    </xf>
    <xf numFmtId="0" fontId="43" fillId="0" borderId="0" xfId="10" applyFont="1" applyAlignment="1">
      <alignment wrapText="1"/>
    </xf>
    <xf numFmtId="0" fontId="40" fillId="10" borderId="1" xfId="10" applyFont="1" applyFill="1" applyBorder="1" applyAlignment="1">
      <alignment horizontal="center" vertical="center"/>
    </xf>
    <xf numFmtId="0" fontId="40" fillId="10" borderId="2" xfId="10" applyFont="1" applyFill="1" applyBorder="1" applyAlignment="1">
      <alignment horizontal="justify" vertical="center"/>
    </xf>
    <xf numFmtId="0" fontId="40" fillId="10" borderId="2" xfId="10" applyFont="1" applyFill="1" applyBorder="1" applyAlignment="1">
      <alignment horizontal="justify" vertical="top"/>
    </xf>
    <xf numFmtId="0" fontId="48" fillId="0" borderId="1" xfId="0" applyFont="1" applyBorder="1" applyAlignment="1">
      <alignment horizontal="justify" vertical="top" wrapText="1"/>
    </xf>
    <xf numFmtId="0" fontId="43" fillId="0" borderId="1" xfId="10" applyFont="1" applyBorder="1" applyAlignment="1">
      <alignment horizontal="justify" vertical="top" wrapText="1"/>
    </xf>
    <xf numFmtId="0" fontId="43" fillId="0" borderId="1" xfId="0" applyFont="1" applyBorder="1" applyAlignment="1">
      <alignment horizontal="justify" vertical="top"/>
    </xf>
    <xf numFmtId="0" fontId="43" fillId="0" borderId="0" xfId="10" applyFont="1" applyAlignment="1">
      <alignment vertical="center" wrapText="1"/>
    </xf>
    <xf numFmtId="0" fontId="43" fillId="10" borderId="2" xfId="10" applyFont="1" applyFill="1" applyBorder="1" applyAlignment="1">
      <alignment horizontal="justify" vertical="top"/>
    </xf>
    <xf numFmtId="0" fontId="40" fillId="0" borderId="1" xfId="10" applyFont="1" applyBorder="1"/>
    <xf numFmtId="0" fontId="40" fillId="10" borderId="2" xfId="0" applyFont="1" applyFill="1" applyBorder="1" applyAlignment="1">
      <alignment vertical="top"/>
    </xf>
    <xf numFmtId="0" fontId="43" fillId="0" borderId="1" xfId="10" applyFont="1" applyBorder="1"/>
    <xf numFmtId="0" fontId="40" fillId="0" borderId="0" xfId="0" applyFont="1"/>
    <xf numFmtId="0" fontId="89" fillId="0" borderId="0" xfId="10" applyFont="1" applyAlignment="1">
      <alignment vertical="center"/>
    </xf>
    <xf numFmtId="0" fontId="74" fillId="0" borderId="0" xfId="10" applyFont="1"/>
    <xf numFmtId="0" fontId="74" fillId="0" borderId="0" xfId="10" applyFont="1" applyAlignment="1">
      <alignment horizontal="center" vertical="center"/>
    </xf>
    <xf numFmtId="0" fontId="74" fillId="0" borderId="1" xfId="0" applyFont="1" applyBorder="1"/>
    <xf numFmtId="0" fontId="89" fillId="0" borderId="1" xfId="0" applyFont="1" applyBorder="1" applyAlignment="1">
      <alignment horizontal="center" vertical="center"/>
    </xf>
    <xf numFmtId="0" fontId="40" fillId="0" borderId="1" xfId="0" applyFont="1" applyBorder="1" applyAlignment="1">
      <alignment horizontal="center" vertical="center"/>
    </xf>
    <xf numFmtId="0" fontId="74" fillId="6" borderId="1" xfId="10" applyFont="1" applyFill="1" applyBorder="1" applyAlignment="1">
      <alignment horizontal="center" vertical="center" wrapText="1"/>
    </xf>
    <xf numFmtId="0" fontId="89" fillId="0" borderId="0" xfId="10" applyFont="1"/>
    <xf numFmtId="0" fontId="92" fillId="0" borderId="0" xfId="0" quotePrefix="1" applyFont="1" applyAlignment="1">
      <alignment wrapText="1"/>
    </xf>
    <xf numFmtId="0" fontId="89" fillId="10" borderId="1" xfId="10" applyFont="1" applyFill="1" applyBorder="1" applyAlignment="1">
      <alignment horizontal="center" vertical="center" wrapText="1"/>
    </xf>
    <xf numFmtId="0" fontId="40" fillId="10" borderId="1" xfId="10" applyFont="1" applyFill="1" applyBorder="1" applyAlignment="1">
      <alignment vertical="center" wrapText="1"/>
    </xf>
    <xf numFmtId="0" fontId="43" fillId="0" borderId="0" xfId="10" applyFont="1" applyAlignment="1">
      <alignment horizontal="center" vertical="center"/>
    </xf>
    <xf numFmtId="0" fontId="36" fillId="0" borderId="0" xfId="0" applyFont="1"/>
    <xf numFmtId="0" fontId="37" fillId="6" borderId="1" xfId="0" applyFont="1" applyFill="1" applyBorder="1" applyAlignment="1">
      <alignment horizontal="center" vertical="center" wrapText="1"/>
    </xf>
    <xf numFmtId="0" fontId="37" fillId="0" borderId="1" xfId="0" quotePrefix="1" applyFont="1" applyBorder="1" applyAlignment="1">
      <alignment horizontal="center" vertical="center"/>
    </xf>
    <xf numFmtId="0" fontId="43" fillId="0" borderId="1" xfId="3" applyFont="1" applyBorder="1" applyAlignment="1">
      <alignment horizontal="left" vertical="center" wrapText="1" indent="1"/>
    </xf>
    <xf numFmtId="0" fontId="49" fillId="0" borderId="0" xfId="0" applyFont="1" applyAlignment="1">
      <alignment horizontal="left" vertical="center"/>
    </xf>
    <xf numFmtId="0" fontId="43" fillId="0" borderId="0" xfId="0" applyFont="1" applyAlignment="1">
      <alignment horizontal="left"/>
    </xf>
    <xf numFmtId="0" fontId="43" fillId="6"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3" fillId="0" borderId="1" xfId="0" quotePrefix="1" applyFont="1" applyBorder="1" applyAlignment="1">
      <alignment horizontal="center" vertical="center"/>
    </xf>
    <xf numFmtId="0" fontId="40" fillId="10" borderId="1" xfId="3" applyFont="1" applyFill="1" applyBorder="1" applyAlignment="1">
      <alignment horizontal="left" vertical="center" wrapText="1"/>
    </xf>
    <xf numFmtId="3" fontId="43" fillId="10" borderId="1" xfId="7" applyFont="1" applyFill="1" applyAlignment="1">
      <alignment horizontal="center" vertical="center"/>
      <protection locked="0"/>
    </xf>
    <xf numFmtId="0" fontId="43" fillId="10" borderId="1" xfId="0" applyFont="1" applyFill="1" applyBorder="1"/>
    <xf numFmtId="169" fontId="43" fillId="0" borderId="1" xfId="0" quotePrefix="1" applyNumberFormat="1" applyFont="1" applyBorder="1" applyAlignment="1">
      <alignment horizontal="center" vertical="center"/>
    </xf>
    <xf numFmtId="0" fontId="43" fillId="2" borderId="1" xfId="3" applyFont="1" applyFill="1" applyBorder="1" applyAlignment="1">
      <alignment horizontal="left" vertical="center" wrapText="1"/>
    </xf>
    <xf numFmtId="169" fontId="40" fillId="0" borderId="1" xfId="0" quotePrefix="1" applyNumberFormat="1" applyFont="1" applyBorder="1" applyAlignment="1">
      <alignment horizontal="center" vertical="center"/>
    </xf>
    <xf numFmtId="0" fontId="40" fillId="0" borderId="1" xfId="3" applyFont="1" applyBorder="1" applyAlignment="1">
      <alignment horizontal="left" vertical="center" wrapText="1"/>
    </xf>
    <xf numFmtId="0" fontId="67" fillId="0" borderId="0" xfId="0" applyFont="1" applyAlignment="1">
      <alignment vertical="center" wrapText="1"/>
    </xf>
    <xf numFmtId="0" fontId="48" fillId="0" borderId="1" xfId="0" applyFont="1" applyBorder="1" applyAlignment="1">
      <alignment vertical="center"/>
    </xf>
    <xf numFmtId="0" fontId="48" fillId="0" borderId="1" xfId="0" applyFont="1" applyBorder="1" applyAlignment="1">
      <alignment horizontal="center" vertical="center"/>
    </xf>
    <xf numFmtId="0" fontId="82" fillId="0" borderId="1" xfId="0" applyFont="1" applyBorder="1" applyAlignment="1">
      <alignment vertical="center"/>
    </xf>
    <xf numFmtId="14" fontId="48" fillId="0" borderId="1" xfId="0" applyNumberFormat="1" applyFont="1" applyBorder="1" applyAlignment="1">
      <alignment horizontal="center" vertical="center"/>
    </xf>
    <xf numFmtId="0" fontId="82" fillId="0" borderId="1" xfId="0" applyFont="1" applyBorder="1" applyAlignment="1">
      <alignment horizontal="center" vertical="center" wrapText="1"/>
    </xf>
    <xf numFmtId="0" fontId="43" fillId="0" borderId="1" xfId="0" applyFont="1" applyBorder="1" applyAlignment="1">
      <alignment vertical="center"/>
    </xf>
    <xf numFmtId="0" fontId="65" fillId="0" borderId="0" xfId="0" applyFont="1" applyAlignment="1">
      <alignment vertical="center"/>
    </xf>
    <xf numFmtId="0" fontId="86" fillId="0" borderId="0" xfId="0" applyFont="1" applyAlignment="1">
      <alignment vertical="center"/>
    </xf>
    <xf numFmtId="0" fontId="45" fillId="0" borderId="17" xfId="0" applyFont="1" applyBorder="1" applyAlignment="1">
      <alignment vertical="center"/>
    </xf>
    <xf numFmtId="0" fontId="48" fillId="0" borderId="1" xfId="0" applyFont="1" applyBorder="1" applyAlignment="1">
      <alignment vertical="center" wrapText="1"/>
    </xf>
    <xf numFmtId="164" fontId="37" fillId="0" borderId="0" xfId="0" applyNumberFormat="1" applyFont="1"/>
    <xf numFmtId="0" fontId="43" fillId="0" borderId="6" xfId="0" applyFont="1" applyBorder="1" applyAlignment="1">
      <alignment horizontal="center" vertical="center" wrapText="1"/>
    </xf>
    <xf numFmtId="0" fontId="43" fillId="0" borderId="6" xfId="0" applyFont="1" applyBorder="1" applyAlignment="1">
      <alignment horizontal="justify" vertical="center" wrapText="1"/>
    </xf>
    <xf numFmtId="0" fontId="43" fillId="0" borderId="1" xfId="0" applyFont="1" applyBorder="1" applyAlignment="1">
      <alignment horizontal="justify" vertical="center" wrapText="1"/>
    </xf>
    <xf numFmtId="0" fontId="59" fillId="0" borderId="0" xfId="0" applyFont="1" applyAlignment="1">
      <alignment wrapText="1"/>
    </xf>
    <xf numFmtId="0" fontId="40" fillId="0" borderId="1" xfId="0" applyFont="1" applyBorder="1" applyAlignment="1">
      <alignment horizontal="justify" vertical="center" wrapText="1"/>
    </xf>
    <xf numFmtId="0" fontId="93" fillId="0" borderId="1" xfId="0" applyFont="1" applyBorder="1" applyAlignment="1">
      <alignment horizontal="left" vertical="center"/>
    </xf>
    <xf numFmtId="0" fontId="43" fillId="0" borderId="1" xfId="0" applyFont="1" applyBorder="1"/>
    <xf numFmtId="0" fontId="43" fillId="0" borderId="1" xfId="0" applyFont="1" applyBorder="1" applyAlignment="1">
      <alignment horizontal="center" wrapText="1"/>
    </xf>
    <xf numFmtId="0" fontId="78" fillId="0" borderId="1" xfId="0" applyFont="1" applyBorder="1" applyAlignment="1">
      <alignment vertical="center"/>
    </xf>
    <xf numFmtId="0" fontId="78" fillId="0" borderId="1" xfId="0" applyFont="1" applyBorder="1" applyAlignment="1">
      <alignment vertical="center" wrapText="1"/>
    </xf>
    <xf numFmtId="0" fontId="44" fillId="0" borderId="0" xfId="0" applyFont="1" applyAlignment="1">
      <alignment horizontal="left" vertical="center"/>
    </xf>
    <xf numFmtId="0" fontId="44" fillId="0" borderId="0" xfId="0" applyFont="1"/>
    <xf numFmtId="0" fontId="73" fillId="0" borderId="1" xfId="0" applyFont="1" applyBorder="1" applyAlignment="1">
      <alignment horizontal="center" wrapText="1"/>
    </xf>
    <xf numFmtId="0" fontId="43" fillId="12" borderId="1" xfId="0" applyFont="1" applyFill="1" applyBorder="1" applyAlignment="1">
      <alignment horizontal="left" vertical="center" wrapText="1"/>
    </xf>
    <xf numFmtId="0" fontId="40" fillId="0" borderId="1" xfId="0" applyFont="1" applyBorder="1" applyAlignment="1">
      <alignment horizontal="left" vertical="center" wrapText="1"/>
    </xf>
    <xf numFmtId="0" fontId="92" fillId="0" borderId="0" xfId="0" applyFont="1"/>
    <xf numFmtId="0" fontId="38" fillId="0" borderId="1" xfId="0" applyFont="1" applyBorder="1" applyAlignment="1">
      <alignment horizontal="center" vertical="top" wrapText="1"/>
    </xf>
    <xf numFmtId="0" fontId="37" fillId="0" borderId="1" xfId="0" applyFont="1" applyBorder="1"/>
    <xf numFmtId="0" fontId="68" fillId="0" borderId="0" xfId="0" applyFont="1"/>
    <xf numFmtId="0" fontId="38" fillId="6" borderId="1" xfId="0" applyFont="1" applyFill="1" applyBorder="1" applyAlignment="1">
      <alignment horizontal="center" vertical="center" wrapText="1"/>
    </xf>
    <xf numFmtId="0" fontId="38" fillId="6" borderId="1" xfId="0" applyFont="1" applyFill="1" applyBorder="1" applyAlignment="1">
      <alignment vertical="center" wrapText="1"/>
    </xf>
    <xf numFmtId="0" fontId="81" fillId="6" borderId="1" xfId="0" applyFont="1" applyFill="1" applyBorder="1" applyAlignment="1">
      <alignment vertical="center" wrapText="1"/>
    </xf>
    <xf numFmtId="166" fontId="37" fillId="0" borderId="0" xfId="0" applyNumberFormat="1" applyFont="1"/>
    <xf numFmtId="0" fontId="38" fillId="10" borderId="1" xfId="0" applyFont="1" applyFill="1" applyBorder="1" applyAlignment="1">
      <alignment vertical="center" wrapText="1"/>
    </xf>
    <xf numFmtId="0" fontId="37" fillId="10" borderId="9" xfId="0" applyFont="1" applyFill="1" applyBorder="1" applyAlignment="1">
      <alignment vertical="center" wrapText="1"/>
    </xf>
    <xf numFmtId="0" fontId="52" fillId="10" borderId="1" xfId="0" applyFont="1" applyFill="1" applyBorder="1" applyAlignment="1">
      <alignment vertical="center" wrapText="1"/>
    </xf>
    <xf numFmtId="0" fontId="37" fillId="6" borderId="1" xfId="0" applyFont="1" applyFill="1" applyBorder="1" applyAlignment="1">
      <alignment vertical="center" wrapText="1"/>
    </xf>
    <xf numFmtId="49" fontId="38" fillId="0" borderId="1" xfId="0" applyNumberFormat="1" applyFont="1" applyBorder="1" applyAlignment="1">
      <alignment horizontal="center" vertical="center"/>
    </xf>
    <xf numFmtId="0" fontId="40" fillId="0" borderId="0" xfId="0" applyFont="1" applyAlignment="1">
      <alignment wrapText="1"/>
    </xf>
    <xf numFmtId="0" fontId="75" fillId="0" borderId="0" xfId="0" applyFont="1"/>
    <xf numFmtId="0" fontId="57" fillId="0" borderId="0" xfId="0" applyFont="1" applyAlignment="1">
      <alignment vertical="center" wrapText="1"/>
    </xf>
    <xf numFmtId="0" fontId="40" fillId="0" borderId="5" xfId="0" applyFont="1" applyBorder="1" applyAlignment="1">
      <alignment vertical="center" wrapText="1"/>
    </xf>
    <xf numFmtId="0" fontId="57" fillId="0" borderId="14" xfId="0" applyFont="1" applyBorder="1" applyAlignment="1">
      <alignment vertical="center" wrapText="1"/>
    </xf>
    <xf numFmtId="0" fontId="57" fillId="0" borderId="4" xfId="0" applyFont="1" applyBorder="1" applyAlignment="1">
      <alignment vertical="center" wrapText="1"/>
    </xf>
    <xf numFmtId="14" fontId="40" fillId="0" borderId="1" xfId="0" applyNumberFormat="1" applyFont="1" applyBorder="1" applyAlignment="1">
      <alignment horizontal="center" vertical="center" wrapText="1"/>
    </xf>
    <xf numFmtId="0" fontId="40" fillId="15" borderId="1" xfId="0" applyFont="1" applyFill="1" applyBorder="1" applyAlignment="1">
      <alignment vertical="center" wrapText="1"/>
    </xf>
    <xf numFmtId="0" fontId="40" fillId="15" borderId="1" xfId="0" applyFont="1" applyFill="1" applyBorder="1" applyAlignment="1">
      <alignment horizontal="center" vertical="center" wrapText="1"/>
    </xf>
    <xf numFmtId="0" fontId="43" fillId="12" borderId="2" xfId="0" applyFont="1" applyFill="1" applyBorder="1" applyAlignment="1">
      <alignment vertical="center" wrapText="1"/>
    </xf>
    <xf numFmtId="0" fontId="73" fillId="0" borderId="0" xfId="0" applyFont="1"/>
    <xf numFmtId="0" fontId="43" fillId="0" borderId="1" xfId="0" applyFont="1" applyBorder="1" applyAlignment="1">
      <alignment horizontal="left" vertical="center" wrapText="1" indent="1"/>
    </xf>
    <xf numFmtId="0" fontId="77" fillId="0" borderId="0" xfId="0" applyFont="1"/>
    <xf numFmtId="4" fontId="43" fillId="0" borderId="1" xfId="9" applyNumberFormat="1" applyFont="1" applyBorder="1" applyAlignment="1">
      <alignment horizontal="right" vertical="center" wrapText="1"/>
    </xf>
    <xf numFmtId="0" fontId="43" fillId="10" borderId="1" xfId="9" applyFont="1" applyFill="1" applyBorder="1" applyAlignment="1">
      <alignment horizontal="right" vertical="center" wrapText="1"/>
    </xf>
    <xf numFmtId="167" fontId="47" fillId="0" borderId="1" xfId="0" applyNumberFormat="1" applyFont="1" applyBorder="1" applyAlignment="1">
      <alignment horizontal="right" vertical="center" wrapText="1"/>
    </xf>
    <xf numFmtId="167" fontId="40" fillId="0" borderId="1" xfId="0" applyNumberFormat="1" applyFont="1" applyBorder="1" applyAlignment="1">
      <alignment horizontal="right" vertical="center" wrapText="1" indent="1"/>
    </xf>
    <xf numFmtId="167" fontId="43" fillId="0" borderId="1" xfId="0" applyNumberFormat="1" applyFont="1" applyBorder="1" applyAlignment="1">
      <alignment horizontal="right" vertical="center" wrapText="1" indent="1"/>
    </xf>
    <xf numFmtId="167" fontId="40" fillId="9" borderId="1" xfId="0" applyNumberFormat="1" applyFont="1" applyFill="1" applyBorder="1" applyAlignment="1">
      <alignment horizontal="right" vertical="center" wrapText="1"/>
    </xf>
    <xf numFmtId="167" fontId="47" fillId="9" borderId="1" xfId="0" applyNumberFormat="1" applyFont="1" applyFill="1" applyBorder="1" applyAlignment="1">
      <alignment horizontal="right" vertical="center" wrapText="1"/>
    </xf>
    <xf numFmtId="167" fontId="48" fillId="9" borderId="1" xfId="0" applyNumberFormat="1" applyFont="1" applyFill="1" applyBorder="1" applyAlignment="1">
      <alignment horizontal="right" vertical="center" wrapText="1"/>
    </xf>
    <xf numFmtId="167" fontId="48" fillId="0" borderId="1" xfId="0" applyNumberFormat="1" applyFont="1" applyBorder="1" applyAlignment="1">
      <alignment horizontal="right" vertical="center" wrapText="1"/>
    </xf>
    <xf numFmtId="167" fontId="53" fillId="9" borderId="1" xfId="0" applyNumberFormat="1" applyFont="1" applyFill="1" applyBorder="1" applyAlignment="1">
      <alignment horizontal="right" vertical="center" wrapText="1"/>
    </xf>
    <xf numFmtId="167" fontId="48" fillId="15" borderId="1" xfId="0" applyNumberFormat="1" applyFont="1" applyFill="1" applyBorder="1" applyAlignment="1">
      <alignment horizontal="right" vertical="center"/>
    </xf>
    <xf numFmtId="167" fontId="40" fillId="0" borderId="1" xfId="0" applyNumberFormat="1" applyFont="1" applyBorder="1" applyAlignment="1">
      <alignment horizontal="right" vertical="center"/>
    </xf>
    <xf numFmtId="166" fontId="43" fillId="0" borderId="1" xfId="9" applyNumberFormat="1" applyFont="1" applyBorder="1" applyAlignment="1">
      <alignment horizontal="right" vertical="center" wrapText="1"/>
    </xf>
    <xf numFmtId="166" fontId="43" fillId="9" borderId="1" xfId="9" applyNumberFormat="1" applyFont="1" applyFill="1" applyBorder="1" applyAlignment="1">
      <alignment horizontal="right" vertical="center" wrapText="1"/>
    </xf>
    <xf numFmtId="166" fontId="43" fillId="9" borderId="1" xfId="9" applyNumberFormat="1" applyFont="1" applyFill="1" applyBorder="1" applyAlignment="1">
      <alignment horizontal="right" wrapText="1"/>
    </xf>
    <xf numFmtId="166" fontId="43" fillId="9" borderId="1" xfId="9" applyNumberFormat="1" applyFont="1" applyFill="1" applyBorder="1" applyAlignment="1">
      <alignment horizontal="right"/>
    </xf>
    <xf numFmtId="167" fontId="37" fillId="6" borderId="1" xfId="0" applyNumberFormat="1" applyFont="1" applyFill="1" applyBorder="1" applyAlignment="1">
      <alignment horizontal="right" vertical="center" wrapText="1"/>
    </xf>
    <xf numFmtId="167" fontId="38" fillId="6" borderId="1" xfId="0" applyNumberFormat="1" applyFont="1" applyFill="1" applyBorder="1" applyAlignment="1">
      <alignment horizontal="right" vertical="center" wrapText="1"/>
    </xf>
    <xf numFmtId="0" fontId="52" fillId="0" borderId="0" xfId="0" applyFont="1" applyAlignment="1">
      <alignment horizontal="right"/>
    </xf>
    <xf numFmtId="167" fontId="37" fillId="0" borderId="1" xfId="0" applyNumberFormat="1" applyFont="1" applyBorder="1" applyAlignment="1">
      <alignment horizontal="right" vertical="center" wrapText="1"/>
    </xf>
    <xf numFmtId="167" fontId="43" fillId="0" borderId="1" xfId="0" applyNumberFormat="1" applyFont="1" applyBorder="1" applyAlignment="1">
      <alignment horizontal="right" vertical="center" wrapText="1"/>
    </xf>
    <xf numFmtId="167" fontId="38" fillId="0" borderId="1" xfId="0" applyNumberFormat="1" applyFont="1" applyBorder="1" applyAlignment="1">
      <alignment horizontal="right" vertical="center" wrapText="1"/>
    </xf>
    <xf numFmtId="167" fontId="40" fillId="0" borderId="1" xfId="0" applyNumberFormat="1" applyFont="1" applyBorder="1" applyAlignment="1">
      <alignment horizontal="right" vertical="center" wrapText="1"/>
    </xf>
    <xf numFmtId="0" fontId="37" fillId="0" borderId="0" xfId="0" applyFont="1" applyAlignment="1">
      <alignment horizontal="right"/>
    </xf>
    <xf numFmtId="0" fontId="43" fillId="0" borderId="0" xfId="0" applyFont="1" applyAlignment="1">
      <alignment horizontal="right"/>
    </xf>
    <xf numFmtId="167" fontId="37" fillId="5" borderId="1" xfId="0" applyNumberFormat="1" applyFont="1" applyFill="1" applyBorder="1" applyAlignment="1">
      <alignment horizontal="right" vertical="center" wrapText="1"/>
    </xf>
    <xf numFmtId="167" fontId="43" fillId="0" borderId="0" xfId="2" applyNumberFormat="1" applyFont="1" applyAlignment="1">
      <alignment horizontal="right" vertical="center" wrapText="1"/>
    </xf>
    <xf numFmtId="166" fontId="43" fillId="0" borderId="1" xfId="0" applyNumberFormat="1" applyFont="1" applyBorder="1" applyAlignment="1">
      <alignment horizontal="right" vertical="center" wrapText="1"/>
    </xf>
    <xf numFmtId="0" fontId="52" fillId="0" borderId="0" xfId="0" applyFont="1" applyAlignment="1">
      <alignment horizontal="right" vertical="center" wrapText="1"/>
    </xf>
    <xf numFmtId="167" fontId="60" fillId="5" borderId="1" xfId="0" applyNumberFormat="1" applyFont="1" applyFill="1" applyBorder="1" applyAlignment="1">
      <alignment horizontal="right" vertical="center" wrapText="1"/>
    </xf>
    <xf numFmtId="167" fontId="38" fillId="5" borderId="1" xfId="0" applyNumberFormat="1" applyFont="1" applyFill="1" applyBorder="1" applyAlignment="1">
      <alignment horizontal="right" vertical="center" wrapText="1"/>
    </xf>
    <xf numFmtId="167" fontId="43" fillId="0" borderId="9" xfId="0" applyNumberFormat="1" applyFont="1" applyBorder="1" applyAlignment="1">
      <alignment horizontal="right" vertical="center" wrapText="1"/>
    </xf>
    <xf numFmtId="167" fontId="37" fillId="0" borderId="9" xfId="0" applyNumberFormat="1" applyFont="1" applyBorder="1" applyAlignment="1">
      <alignment horizontal="right" vertical="center" wrapText="1"/>
    </xf>
    <xf numFmtId="0" fontId="37" fillId="12" borderId="0" xfId="0" applyFont="1" applyFill="1" applyAlignment="1">
      <alignment horizontal="right" wrapText="1"/>
    </xf>
    <xf numFmtId="167" fontId="40" fillId="0" borderId="9" xfId="0" applyNumberFormat="1" applyFont="1" applyBorder="1" applyAlignment="1">
      <alignment horizontal="right" vertical="center" wrapText="1"/>
    </xf>
    <xf numFmtId="167" fontId="38" fillId="0" borderId="9" xfId="0" applyNumberFormat="1" applyFont="1" applyBorder="1" applyAlignment="1">
      <alignment horizontal="right" vertical="center" wrapText="1"/>
    </xf>
    <xf numFmtId="0" fontId="37" fillId="6" borderId="0" xfId="0" applyFont="1" applyFill="1" applyAlignment="1">
      <alignment horizontal="right" wrapText="1"/>
    </xf>
    <xf numFmtId="0" fontId="37" fillId="12" borderId="0" xfId="0" applyFont="1" applyFill="1" applyAlignment="1">
      <alignment horizontal="right" vertical="center" wrapText="1"/>
    </xf>
    <xf numFmtId="167" fontId="37" fillId="12" borderId="9" xfId="0" applyNumberFormat="1" applyFont="1" applyFill="1" applyBorder="1" applyAlignment="1">
      <alignment horizontal="right" vertical="center" wrapText="1"/>
    </xf>
    <xf numFmtId="10" fontId="37" fillId="12" borderId="9" xfId="27585" applyNumberFormat="1" applyFont="1" applyFill="1" applyBorder="1" applyAlignment="1">
      <alignment horizontal="right" vertical="center" wrapText="1"/>
    </xf>
    <xf numFmtId="167" fontId="38" fillId="12" borderId="9" xfId="0" applyNumberFormat="1" applyFont="1" applyFill="1" applyBorder="1" applyAlignment="1">
      <alignment horizontal="right" vertical="center" wrapText="1"/>
    </xf>
    <xf numFmtId="10" fontId="38" fillId="12" borderId="9" xfId="27585" applyNumberFormat="1" applyFont="1" applyFill="1" applyBorder="1" applyAlignment="1">
      <alignment horizontal="right" vertical="center" wrapText="1"/>
    </xf>
    <xf numFmtId="167" fontId="43" fillId="0" borderId="38" xfId="0" applyNumberFormat="1" applyFont="1" applyBorder="1" applyAlignment="1">
      <alignment horizontal="right" vertical="center"/>
    </xf>
    <xf numFmtId="167" fontId="43" fillId="20" borderId="27" xfId="0" applyNumberFormat="1" applyFont="1" applyFill="1" applyBorder="1" applyAlignment="1">
      <alignment horizontal="right" vertical="center" wrapText="1"/>
    </xf>
    <xf numFmtId="167" fontId="43" fillId="0" borderId="37" xfId="0" applyNumberFormat="1" applyFont="1" applyBorder="1" applyAlignment="1">
      <alignment horizontal="right" vertical="center"/>
    </xf>
    <xf numFmtId="167" fontId="43" fillId="0" borderId="27" xfId="0" quotePrefix="1" applyNumberFormat="1" applyFont="1" applyBorder="1" applyAlignment="1">
      <alignment horizontal="right" vertical="center"/>
    </xf>
    <xf numFmtId="167" fontId="43" fillId="0" borderId="27" xfId="0" applyNumberFormat="1" applyFont="1" applyBorder="1" applyAlignment="1">
      <alignment horizontal="right" vertical="center"/>
    </xf>
    <xf numFmtId="167" fontId="40" fillId="0" borderId="37" xfId="0" applyNumberFormat="1" applyFont="1" applyBorder="1" applyAlignment="1">
      <alignment horizontal="right" vertical="center"/>
    </xf>
    <xf numFmtId="167" fontId="40" fillId="0" borderId="27" xfId="0" quotePrefix="1" applyNumberFormat="1" applyFont="1" applyBorder="1" applyAlignment="1">
      <alignment horizontal="right" vertical="center"/>
    </xf>
    <xf numFmtId="167" fontId="43" fillId="0" borderId="30" xfId="0" applyNumberFormat="1" applyFont="1" applyBorder="1" applyAlignment="1">
      <alignment horizontal="right" vertical="center" wrapText="1"/>
    </xf>
    <xf numFmtId="167" fontId="43" fillId="0" borderId="30" xfId="0" quotePrefix="1" applyNumberFormat="1" applyFont="1" applyBorder="1" applyAlignment="1">
      <alignment horizontal="right" vertical="center" wrapText="1"/>
    </xf>
    <xf numFmtId="167" fontId="43" fillId="0" borderId="27" xfId="0" quotePrefix="1" applyNumberFormat="1" applyFont="1" applyBorder="1" applyAlignment="1">
      <alignment horizontal="right" vertical="center" wrapText="1"/>
    </xf>
    <xf numFmtId="167" fontId="40" fillId="0" borderId="27" xfId="0" applyNumberFormat="1" applyFont="1" applyBorder="1" applyAlignment="1">
      <alignment horizontal="right" vertical="center" wrapText="1"/>
    </xf>
    <xf numFmtId="167" fontId="40" fillId="0" borderId="27" xfId="0" quotePrefix="1" applyNumberFormat="1" applyFont="1" applyBorder="1" applyAlignment="1">
      <alignment horizontal="right" vertical="center" wrapText="1"/>
    </xf>
    <xf numFmtId="167" fontId="47" fillId="0" borderId="30" xfId="0" applyNumberFormat="1" applyFont="1" applyBorder="1" applyAlignment="1">
      <alignment horizontal="right" vertical="center" wrapText="1"/>
    </xf>
    <xf numFmtId="167" fontId="47" fillId="0" borderId="30" xfId="0" quotePrefix="1" applyNumberFormat="1" applyFont="1" applyBorder="1" applyAlignment="1">
      <alignment horizontal="right" vertical="center" wrapText="1"/>
    </xf>
    <xf numFmtId="167" fontId="80" fillId="9" borderId="30" xfId="0" applyNumberFormat="1" applyFont="1" applyFill="1" applyBorder="1" applyAlignment="1">
      <alignment horizontal="right" vertical="center" wrapText="1"/>
    </xf>
    <xf numFmtId="167" fontId="48" fillId="0" borderId="27" xfId="0" applyNumberFormat="1" applyFont="1" applyBorder="1" applyAlignment="1">
      <alignment horizontal="right" vertical="center" wrapText="1"/>
    </xf>
    <xf numFmtId="167" fontId="48" fillId="0" borderId="27" xfId="0" quotePrefix="1" applyNumberFormat="1" applyFont="1" applyBorder="1" applyAlignment="1">
      <alignment horizontal="right" vertical="center" wrapText="1"/>
    </xf>
    <xf numFmtId="167" fontId="37" fillId="9" borderId="27" xfId="0" applyNumberFormat="1" applyFont="1" applyFill="1" applyBorder="1" applyAlignment="1">
      <alignment horizontal="right" vertical="center" wrapText="1"/>
    </xf>
    <xf numFmtId="167" fontId="47" fillId="0" borderId="27" xfId="0" applyNumberFormat="1" applyFont="1" applyBorder="1" applyAlignment="1">
      <alignment horizontal="right" vertical="center" wrapText="1"/>
    </xf>
    <xf numFmtId="167" fontId="80" fillId="9" borderId="27" xfId="0" applyNumberFormat="1" applyFont="1" applyFill="1" applyBorder="1" applyAlignment="1">
      <alignment horizontal="right" vertical="center" wrapText="1"/>
    </xf>
    <xf numFmtId="167" fontId="48" fillId="0" borderId="29" xfId="0" applyNumberFormat="1" applyFont="1" applyBorder="1" applyAlignment="1">
      <alignment horizontal="right" vertical="center" wrapText="1"/>
    </xf>
    <xf numFmtId="167" fontId="37" fillId="9" borderId="29" xfId="0" applyNumberFormat="1" applyFont="1" applyFill="1" applyBorder="1" applyAlignment="1">
      <alignment horizontal="right" vertical="center" wrapText="1"/>
    </xf>
    <xf numFmtId="167" fontId="47" fillId="0" borderId="27" xfId="0" quotePrefix="1" applyNumberFormat="1" applyFont="1" applyBorder="1" applyAlignment="1">
      <alignment horizontal="right" vertical="center" wrapText="1"/>
    </xf>
    <xf numFmtId="167" fontId="48" fillId="0" borderId="30" xfId="0" applyNumberFormat="1" applyFont="1" applyBorder="1" applyAlignment="1">
      <alignment horizontal="right" vertical="center" wrapText="1"/>
    </xf>
    <xf numFmtId="167" fontId="48" fillId="17" borderId="27" xfId="0" applyNumberFormat="1" applyFont="1" applyFill="1" applyBorder="1" applyAlignment="1">
      <alignment horizontal="right" vertical="center" wrapText="1"/>
    </xf>
    <xf numFmtId="167" fontId="83" fillId="0" borderId="27" xfId="0" applyNumberFormat="1" applyFont="1" applyBorder="1" applyAlignment="1">
      <alignment horizontal="right" vertical="center" wrapText="1"/>
    </xf>
    <xf numFmtId="167" fontId="40" fillId="0" borderId="30" xfId="0" applyNumberFormat="1" applyFont="1" applyBorder="1" applyAlignment="1">
      <alignment horizontal="right" vertical="center" wrapText="1"/>
    </xf>
    <xf numFmtId="167" fontId="48" fillId="20" borderId="30" xfId="0" applyNumberFormat="1" applyFont="1" applyFill="1" applyBorder="1" applyAlignment="1">
      <alignment horizontal="right" vertical="center" wrapText="1"/>
    </xf>
    <xf numFmtId="167" fontId="48" fillId="20" borderId="30" xfId="0" quotePrefix="1" applyNumberFormat="1" applyFont="1" applyFill="1" applyBorder="1" applyAlignment="1">
      <alignment horizontal="right" vertical="center" wrapText="1"/>
    </xf>
    <xf numFmtId="167" fontId="48" fillId="20" borderId="27" xfId="0" applyNumberFormat="1" applyFont="1" applyFill="1" applyBorder="1" applyAlignment="1">
      <alignment horizontal="right" vertical="center" wrapText="1"/>
    </xf>
    <xf numFmtId="167" fontId="48" fillId="20" borderId="27" xfId="0" quotePrefix="1" applyNumberFormat="1" applyFont="1" applyFill="1" applyBorder="1" applyAlignment="1">
      <alignment horizontal="right" vertical="center" wrapText="1"/>
    </xf>
    <xf numFmtId="167" fontId="80" fillId="17" borderId="27" xfId="0" applyNumberFormat="1" applyFont="1" applyFill="1" applyBorder="1" applyAlignment="1">
      <alignment horizontal="right" vertical="center" wrapText="1"/>
    </xf>
    <xf numFmtId="167" fontId="47" fillId="20" borderId="27" xfId="0" applyNumberFormat="1" applyFont="1" applyFill="1" applyBorder="1" applyAlignment="1">
      <alignment horizontal="right" vertical="center" wrapText="1"/>
    </xf>
    <xf numFmtId="167" fontId="47" fillId="20" borderId="27" xfId="0" quotePrefix="1" applyNumberFormat="1" applyFont="1" applyFill="1" applyBorder="1" applyAlignment="1">
      <alignment horizontal="right" vertical="center" wrapText="1"/>
    </xf>
    <xf numFmtId="0" fontId="37" fillId="0" borderId="27" xfId="0" applyFont="1" applyBorder="1" applyAlignment="1">
      <alignment horizontal="right" vertical="center"/>
    </xf>
    <xf numFmtId="0" fontId="37" fillId="6" borderId="27" xfId="0" applyFont="1" applyFill="1" applyBorder="1" applyAlignment="1">
      <alignment horizontal="right" vertical="center" wrapText="1"/>
    </xf>
    <xf numFmtId="0" fontId="48" fillId="20" borderId="27" xfId="0" applyFont="1" applyFill="1" applyBorder="1" applyAlignment="1">
      <alignment horizontal="right" vertical="center" wrapText="1"/>
    </xf>
    <xf numFmtId="0" fontId="43" fillId="6" borderId="27" xfId="0" applyFont="1" applyFill="1" applyBorder="1" applyAlignment="1">
      <alignment horizontal="right" vertical="center" wrapText="1"/>
    </xf>
    <xf numFmtId="0" fontId="43" fillId="0" borderId="27" xfId="0" applyFont="1" applyBorder="1" applyAlignment="1">
      <alignment horizontal="right" vertical="center" wrapText="1"/>
    </xf>
    <xf numFmtId="0" fontId="43" fillId="16" borderId="27" xfId="0" applyFont="1" applyFill="1" applyBorder="1" applyAlignment="1">
      <alignment horizontal="right" vertical="center" wrapText="1"/>
    </xf>
    <xf numFmtId="0" fontId="43" fillId="0" borderId="27" xfId="0" applyFont="1" applyBorder="1" applyAlignment="1">
      <alignment horizontal="right" vertical="center"/>
    </xf>
    <xf numFmtId="167" fontId="38" fillId="0" borderId="1" xfId="10" applyNumberFormat="1" applyFont="1" applyBorder="1" applyAlignment="1">
      <alignment horizontal="right" vertical="center" wrapText="1"/>
    </xf>
    <xf numFmtId="167" fontId="37" fillId="0" borderId="1" xfId="10" applyNumberFormat="1" applyFont="1" applyBorder="1" applyAlignment="1">
      <alignment horizontal="right" vertical="center"/>
    </xf>
    <xf numFmtId="167" fontId="37" fillId="0" borderId="1" xfId="10" applyNumberFormat="1" applyFont="1" applyBorder="1" applyAlignment="1">
      <alignment horizontal="right" vertical="center" wrapText="1"/>
    </xf>
    <xf numFmtId="0" fontId="37" fillId="0" borderId="0" xfId="10" applyFont="1" applyAlignment="1">
      <alignment horizontal="right"/>
    </xf>
    <xf numFmtId="0" fontId="43" fillId="0" borderId="0" xfId="10" applyFont="1" applyAlignment="1">
      <alignment horizontal="right" vertical="center" indent="1"/>
    </xf>
    <xf numFmtId="0" fontId="43" fillId="0" borderId="0" xfId="10" applyFont="1" applyAlignment="1">
      <alignment horizontal="right" indent="1"/>
    </xf>
    <xf numFmtId="0" fontId="43" fillId="0" borderId="0" xfId="0" applyFont="1" applyAlignment="1">
      <alignment horizontal="right" indent="1"/>
    </xf>
    <xf numFmtId="167" fontId="43" fillId="0" borderId="1" xfId="10" applyNumberFormat="1" applyFont="1" applyBorder="1" applyAlignment="1">
      <alignment horizontal="right" vertical="center" wrapText="1" indent="1"/>
    </xf>
    <xf numFmtId="166" fontId="43" fillId="0" borderId="1" xfId="10" applyNumberFormat="1" applyFont="1" applyBorder="1" applyAlignment="1">
      <alignment horizontal="right" indent="1"/>
    </xf>
    <xf numFmtId="166" fontId="43" fillId="0" borderId="1" xfId="10" quotePrefix="1" applyNumberFormat="1" applyFont="1" applyBorder="1" applyAlignment="1">
      <alignment horizontal="right" vertical="center" indent="1"/>
    </xf>
    <xf numFmtId="166" fontId="43" fillId="0" borderId="1" xfId="10" quotePrefix="1" applyNumberFormat="1" applyFont="1" applyBorder="1" applyAlignment="1">
      <alignment horizontal="right" vertical="center" wrapText="1" indent="1"/>
    </xf>
    <xf numFmtId="167" fontId="43" fillId="10" borderId="27" xfId="10" applyNumberFormat="1" applyFont="1" applyFill="1" applyBorder="1" applyAlignment="1">
      <alignment horizontal="right" vertical="center" wrapText="1" indent="1"/>
    </xf>
    <xf numFmtId="166" fontId="43" fillId="0" borderId="8" xfId="10" quotePrefix="1" applyNumberFormat="1" applyFont="1" applyBorder="1" applyAlignment="1">
      <alignment horizontal="right" vertical="center" indent="1"/>
    </xf>
    <xf numFmtId="167" fontId="40" fillId="10" borderId="27" xfId="10" applyNumberFormat="1" applyFont="1" applyFill="1" applyBorder="1" applyAlignment="1">
      <alignment horizontal="right" vertical="center" wrapText="1" indent="1"/>
    </xf>
    <xf numFmtId="166" fontId="40" fillId="10" borderId="27" xfId="10" quotePrefix="1" applyNumberFormat="1" applyFont="1" applyFill="1" applyBorder="1" applyAlignment="1">
      <alignment horizontal="right" vertical="center" wrapText="1" indent="1"/>
    </xf>
    <xf numFmtId="168" fontId="43" fillId="0" borderId="1" xfId="10" quotePrefix="1" applyNumberFormat="1" applyFont="1" applyBorder="1" applyAlignment="1">
      <alignment horizontal="right" vertical="center" wrapText="1" indent="1"/>
    </xf>
    <xf numFmtId="168" fontId="43" fillId="0" borderId="1" xfId="10" quotePrefix="1" applyNumberFormat="1" applyFont="1" applyBorder="1" applyAlignment="1">
      <alignment horizontal="right" vertical="center" indent="1"/>
    </xf>
    <xf numFmtId="168" fontId="43" fillId="0" borderId="8" xfId="10" quotePrefix="1" applyNumberFormat="1" applyFont="1" applyBorder="1" applyAlignment="1">
      <alignment horizontal="right" vertical="center" indent="1"/>
    </xf>
    <xf numFmtId="168" fontId="40" fillId="10" borderId="27" xfId="10" quotePrefix="1" applyNumberFormat="1" applyFont="1" applyFill="1" applyBorder="1" applyAlignment="1">
      <alignment horizontal="right" vertical="center" wrapText="1" indent="1"/>
    </xf>
    <xf numFmtId="167" fontId="43" fillId="0" borderId="8" xfId="10" applyNumberFormat="1" applyFont="1" applyBorder="1" applyAlignment="1">
      <alignment horizontal="right" vertical="center" indent="1"/>
    </xf>
    <xf numFmtId="167" fontId="43" fillId="0" borderId="8" xfId="10" quotePrefix="1" applyNumberFormat="1" applyFont="1" applyBorder="1" applyAlignment="1">
      <alignment horizontal="right" vertical="center" indent="1"/>
    </xf>
    <xf numFmtId="166" fontId="43" fillId="0" borderId="8" xfId="10" applyNumberFormat="1" applyFont="1" applyBorder="1" applyAlignment="1">
      <alignment horizontal="right" vertical="center" indent="1"/>
    </xf>
    <xf numFmtId="166" fontId="43" fillId="10" borderId="27" xfId="10" applyNumberFormat="1" applyFont="1" applyFill="1" applyBorder="1" applyAlignment="1">
      <alignment horizontal="right" vertical="center" wrapText="1" indent="1"/>
    </xf>
    <xf numFmtId="166" fontId="43" fillId="10" borderId="27" xfId="10" quotePrefix="1" applyNumberFormat="1" applyFont="1" applyFill="1" applyBorder="1" applyAlignment="1">
      <alignment horizontal="right" vertical="center" wrapText="1" indent="1"/>
    </xf>
    <xf numFmtId="167" fontId="40" fillId="0" borderId="8" xfId="10" applyNumberFormat="1" applyFont="1" applyBorder="1" applyAlignment="1">
      <alignment horizontal="right" vertical="center" wrapText="1" indent="1"/>
    </xf>
    <xf numFmtId="166" fontId="40" fillId="0" borderId="8" xfId="10" quotePrefix="1" applyNumberFormat="1" applyFont="1" applyBorder="1" applyAlignment="1">
      <alignment horizontal="right" vertical="center" wrapText="1" indent="1"/>
    </xf>
    <xf numFmtId="167" fontId="40" fillId="10" borderId="27" xfId="0" applyNumberFormat="1" applyFont="1" applyFill="1" applyBorder="1" applyAlignment="1">
      <alignment horizontal="right" vertical="top" indent="1"/>
    </xf>
    <xf numFmtId="166" fontId="40" fillId="10" borderId="27" xfId="0" applyNumberFormat="1" applyFont="1" applyFill="1" applyBorder="1" applyAlignment="1">
      <alignment horizontal="right" vertical="top" indent="1"/>
    </xf>
    <xf numFmtId="10" fontId="43" fillId="0" borderId="1" xfId="10" applyNumberFormat="1" applyFont="1" applyBorder="1" applyAlignment="1">
      <alignment horizontal="right" vertical="center" wrapText="1" indent="1"/>
    </xf>
    <xf numFmtId="10" fontId="43" fillId="0" borderId="1" xfId="10" quotePrefix="1" applyNumberFormat="1" applyFont="1" applyBorder="1" applyAlignment="1">
      <alignment horizontal="right" vertical="center" wrapText="1" indent="1"/>
    </xf>
    <xf numFmtId="10" fontId="43" fillId="0" borderId="1" xfId="10" quotePrefix="1" applyNumberFormat="1" applyFont="1" applyBorder="1" applyAlignment="1">
      <alignment horizontal="right" vertical="center" indent="1"/>
    </xf>
    <xf numFmtId="0" fontId="43" fillId="0" borderId="1" xfId="10" applyFont="1" applyBorder="1" applyAlignment="1">
      <alignment horizontal="right" indent="1"/>
    </xf>
    <xf numFmtId="167" fontId="43" fillId="0" borderId="1" xfId="10" applyNumberFormat="1" applyFont="1" applyBorder="1" applyAlignment="1">
      <alignment horizontal="right" vertical="center" indent="1"/>
    </xf>
    <xf numFmtId="0" fontId="43" fillId="0" borderId="1" xfId="10" quotePrefix="1" applyFont="1" applyBorder="1" applyAlignment="1">
      <alignment horizontal="right" vertical="center" indent="1"/>
    </xf>
    <xf numFmtId="0" fontId="43" fillId="0" borderId="1" xfId="10" quotePrefix="1" applyFont="1" applyBorder="1" applyAlignment="1">
      <alignment horizontal="right" vertical="center" wrapText="1" indent="1"/>
    </xf>
    <xf numFmtId="0" fontId="43" fillId="0" borderId="1" xfId="0" quotePrefix="1" applyFont="1" applyBorder="1" applyAlignment="1">
      <alignment horizontal="right" vertical="center" wrapText="1" indent="1"/>
    </xf>
    <xf numFmtId="10" fontId="43" fillId="0" borderId="1" xfId="27585" applyNumberFormat="1" applyFont="1" applyBorder="1" applyAlignment="1">
      <alignment horizontal="right" vertical="center" wrapText="1" indent="1"/>
    </xf>
    <xf numFmtId="167" fontId="43" fillId="10" borderId="1" xfId="10" applyNumberFormat="1" applyFont="1" applyFill="1" applyBorder="1" applyAlignment="1">
      <alignment horizontal="right" vertical="center"/>
    </xf>
    <xf numFmtId="166" fontId="43" fillId="0" borderId="1" xfId="7" applyNumberFormat="1" applyFont="1" applyFill="1" applyAlignment="1">
      <alignment horizontal="right" vertical="center"/>
      <protection locked="0"/>
    </xf>
    <xf numFmtId="10" fontId="43" fillId="0" borderId="1" xfId="7" applyNumberFormat="1" applyFont="1" applyFill="1" applyAlignment="1">
      <alignment horizontal="right" vertical="center" wrapText="1"/>
      <protection locked="0"/>
    </xf>
    <xf numFmtId="168" fontId="43" fillId="0" borderId="1" xfId="7" applyNumberFormat="1" applyFont="1" applyFill="1" applyAlignment="1">
      <alignment horizontal="right" vertical="center" wrapText="1"/>
      <protection locked="0"/>
    </xf>
    <xf numFmtId="166" fontId="43" fillId="0" borderId="1" xfId="7" applyNumberFormat="1" applyFont="1" applyFill="1" applyAlignment="1">
      <alignment horizontal="right" vertical="center" wrapText="1"/>
      <protection locked="0"/>
    </xf>
    <xf numFmtId="166" fontId="40" fillId="0" borderId="1" xfId="7" applyNumberFormat="1" applyFont="1" applyFill="1" applyAlignment="1">
      <alignment horizontal="right" vertical="center" wrapText="1"/>
      <protection locked="0"/>
    </xf>
    <xf numFmtId="10" fontId="40" fillId="0" borderId="1" xfId="7" applyNumberFormat="1" applyFont="1" applyFill="1" applyAlignment="1">
      <alignment horizontal="right" vertical="center" wrapText="1"/>
      <protection locked="0"/>
    </xf>
    <xf numFmtId="10" fontId="40" fillId="9" borderId="1" xfId="27585" applyNumberFormat="1" applyFont="1" applyFill="1" applyBorder="1" applyAlignment="1" applyProtection="1">
      <alignment horizontal="right" vertical="center" wrapText="1"/>
      <protection locked="0"/>
    </xf>
    <xf numFmtId="166" fontId="48" fillId="0" borderId="1" xfId="0" applyNumberFormat="1" applyFont="1" applyBorder="1" applyAlignment="1">
      <alignment horizontal="right" vertical="center" wrapText="1"/>
    </xf>
    <xf numFmtId="0" fontId="48" fillId="0" borderId="1" xfId="0" applyFont="1" applyBorder="1" applyAlignment="1">
      <alignment horizontal="right" vertical="center" wrapText="1"/>
    </xf>
    <xf numFmtId="166" fontId="47" fillId="0" borderId="1" xfId="0" applyNumberFormat="1" applyFont="1" applyBorder="1" applyAlignment="1">
      <alignment horizontal="right" vertical="center" wrapText="1"/>
    </xf>
    <xf numFmtId="166" fontId="43" fillId="0" borderId="6" xfId="0" applyNumberFormat="1" applyFont="1" applyBorder="1" applyAlignment="1">
      <alignment horizontal="right" vertical="center" wrapText="1"/>
    </xf>
    <xf numFmtId="166" fontId="57" fillId="0" borderId="1" xfId="0" applyNumberFormat="1" applyFont="1" applyBorder="1" applyAlignment="1">
      <alignment horizontal="right" vertical="center" wrapText="1"/>
    </xf>
    <xf numFmtId="166" fontId="43" fillId="0" borderId="1" xfId="0" applyNumberFormat="1" applyFont="1" applyBorder="1" applyAlignment="1">
      <alignment horizontal="right" wrapText="1"/>
    </xf>
    <xf numFmtId="166" fontId="40" fillId="0" borderId="1" xfId="0" applyNumberFormat="1" applyFont="1" applyBorder="1" applyAlignment="1">
      <alignment horizontal="right" vertical="center" wrapText="1"/>
    </xf>
    <xf numFmtId="168" fontId="43" fillId="0" borderId="1" xfId="0" applyNumberFormat="1" applyFont="1" applyBorder="1" applyAlignment="1">
      <alignment horizontal="right" vertical="center" wrapText="1"/>
    </xf>
    <xf numFmtId="10" fontId="43" fillId="0" borderId="1" xfId="0" applyNumberFormat="1" applyFont="1" applyBorder="1" applyAlignment="1">
      <alignment horizontal="right" vertical="center" wrapText="1"/>
    </xf>
    <xf numFmtId="10" fontId="43" fillId="12" borderId="1" xfId="0" applyNumberFormat="1" applyFont="1" applyFill="1" applyBorder="1" applyAlignment="1">
      <alignment horizontal="right" vertical="center" wrapText="1"/>
    </xf>
    <xf numFmtId="0" fontId="43" fillId="0" borderId="1" xfId="0" applyFont="1" applyBorder="1" applyAlignment="1">
      <alignment horizontal="right" wrapText="1"/>
    </xf>
    <xf numFmtId="166" fontId="47" fillId="0" borderId="6" xfId="0" applyNumberFormat="1" applyFont="1" applyBorder="1" applyAlignment="1">
      <alignment horizontal="right" wrapText="1"/>
    </xf>
    <xf numFmtId="166" fontId="47" fillId="0" borderId="9" xfId="0" applyNumberFormat="1" applyFont="1" applyBorder="1" applyAlignment="1">
      <alignment horizontal="right" wrapText="1"/>
    </xf>
    <xf numFmtId="166" fontId="47" fillId="0" borderId="4" xfId="0" applyNumberFormat="1" applyFont="1" applyBorder="1" applyAlignment="1">
      <alignment horizontal="right" wrapText="1"/>
    </xf>
    <xf numFmtId="166" fontId="48" fillId="0" borderId="6" xfId="0" applyNumberFormat="1" applyFont="1" applyBorder="1" applyAlignment="1">
      <alignment horizontal="right" wrapText="1"/>
    </xf>
    <xf numFmtId="166" fontId="48" fillId="0" borderId="4" xfId="0" applyNumberFormat="1" applyFont="1" applyBorder="1" applyAlignment="1">
      <alignment horizontal="right" wrapText="1"/>
    </xf>
    <xf numFmtId="165" fontId="48" fillId="0" borderId="1" xfId="0" applyNumberFormat="1" applyFont="1" applyBorder="1" applyAlignment="1">
      <alignment horizontal="right" vertical="center" wrapText="1"/>
    </xf>
    <xf numFmtId="165" fontId="47" fillId="0" borderId="1" xfId="0" applyNumberFormat="1" applyFont="1" applyBorder="1" applyAlignment="1">
      <alignment horizontal="right" vertical="center" wrapText="1"/>
    </xf>
    <xf numFmtId="166" fontId="37" fillId="10" borderId="1" xfId="0" applyNumberFormat="1" applyFont="1" applyFill="1" applyBorder="1" applyAlignment="1">
      <alignment horizontal="right" vertical="center" wrapText="1"/>
    </xf>
    <xf numFmtId="3" fontId="37" fillId="10" borderId="1" xfId="0" applyNumberFormat="1" applyFont="1" applyFill="1" applyBorder="1" applyAlignment="1">
      <alignment horizontal="right" vertical="center" wrapText="1"/>
    </xf>
    <xf numFmtId="0" fontId="52" fillId="10" borderId="1" xfId="0" applyFont="1" applyFill="1" applyBorder="1" applyAlignment="1">
      <alignment horizontal="right" vertical="center" wrapText="1"/>
    </xf>
    <xf numFmtId="0" fontId="48" fillId="0" borderId="0" xfId="0" applyFont="1" applyAlignment="1">
      <alignment horizontal="right"/>
    </xf>
    <xf numFmtId="0" fontId="40" fillId="0" borderId="0" xfId="0" applyFont="1" applyAlignment="1">
      <alignment horizontal="right" wrapText="1"/>
    </xf>
    <xf numFmtId="0" fontId="43" fillId="0" borderId="1" xfId="0" applyFont="1" applyBorder="1" applyAlignment="1">
      <alignment horizontal="right" vertical="center" wrapText="1"/>
    </xf>
    <xf numFmtId="14" fontId="40" fillId="0" borderId="1" xfId="0" applyNumberFormat="1" applyFont="1" applyBorder="1" applyAlignment="1">
      <alignment horizontal="right" vertical="center" wrapText="1"/>
    </xf>
    <xf numFmtId="0" fontId="43" fillId="0" borderId="1" xfId="15" applyNumberFormat="1" applyFont="1" applyBorder="1" applyAlignment="1">
      <alignment horizontal="right" vertical="center" wrapText="1"/>
    </xf>
    <xf numFmtId="10" fontId="43" fillId="0" borderId="1" xfId="10" quotePrefix="1" applyNumberFormat="1" applyFont="1" applyBorder="1" applyAlignment="1">
      <alignment horizontal="right" vertical="center" wrapText="1"/>
    </xf>
    <xf numFmtId="167" fontId="43" fillId="0" borderId="1" xfId="0" applyNumberFormat="1" applyFont="1" applyFill="1" applyBorder="1" applyAlignment="1">
      <alignment horizontal="right" vertical="center" wrapText="1"/>
    </xf>
    <xf numFmtId="10" fontId="43" fillId="0" borderId="1" xfId="27585" applyNumberFormat="1" applyFont="1" applyFill="1" applyBorder="1" applyAlignment="1">
      <alignment horizontal="right" vertical="center" wrapText="1"/>
    </xf>
    <xf numFmtId="10" fontId="43" fillId="0" borderId="1" xfId="0" applyNumberFormat="1" applyFont="1" applyFill="1" applyBorder="1" applyAlignment="1">
      <alignment horizontal="right" vertical="center" wrapText="1"/>
    </xf>
    <xf numFmtId="166" fontId="43" fillId="0" borderId="1" xfId="0" applyNumberFormat="1" applyFont="1" applyFill="1" applyBorder="1" applyAlignment="1">
      <alignment horizontal="right" vertical="center" wrapText="1"/>
    </xf>
    <xf numFmtId="0" fontId="75" fillId="0" borderId="0" xfId="0" applyFont="1" applyAlignment="1">
      <alignment horizontal="right"/>
    </xf>
    <xf numFmtId="166" fontId="43" fillId="16" borderId="1" xfId="0" applyNumberFormat="1" applyFont="1" applyFill="1" applyBorder="1" applyAlignment="1">
      <alignment horizontal="right" vertical="center" wrapText="1"/>
    </xf>
    <xf numFmtId="0" fontId="76" fillId="0" borderId="0" xfId="0" applyFont="1" applyAlignment="1">
      <alignment horizontal="right" wrapText="1"/>
    </xf>
    <xf numFmtId="0" fontId="39" fillId="19" borderId="16" xfId="0" applyFont="1" applyFill="1" applyBorder="1" applyAlignment="1">
      <alignment horizontal="center" vertical="center"/>
    </xf>
    <xf numFmtId="0" fontId="37" fillId="19" borderId="17" xfId="0" applyFont="1" applyFill="1" applyBorder="1" applyAlignment="1">
      <alignment horizontal="center" vertical="center"/>
    </xf>
    <xf numFmtId="0" fontId="38" fillId="19" borderId="17" xfId="0" applyFont="1" applyFill="1" applyBorder="1" applyAlignment="1">
      <alignment horizontal="center" vertical="center"/>
    </xf>
    <xf numFmtId="0" fontId="43" fillId="0" borderId="0" xfId="0" applyFont="1" applyAlignment="1">
      <alignment horizontal="center" vertical="center" wrapText="1"/>
    </xf>
    <xf numFmtId="0" fontId="43" fillId="0" borderId="5"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40" fillId="15" borderId="2" xfId="0" applyFont="1" applyFill="1" applyBorder="1" applyAlignment="1">
      <alignment horizontal="left" vertical="center" wrapText="1"/>
    </xf>
    <xf numFmtId="0" fontId="40" fillId="15" borderId="10" xfId="0" applyFont="1" applyFill="1" applyBorder="1" applyAlignment="1">
      <alignment horizontal="left" vertical="center" wrapText="1"/>
    </xf>
    <xf numFmtId="0" fontId="40" fillId="15" borderId="9" xfId="0" applyFont="1" applyFill="1" applyBorder="1" applyAlignment="1">
      <alignment horizontal="left" vertical="center" wrapText="1"/>
    </xf>
    <xf numFmtId="0" fontId="40" fillId="15" borderId="2" xfId="0" applyFont="1" applyFill="1" applyBorder="1" applyAlignment="1">
      <alignment horizontal="left" vertical="top" wrapText="1"/>
    </xf>
    <xf numFmtId="0" fontId="40" fillId="15" borderId="10" xfId="0" applyFont="1" applyFill="1" applyBorder="1" applyAlignment="1">
      <alignment horizontal="left" vertical="top" wrapText="1"/>
    </xf>
    <xf numFmtId="0" fontId="40" fillId="15" borderId="9" xfId="0" applyFont="1" applyFill="1" applyBorder="1" applyAlignment="1">
      <alignment horizontal="left" vertical="top" wrapText="1"/>
    </xf>
    <xf numFmtId="0" fontId="40" fillId="10" borderId="2" xfId="0" applyFont="1" applyFill="1" applyBorder="1" applyAlignment="1">
      <alignment horizontal="left" vertical="center" wrapText="1"/>
    </xf>
    <xf numFmtId="0" fontId="40" fillId="10" borderId="10" xfId="0" applyFont="1" applyFill="1" applyBorder="1" applyAlignment="1">
      <alignment horizontal="left" vertical="center" wrapText="1"/>
    </xf>
    <xf numFmtId="0" fontId="40" fillId="10" borderId="9" xfId="0" applyFont="1" applyFill="1" applyBorder="1" applyAlignment="1">
      <alignment horizontal="left" vertical="center" wrapText="1"/>
    </xf>
    <xf numFmtId="0" fontId="38" fillId="6" borderId="1" xfId="0" applyFont="1" applyFill="1" applyBorder="1" applyAlignment="1">
      <alignment horizontal="center" vertical="center" wrapText="1"/>
    </xf>
    <xf numFmtId="0" fontId="38" fillId="0" borderId="12" xfId="0" applyFont="1" applyBorder="1" applyAlignment="1">
      <alignment horizontal="justify" vertical="center" wrapText="1"/>
    </xf>
    <xf numFmtId="0" fontId="95" fillId="0" borderId="0" xfId="0" applyFont="1" applyAlignment="1">
      <alignment horizontal="justify" vertical="center" wrapText="1"/>
    </xf>
    <xf numFmtId="0" fontId="94" fillId="0" borderId="0" xfId="0" applyFont="1" applyAlignment="1">
      <alignment horizontal="justify" vertical="center" wrapText="1"/>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2" xfId="0" applyFont="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40" fillId="10" borderId="2" xfId="0" applyFont="1" applyFill="1" applyBorder="1" applyAlignment="1">
      <alignment horizontal="center" vertical="center" wrapText="1"/>
    </xf>
    <xf numFmtId="0" fontId="40" fillId="10" borderId="10" xfId="0" applyFont="1" applyFill="1" applyBorder="1" applyAlignment="1">
      <alignment horizontal="center" vertical="center" wrapText="1"/>
    </xf>
    <xf numFmtId="0" fontId="40" fillId="10" borderId="9"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justify" vertical="center" wrapText="1"/>
    </xf>
    <xf numFmtId="0" fontId="40" fillId="0" borderId="0" xfId="0" applyFont="1" applyAlignment="1">
      <alignment horizontal="center" vertical="center" wrapText="1"/>
    </xf>
    <xf numFmtId="0" fontId="47" fillId="10" borderId="2" xfId="0" applyFont="1" applyFill="1" applyBorder="1" applyAlignment="1">
      <alignment horizontal="center" vertical="center" wrapText="1"/>
    </xf>
    <xf numFmtId="0" fontId="47" fillId="10" borderId="10" xfId="0" applyFont="1" applyFill="1" applyBorder="1" applyAlignment="1">
      <alignment horizontal="center" vertical="center" wrapText="1"/>
    </xf>
    <xf numFmtId="0" fontId="47" fillId="10" borderId="9" xfId="0" applyFont="1" applyFill="1" applyBorder="1" applyAlignment="1">
      <alignment horizontal="center" vertical="center" wrapText="1"/>
    </xf>
    <xf numFmtId="0" fontId="43" fillId="0" borderId="0" xfId="0" applyFont="1"/>
    <xf numFmtId="0" fontId="37" fillId="0" borderId="0" xfId="0" applyFont="1"/>
    <xf numFmtId="0" fontId="40" fillId="6" borderId="8"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4" xfId="0" applyFont="1" applyBorder="1" applyAlignment="1">
      <alignment horizontal="center" vertical="center" wrapText="1"/>
    </xf>
    <xf numFmtId="0" fontId="40" fillId="6" borderId="11"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7"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0" borderId="8"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6" xfId="0" applyFont="1" applyBorder="1" applyAlignment="1">
      <alignment horizontal="center" vertical="center" wrapText="1"/>
    </xf>
    <xf numFmtId="0" fontId="40" fillId="6" borderId="12" xfId="0" applyFont="1" applyFill="1" applyBorder="1" applyAlignment="1">
      <alignment horizontal="center" vertical="center" wrapText="1"/>
    </xf>
    <xf numFmtId="0" fontId="40" fillId="6" borderId="14" xfId="0" applyFont="1" applyFill="1" applyBorder="1" applyAlignment="1">
      <alignment horizontal="center" vertical="center" wrapText="1"/>
    </xf>
    <xf numFmtId="0" fontId="40" fillId="6" borderId="5" xfId="0" applyFont="1" applyFill="1" applyBorder="1" applyAlignment="1">
      <alignment horizontal="center" vertical="center" wrapText="1"/>
    </xf>
    <xf numFmtId="0" fontId="43" fillId="0" borderId="0" xfId="0" applyFont="1" applyAlignment="1">
      <alignment horizontal="left" vertical="top"/>
    </xf>
    <xf numFmtId="0" fontId="37" fillId="0" borderId="0" xfId="0" applyFont="1" applyAlignment="1">
      <alignment horizontal="left" vertical="top"/>
    </xf>
    <xf numFmtId="0" fontId="49" fillId="0" borderId="0" xfId="0" applyFont="1" applyAlignment="1">
      <alignment horizontal="left" vertical="top" wrapText="1"/>
    </xf>
    <xf numFmtId="0" fontId="40" fillId="8" borderId="2" xfId="10" applyFont="1" applyFill="1" applyBorder="1" applyAlignment="1">
      <alignment horizontal="center"/>
    </xf>
    <xf numFmtId="0" fontId="40" fillId="8" borderId="10" xfId="10" applyFont="1" applyFill="1" applyBorder="1" applyAlignment="1">
      <alignment horizontal="center"/>
    </xf>
    <xf numFmtId="0" fontId="40" fillId="8" borderId="9" xfId="10" applyFont="1" applyFill="1" applyBorder="1" applyAlignment="1">
      <alignment horizontal="center"/>
    </xf>
    <xf numFmtId="0" fontId="40" fillId="8" borderId="14" xfId="10" applyFont="1" applyFill="1" applyBorder="1" applyAlignment="1">
      <alignment horizontal="center"/>
    </xf>
    <xf numFmtId="0" fontId="40" fillId="8" borderId="2" xfId="10" applyFont="1" applyFill="1" applyBorder="1" applyAlignment="1">
      <alignment horizontal="center" wrapText="1"/>
    </xf>
    <xf numFmtId="0" fontId="40" fillId="8" borderId="10" xfId="10" applyFont="1" applyFill="1" applyBorder="1" applyAlignment="1">
      <alignment horizontal="center" wrapText="1"/>
    </xf>
    <xf numFmtId="0" fontId="40" fillId="8" borderId="14" xfId="10" applyFont="1" applyFill="1" applyBorder="1" applyAlignment="1">
      <alignment horizontal="center" wrapText="1"/>
    </xf>
    <xf numFmtId="0" fontId="40" fillId="8" borderId="9" xfId="10" applyFont="1" applyFill="1" applyBorder="1" applyAlignment="1">
      <alignment horizontal="center" wrapText="1"/>
    </xf>
    <xf numFmtId="0" fontId="40" fillId="8" borderId="2" xfId="0" applyFont="1" applyFill="1" applyBorder="1" applyAlignment="1">
      <alignment horizontal="center" vertical="center" wrapText="1"/>
    </xf>
    <xf numFmtId="0" fontId="40" fillId="8" borderId="10" xfId="0" applyFont="1" applyFill="1" applyBorder="1" applyAlignment="1">
      <alignment horizontal="center" vertical="center" wrapText="1"/>
    </xf>
    <xf numFmtId="0" fontId="40" fillId="8" borderId="9" xfId="0" applyFont="1" applyFill="1" applyBorder="1" applyAlignment="1">
      <alignment horizontal="center" vertical="center" wrapText="1"/>
    </xf>
    <xf numFmtId="0" fontId="40" fillId="0" borderId="1" xfId="0" applyFont="1" applyBorder="1" applyAlignment="1">
      <alignment horizontal="center"/>
    </xf>
    <xf numFmtId="0" fontId="43" fillId="0" borderId="3" xfId="0" applyFont="1" applyBorder="1" applyAlignment="1">
      <alignment horizontal="center"/>
    </xf>
    <xf numFmtId="0" fontId="40" fillId="8" borderId="2" xfId="10" applyFont="1" applyFill="1" applyBorder="1" applyAlignment="1">
      <alignment horizontal="center" vertical="center"/>
    </xf>
    <xf numFmtId="0" fontId="40" fillId="8" borderId="10" xfId="10" applyFont="1" applyFill="1" applyBorder="1" applyAlignment="1">
      <alignment horizontal="center" vertical="center"/>
    </xf>
    <xf numFmtId="0" fontId="40" fillId="8" borderId="9" xfId="10" applyFont="1" applyFill="1" applyBorder="1" applyAlignment="1">
      <alignment horizontal="center" vertical="center"/>
    </xf>
    <xf numFmtId="0" fontId="40" fillId="8" borderId="2" xfId="10" applyFont="1" applyFill="1" applyBorder="1" applyAlignment="1">
      <alignment horizontal="center" vertical="center" wrapText="1"/>
    </xf>
    <xf numFmtId="0" fontId="40" fillId="8" borderId="10" xfId="10" applyFont="1" applyFill="1" applyBorder="1" applyAlignment="1">
      <alignment horizontal="center" vertical="center" wrapText="1"/>
    </xf>
    <xf numFmtId="0" fontId="40" fillId="8" borderId="14" xfId="10" applyFont="1" applyFill="1" applyBorder="1" applyAlignment="1">
      <alignment horizontal="center" vertical="center" wrapText="1"/>
    </xf>
    <xf numFmtId="0" fontId="40" fillId="8" borderId="9" xfId="10" applyFont="1" applyFill="1" applyBorder="1" applyAlignment="1">
      <alignment horizontal="center" vertical="center" wrapText="1"/>
    </xf>
    <xf numFmtId="0" fontId="45" fillId="0" borderId="0" xfId="0" applyFont="1" applyAlignment="1">
      <alignment horizontal="left" vertical="top" wrapText="1"/>
    </xf>
    <xf numFmtId="167" fontId="43" fillId="6" borderId="29" xfId="0" applyNumberFormat="1" applyFont="1" applyFill="1" applyBorder="1" applyAlignment="1">
      <alignment horizontal="right" vertical="center" wrapText="1"/>
    </xf>
    <xf numFmtId="167" fontId="43" fillId="6" borderId="30" xfId="0" applyNumberFormat="1" applyFont="1" applyFill="1" applyBorder="1" applyAlignment="1">
      <alignment horizontal="right" vertical="center" wrapText="1"/>
    </xf>
    <xf numFmtId="0" fontId="43" fillId="11" borderId="27" xfId="0" applyFont="1" applyFill="1" applyBorder="1" applyAlignment="1">
      <alignment horizontal="right" vertical="center" wrapText="1"/>
    </xf>
    <xf numFmtId="0" fontId="43" fillId="6" borderId="27" xfId="0" applyFont="1" applyFill="1" applyBorder="1" applyAlignment="1">
      <alignment horizontal="right" vertical="center" wrapText="1"/>
    </xf>
    <xf numFmtId="0" fontId="43" fillId="8" borderId="31" xfId="0" applyFont="1" applyFill="1" applyBorder="1" applyAlignment="1">
      <alignment horizontal="right" vertical="center" wrapText="1"/>
    </xf>
    <xf numFmtId="0" fontId="43" fillId="8" borderId="32" xfId="0" applyFont="1" applyFill="1" applyBorder="1" applyAlignment="1">
      <alignment horizontal="right" vertical="center" wrapText="1"/>
    </xf>
    <xf numFmtId="0" fontId="43" fillId="8" borderId="33" xfId="0" applyFont="1" applyFill="1" applyBorder="1" applyAlignment="1">
      <alignment horizontal="right" vertical="center" wrapText="1"/>
    </xf>
    <xf numFmtId="0" fontId="43" fillId="8" borderId="34" xfId="0" applyFont="1" applyFill="1" applyBorder="1" applyAlignment="1">
      <alignment horizontal="right" vertical="center" wrapText="1"/>
    </xf>
    <xf numFmtId="0" fontId="43" fillId="8" borderId="35" xfId="0" applyFont="1" applyFill="1" applyBorder="1" applyAlignment="1">
      <alignment horizontal="right" vertical="center" wrapText="1"/>
    </xf>
    <xf numFmtId="0" fontId="43" fillId="8" borderId="36" xfId="0" applyFont="1" applyFill="1" applyBorder="1" applyAlignment="1">
      <alignment horizontal="right" vertical="center" wrapText="1"/>
    </xf>
    <xf numFmtId="167" fontId="48" fillId="8" borderId="28" xfId="0" applyNumberFormat="1" applyFont="1" applyFill="1" applyBorder="1" applyAlignment="1">
      <alignment horizontal="right" wrapText="1"/>
    </xf>
    <xf numFmtId="0" fontId="47" fillId="6" borderId="8" xfId="0" applyFont="1" applyFill="1" applyBorder="1" applyAlignment="1">
      <alignment horizontal="center" vertical="center" wrapText="1"/>
    </xf>
    <xf numFmtId="0" fontId="47" fillId="6" borderId="11"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3" fillId="15" borderId="27" xfId="0" applyFont="1" applyFill="1" applyBorder="1" applyAlignment="1">
      <alignment horizontal="right" vertical="center" wrapText="1"/>
    </xf>
    <xf numFmtId="0" fontId="48" fillId="8" borderId="28" xfId="0" applyFont="1" applyFill="1" applyBorder="1" applyAlignment="1">
      <alignment horizontal="right" wrapText="1"/>
    </xf>
    <xf numFmtId="0" fontId="37" fillId="0" borderId="0" xfId="0" applyFont="1" applyAlignment="1">
      <alignment horizontal="left" vertical="center" wrapText="1"/>
    </xf>
    <xf numFmtId="167" fontId="43" fillId="6" borderId="62" xfId="0" applyNumberFormat="1" applyFont="1" applyFill="1" applyBorder="1" applyAlignment="1">
      <alignment horizontal="right" vertical="center" wrapText="1"/>
    </xf>
    <xf numFmtId="0" fontId="43" fillId="8" borderId="28" xfId="0" applyFont="1" applyFill="1" applyBorder="1" applyAlignment="1">
      <alignment horizontal="right" vertical="center"/>
    </xf>
    <xf numFmtId="0" fontId="43" fillId="8" borderId="28" xfId="0" applyFont="1" applyFill="1" applyBorder="1" applyAlignment="1">
      <alignment horizontal="right" vertical="center" wrapText="1"/>
    </xf>
    <xf numFmtId="0" fontId="81" fillId="0" borderId="27" xfId="0" applyFont="1" applyBorder="1" applyAlignment="1">
      <alignment vertical="center"/>
    </xf>
    <xf numFmtId="0" fontId="76" fillId="0" borderId="27" xfId="0" applyFont="1" applyBorder="1" applyAlignment="1">
      <alignment vertical="center"/>
    </xf>
    <xf numFmtId="0" fontId="40" fillId="0" borderId="27" xfId="0" applyFont="1" applyBorder="1" applyAlignment="1">
      <alignment horizontal="center" vertical="center" wrapText="1"/>
    </xf>
    <xf numFmtId="0" fontId="40" fillId="8" borderId="27" xfId="0" applyFont="1" applyFill="1" applyBorder="1" applyAlignment="1">
      <alignment horizontal="left" vertical="center"/>
    </xf>
    <xf numFmtId="0" fontId="80" fillId="0" borderId="27" xfId="0" applyFont="1" applyBorder="1" applyAlignment="1">
      <alignment vertical="center"/>
    </xf>
    <xf numFmtId="0" fontId="38" fillId="0" borderId="27" xfId="0" applyFont="1" applyBorder="1" applyAlignment="1">
      <alignment horizontal="center" vertical="center" wrapText="1"/>
    </xf>
    <xf numFmtId="167" fontId="43" fillId="0" borderId="27" xfId="0" applyNumberFormat="1" applyFont="1" applyBorder="1" applyAlignment="1">
      <alignment horizontal="right" vertical="center" wrapText="1"/>
    </xf>
    <xf numFmtId="0" fontId="38" fillId="8" borderId="27" xfId="0" applyFont="1" applyFill="1" applyBorder="1" applyAlignment="1">
      <alignment horizontal="left" vertical="center"/>
    </xf>
    <xf numFmtId="167" fontId="37" fillId="0" borderId="27" xfId="0" applyNumberFormat="1" applyFont="1" applyBorder="1" applyAlignment="1">
      <alignment horizontal="right" vertical="center" wrapText="1"/>
    </xf>
    <xf numFmtId="14" fontId="43" fillId="0" borderId="0" xfId="0" applyNumberFormat="1" applyFont="1" applyAlignment="1">
      <alignment horizontal="left"/>
    </xf>
    <xf numFmtId="49" fontId="75" fillId="12" borderId="0" xfId="0" applyNumberFormat="1" applyFont="1" applyFill="1" applyAlignment="1">
      <alignment horizontal="justify" vertical="center" wrapText="1"/>
    </xf>
    <xf numFmtId="0" fontId="38" fillId="0" borderId="39"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1" xfId="0" applyFont="1" applyBorder="1" applyAlignment="1">
      <alignment horizontal="center"/>
    </xf>
    <xf numFmtId="0" fontId="84" fillId="0" borderId="0" xfId="0" applyFont="1"/>
    <xf numFmtId="0" fontId="47" fillId="0" borderId="27" xfId="0" applyFont="1" applyBorder="1" applyAlignment="1">
      <alignment horizontal="center" vertical="center" wrapText="1"/>
    </xf>
    <xf numFmtId="0" fontId="47" fillId="0" borderId="39" xfId="0" applyFont="1" applyBorder="1" applyAlignment="1">
      <alignment horizontal="center" vertical="center" wrapText="1"/>
    </xf>
    <xf numFmtId="0" fontId="37" fillId="0" borderId="0" xfId="0" applyFont="1" applyAlignment="1">
      <alignment vertical="center" wrapText="1"/>
    </xf>
    <xf numFmtId="0" fontId="38" fillId="12" borderId="41" xfId="0" applyFont="1" applyFill="1" applyBorder="1" applyAlignment="1">
      <alignment horizontal="center" vertical="center" wrapText="1"/>
    </xf>
    <xf numFmtId="0" fontId="38" fillId="0" borderId="41" xfId="0" applyFont="1" applyBorder="1" applyAlignment="1">
      <alignment horizontal="center" vertical="center" wrapText="1"/>
    </xf>
    <xf numFmtId="0" fontId="38" fillId="0" borderId="0" xfId="0" applyFont="1" applyAlignment="1">
      <alignment horizontal="center" vertical="center" wrapText="1"/>
    </xf>
    <xf numFmtId="0" fontId="38" fillId="0" borderId="45"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17" xfId="0" applyFont="1" applyBorder="1" applyAlignment="1">
      <alignment horizontal="center" vertical="center" wrapText="1"/>
    </xf>
    <xf numFmtId="0" fontId="38" fillId="12" borderId="0" xfId="0" applyFont="1" applyFill="1" applyAlignment="1">
      <alignment horizontal="center" vertical="center" wrapText="1"/>
    </xf>
    <xf numFmtId="166" fontId="48" fillId="0" borderId="39" xfId="0" applyNumberFormat="1" applyFont="1" applyBorder="1" applyAlignment="1">
      <alignment horizontal="right" vertical="center" wrapText="1"/>
    </xf>
    <xf numFmtId="166" fontId="48" fillId="0" borderId="37" xfId="0" applyNumberFormat="1" applyFont="1" applyBorder="1" applyAlignment="1">
      <alignment horizontal="right" vertical="center" wrapText="1"/>
    </xf>
    <xf numFmtId="4" fontId="80" fillId="9" borderId="27" xfId="0" applyNumberFormat="1" applyFont="1" applyFill="1" applyBorder="1" applyAlignment="1">
      <alignment horizontal="right" vertical="center" wrapText="1"/>
    </xf>
    <xf numFmtId="166" fontId="47" fillId="0" borderId="39" xfId="0" applyNumberFormat="1" applyFont="1" applyBorder="1" applyAlignment="1">
      <alignment horizontal="right" vertical="center" wrapText="1"/>
    </xf>
    <xf numFmtId="166" fontId="47" fillId="0" borderId="37" xfId="0" applyNumberFormat="1" applyFont="1" applyBorder="1" applyAlignment="1">
      <alignment horizontal="right" vertical="center" wrapText="1"/>
    </xf>
    <xf numFmtId="49" fontId="49" fillId="0" borderId="0" xfId="0" applyNumberFormat="1" applyFont="1" applyAlignment="1">
      <alignment vertical="center"/>
    </xf>
    <xf numFmtId="49" fontId="75" fillId="0" borderId="0" xfId="0" applyNumberFormat="1" applyFont="1" applyAlignment="1">
      <alignment horizontal="center" vertical="center"/>
    </xf>
    <xf numFmtId="49" fontId="43" fillId="0" borderId="27" xfId="0" applyNumberFormat="1" applyFont="1" applyBorder="1" applyAlignment="1">
      <alignment horizontal="center" vertical="center"/>
    </xf>
    <xf numFmtId="49" fontId="40" fillId="0" borderId="29" xfId="0" applyNumberFormat="1" applyFont="1" applyBorder="1" applyAlignment="1">
      <alignment horizontal="center" vertical="center"/>
    </xf>
    <xf numFmtId="49" fontId="40" fillId="0" borderId="27" xfId="0" applyNumberFormat="1" applyFont="1" applyBorder="1" applyAlignment="1">
      <alignment horizontal="center" vertical="center"/>
    </xf>
    <xf numFmtId="49" fontId="40" fillId="0" borderId="27" xfId="0" applyNumberFormat="1" applyFont="1" applyBorder="1" applyAlignment="1">
      <alignment horizontal="center" vertical="center" wrapText="1"/>
    </xf>
    <xf numFmtId="49" fontId="40" fillId="0" borderId="42" xfId="0" applyNumberFormat="1" applyFont="1" applyBorder="1" applyAlignment="1">
      <alignment horizontal="center" vertical="center"/>
    </xf>
    <xf numFmtId="49" fontId="40" fillId="0" borderId="30" xfId="0" applyNumberFormat="1" applyFont="1" applyBorder="1" applyAlignment="1">
      <alignment horizontal="center" vertical="center"/>
    </xf>
    <xf numFmtId="49" fontId="40" fillId="0" borderId="43" xfId="0" applyNumberFormat="1" applyFont="1" applyBorder="1" applyAlignment="1">
      <alignment horizontal="center" vertical="center" wrapText="1"/>
    </xf>
    <xf numFmtId="49" fontId="74" fillId="0" borderId="0" xfId="0" applyNumberFormat="1" applyFont="1" applyAlignment="1">
      <alignment vertical="center" wrapText="1"/>
    </xf>
    <xf numFmtId="49" fontId="43" fillId="0" borderId="0" xfId="0" applyNumberFormat="1" applyFont="1" applyAlignment="1">
      <alignment vertical="center" wrapText="1"/>
    </xf>
    <xf numFmtId="49" fontId="77" fillId="0" borderId="0" xfId="0" applyNumberFormat="1" applyFont="1" applyAlignment="1">
      <alignment horizontal="justify" vertical="center" wrapText="1"/>
    </xf>
    <xf numFmtId="4" fontId="80" fillId="9" borderId="29" xfId="0" applyNumberFormat="1" applyFont="1" applyFill="1" applyBorder="1" applyAlignment="1">
      <alignment horizontal="right" vertical="center" wrapText="1"/>
    </xf>
    <xf numFmtId="49" fontId="75" fillId="0" borderId="0" xfId="0" applyNumberFormat="1" applyFont="1" applyAlignment="1">
      <alignment horizontal="center" vertical="center" wrapText="1"/>
    </xf>
    <xf numFmtId="49" fontId="75" fillId="0" borderId="0" xfId="0" applyNumberFormat="1" applyFont="1" applyAlignment="1">
      <alignment vertical="center" wrapText="1"/>
    </xf>
    <xf numFmtId="49" fontId="40" fillId="0" borderId="44" xfId="0" applyNumberFormat="1" applyFont="1" applyBorder="1" applyAlignment="1">
      <alignment horizontal="center" vertical="center"/>
    </xf>
    <xf numFmtId="49" fontId="40" fillId="0" borderId="43" xfId="0" applyNumberFormat="1" applyFont="1" applyBorder="1" applyAlignment="1">
      <alignment horizontal="center" vertical="center"/>
    </xf>
    <xf numFmtId="49" fontId="75" fillId="12" borderId="0" xfId="0" applyNumberFormat="1" applyFont="1" applyFill="1" applyAlignment="1">
      <alignment vertical="center" wrapText="1"/>
    </xf>
    <xf numFmtId="49" fontId="78" fillId="0" borderId="0" xfId="0" applyNumberFormat="1" applyFont="1" applyAlignment="1">
      <alignment horizontal="justify" vertical="center"/>
    </xf>
    <xf numFmtId="49" fontId="74" fillId="12" borderId="0" xfId="0" applyNumberFormat="1" applyFont="1" applyFill="1"/>
    <xf numFmtId="49" fontId="77" fillId="0" borderId="0" xfId="0" applyNumberFormat="1" applyFont="1" applyAlignment="1">
      <alignment horizontal="justify" vertical="center"/>
    </xf>
    <xf numFmtId="49" fontId="74" fillId="0" borderId="0" xfId="0" applyNumberFormat="1" applyFont="1"/>
    <xf numFmtId="49" fontId="78" fillId="0" borderId="0" xfId="0" applyNumberFormat="1" applyFont="1" applyAlignment="1">
      <alignment horizontal="justify" vertical="center" wrapText="1"/>
    </xf>
    <xf numFmtId="49" fontId="75" fillId="0" borderId="0" xfId="0" applyNumberFormat="1" applyFont="1" applyAlignment="1">
      <alignment horizontal="justify" vertical="center" wrapText="1"/>
    </xf>
    <xf numFmtId="49" fontId="79" fillId="0" borderId="0" xfId="0" applyNumberFormat="1" applyFont="1" applyAlignment="1">
      <alignment horizontal="justify" vertical="center" wrapText="1"/>
    </xf>
    <xf numFmtId="0" fontId="49" fillId="0" borderId="0" xfId="0" applyFont="1" applyAlignment="1">
      <alignment horizontal="left" vertical="center"/>
    </xf>
    <xf numFmtId="0" fontId="40" fillId="0" borderId="29" xfId="0" applyFont="1" applyBorder="1" applyAlignment="1">
      <alignment horizontal="center" vertical="center"/>
    </xf>
    <xf numFmtId="0" fontId="40" fillId="0" borderId="27" xfId="0" applyFont="1" applyBorder="1" applyAlignment="1">
      <alignment horizontal="center" vertical="center"/>
    </xf>
    <xf numFmtId="0" fontId="77" fillId="0" borderId="0" xfId="0" applyFont="1" applyAlignment="1">
      <alignment horizontal="justify" vertical="center"/>
    </xf>
    <xf numFmtId="0" fontId="78" fillId="0" borderId="0" xfId="0" applyFont="1" applyAlignment="1">
      <alignment horizontal="justify" vertical="center" wrapText="1"/>
    </xf>
    <xf numFmtId="0" fontId="79" fillId="0" borderId="0" xfId="0" applyFont="1" applyAlignment="1">
      <alignment horizontal="justify" vertical="center" wrapText="1"/>
    </xf>
    <xf numFmtId="0" fontId="43" fillId="12" borderId="0" xfId="0" applyFont="1" applyFill="1" applyAlignment="1">
      <alignment vertical="center" wrapText="1"/>
    </xf>
    <xf numFmtId="0" fontId="40" fillId="12" borderId="8" xfId="0" applyFont="1" applyFill="1" applyBorder="1" applyAlignment="1">
      <alignment horizontal="center" vertical="center" wrapText="1"/>
    </xf>
    <xf numFmtId="0" fontId="37" fillId="0" borderId="6" xfId="0" applyFont="1" applyBorder="1" applyAlignment="1">
      <alignment horizontal="center" vertical="center" wrapText="1"/>
    </xf>
    <xf numFmtId="0" fontId="40" fillId="12" borderId="11" xfId="0" applyFont="1" applyFill="1" applyBorder="1" applyAlignment="1">
      <alignment horizontal="center" vertical="center" wrapText="1"/>
    </xf>
    <xf numFmtId="0" fontId="37" fillId="0" borderId="20" xfId="0" applyFont="1" applyBorder="1" applyAlignment="1">
      <alignment horizontal="center" vertical="center" wrapText="1"/>
    </xf>
    <xf numFmtId="0" fontId="38" fillId="12" borderId="1" xfId="0" applyFont="1" applyFill="1" applyBorder="1" applyAlignment="1">
      <alignment horizontal="center" vertical="center" wrapText="1"/>
    </xf>
    <xf numFmtId="0" fontId="38" fillId="0" borderId="9"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0" xfId="0" applyFont="1" applyBorder="1" applyAlignment="1">
      <alignment horizontal="center" vertical="center" wrapText="1"/>
    </xf>
    <xf numFmtId="9" fontId="40" fillId="0" borderId="1" xfId="0" applyNumberFormat="1" applyFont="1" applyBorder="1" applyAlignment="1">
      <alignment horizontal="center" vertical="center" wrapText="1"/>
    </xf>
    <xf numFmtId="0" fontId="49" fillId="0" borderId="0" xfId="0" applyFont="1" applyAlignment="1">
      <alignment horizontal="center" vertical="center" wrapText="1"/>
    </xf>
    <xf numFmtId="0" fontId="52" fillId="0" borderId="0" xfId="0" applyFont="1" applyAlignment="1">
      <alignment vertical="center" wrapText="1"/>
    </xf>
    <xf numFmtId="0" fontId="43" fillId="0" borderId="0" xfId="0" applyFont="1" applyAlignment="1">
      <alignment vertical="center" wrapText="1"/>
    </xf>
    <xf numFmtId="0" fontId="40" fillId="0" borderId="1" xfId="9" applyFont="1" applyBorder="1" applyAlignment="1">
      <alignment horizontal="center" vertical="center" wrapText="1"/>
    </xf>
    <xf numFmtId="0" fontId="45" fillId="0" borderId="0" xfId="0" applyFont="1" applyAlignment="1">
      <alignment vertical="center" wrapText="1"/>
    </xf>
    <xf numFmtId="0" fontId="51" fillId="0" borderId="0" xfId="0" applyFont="1" applyAlignment="1">
      <alignment vertical="center" wrapText="1"/>
    </xf>
    <xf numFmtId="0" fontId="47" fillId="0" borderId="11"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8" xfId="0" applyFont="1" applyBorder="1" applyAlignment="1">
      <alignment horizontal="center" vertical="center" wrapText="1"/>
    </xf>
    <xf numFmtId="0" fontId="49" fillId="0" borderId="0" xfId="0" applyFont="1" applyAlignment="1">
      <alignment horizontal="left" vertical="center" wrapText="1"/>
    </xf>
    <xf numFmtId="0" fontId="45" fillId="0" borderId="0" xfId="0" applyFont="1" applyAlignment="1">
      <alignment horizontal="left" vertical="center"/>
    </xf>
    <xf numFmtId="0" fontId="40" fillId="0" borderId="11" xfId="9" applyFont="1" applyBorder="1" applyAlignment="1">
      <alignment horizontal="center" vertical="center" wrapText="1"/>
    </xf>
    <xf numFmtId="0" fontId="40" fillId="0" borderId="13" xfId="9" applyFont="1" applyBorder="1" applyAlignment="1">
      <alignment horizontal="center" vertical="center" wrapText="1"/>
    </xf>
    <xf numFmtId="0" fontId="40" fillId="0" borderId="3" xfId="9" applyFont="1" applyBorder="1" applyAlignment="1">
      <alignment horizontal="center" vertical="center" wrapText="1"/>
    </xf>
    <xf numFmtId="0" fontId="40" fillId="0" borderId="5" xfId="9" applyFont="1" applyBorder="1" applyAlignment="1">
      <alignment horizontal="center" vertical="center" wrapText="1"/>
    </xf>
    <xf numFmtId="0" fontId="40" fillId="0" borderId="7" xfId="9" applyFont="1" applyBorder="1" applyAlignment="1">
      <alignment horizontal="center" vertical="center" wrapText="1"/>
    </xf>
    <xf numFmtId="0" fontId="40" fillId="0" borderId="4" xfId="9" applyFont="1" applyBorder="1" applyAlignment="1">
      <alignment horizontal="center" vertical="center" wrapText="1"/>
    </xf>
    <xf numFmtId="0" fontId="40" fillId="0" borderId="2" xfId="9" applyFont="1" applyBorder="1" applyAlignment="1">
      <alignment horizontal="center" vertical="center" wrapText="1"/>
    </xf>
    <xf numFmtId="0" fontId="40" fillId="0" borderId="9" xfId="9" applyFont="1" applyBorder="1" applyAlignment="1">
      <alignment horizontal="center" vertical="center" wrapText="1"/>
    </xf>
    <xf numFmtId="166" fontId="43" fillId="10" borderId="1" xfId="10" quotePrefix="1" applyNumberFormat="1" applyFont="1" applyFill="1" applyBorder="1" applyAlignment="1">
      <alignment horizontal="right" vertical="center" wrapText="1" indent="1"/>
    </xf>
    <xf numFmtId="0" fontId="43" fillId="11" borderId="27" xfId="0" applyFont="1" applyFill="1" applyBorder="1" applyAlignment="1">
      <alignment horizontal="left" vertical="center" wrapText="1"/>
    </xf>
    <xf numFmtId="0" fontId="48" fillId="6" borderId="0" xfId="0" applyFont="1" applyFill="1" applyAlignment="1">
      <alignment horizontal="left" vertical="center" wrapText="1"/>
    </xf>
    <xf numFmtId="0" fontId="37" fillId="0" borderId="0" xfId="0" applyFont="1" applyAlignment="1">
      <alignment horizontal="left"/>
    </xf>
    <xf numFmtId="0" fontId="48" fillId="20" borderId="27" xfId="0" applyFont="1" applyFill="1" applyBorder="1" applyAlignment="1">
      <alignment horizontal="left" wrapText="1"/>
    </xf>
    <xf numFmtId="0" fontId="43" fillId="0" borderId="27" xfId="0" applyFont="1" applyBorder="1" applyAlignment="1">
      <alignment horizontal="left" vertical="center" wrapText="1"/>
    </xf>
    <xf numFmtId="0" fontId="57" fillId="6" borderId="27" xfId="0" applyFont="1" applyFill="1" applyBorder="1" applyAlignment="1">
      <alignment horizontal="left" vertical="center" wrapText="1"/>
    </xf>
    <xf numFmtId="0" fontId="43" fillId="16" borderId="27" xfId="0" applyFont="1" applyFill="1" applyBorder="1" applyAlignment="1">
      <alignment horizontal="left" vertical="center" wrapText="1"/>
    </xf>
    <xf numFmtId="0" fontId="43" fillId="6" borderId="27" xfId="0" applyFont="1" applyFill="1" applyBorder="1" applyAlignment="1">
      <alignment horizontal="left" vertical="center" wrapText="1"/>
    </xf>
    <xf numFmtId="0" fontId="43" fillId="6" borderId="27" xfId="0" applyFont="1" applyFill="1" applyBorder="1" applyAlignment="1">
      <alignment horizontal="left" vertical="center" wrapText="1"/>
    </xf>
    <xf numFmtId="0" fontId="57" fillId="6" borderId="27" xfId="0" applyFont="1" applyFill="1" applyBorder="1" applyAlignment="1">
      <alignment horizontal="left" vertical="center" wrapText="1"/>
    </xf>
    <xf numFmtId="0" fontId="43" fillId="0" borderId="27" xfId="0" applyFont="1" applyBorder="1" applyAlignment="1">
      <alignment horizontal="left" vertical="center"/>
    </xf>
    <xf numFmtId="0" fontId="40" fillId="10" borderId="27" xfId="0" applyFont="1" applyFill="1" applyBorder="1" applyAlignment="1">
      <alignment horizontal="left"/>
    </xf>
    <xf numFmtId="0" fontId="47" fillId="0" borderId="1" xfId="0" applyFont="1" applyBorder="1" applyAlignment="1">
      <alignment horizontal="left" vertical="center" wrapText="1"/>
    </xf>
    <xf numFmtId="0" fontId="49" fillId="0" borderId="0" xfId="0" applyFont="1" applyAlignment="1">
      <alignment horizontal="left" wrapText="1"/>
    </xf>
  </cellXfs>
  <cellStyles count="32722">
    <cellStyle name="]_x000d__x000a_Extension=conv.dll_x000d__x000a_MS-DOS Tools Extentions=C:\DOS\MSTOOLS.DLL_x000d__x000a__x000d__x000a_[Settings]_x000d__x000a_UNDELETE.DLL=C:\DOS\MSTOOLS.DLL_x000d__x000a_W" xfId="63" xr:uid="{BE02C02A-0E97-4D98-8868-6AB4DCF438E4}"/>
    <cellStyle name="]_x000d__x000a_Extension=conv.dll_x000d__x000a_MS-DOS Tools Extentions=C:\DOS\MSTOOLS.DLL_x000d__x000a__x000d__x000a_[Settings]_x000d__x000a_UNDELETE.DLL=C:\DOS\MSTOOLS.DLL_x000d__x000a_W 2" xfId="64" xr:uid="{A3DD72A6-8735-48A1-8996-9925432550AD}"/>
    <cellStyle name="]_x000d__x000a_Extension=conv.dll_x000d__x000a_MS-DOS Tools Extentions=C:\DOS\MSTOOLS.DLL_x000d__x000a__x000d__x000a_[Settings]_x000d__x000a_UNDELETE.DLL=C:\DOS\MSTOOLS.DLL_x000d__x000a_W 2 2" xfId="65" xr:uid="{D34A0EC9-2BD8-44DB-BEFB-F79BCAB4A320}"/>
    <cellStyle name="]_x000d__x000a_Extension=conv.dll_x000d__x000a_MS-DOS Tools Extentions=C:\DOS\MSTOOLS.DLL_x000d__x000a__x000d__x000a_[Settings]_x000d__x000a_UNDELETE.DLL=C:\DOS\MSTOOLS.DLL_x000d__x000a_W 2 2 2" xfId="66" xr:uid="{CB710B0A-68ED-4D0F-AA5E-8C0D6CFF805E}"/>
    <cellStyle name="]_x000d__x000a_Extension=conv.dll_x000d__x000a_MS-DOS Tools Extentions=C:\DOS\MSTOOLS.DLL_x000d__x000a__x000d__x000a_[Settings]_x000d__x000a_UNDELETE.DLL=C:\DOS\MSTOOLS.DLL_x000d__x000a_W 2 2_CAD-L.C." xfId="67" xr:uid="{D1197572-F1D4-427C-805F-3FB31B1AC04E}"/>
    <cellStyle name="]_x000d__x000a_Extension=conv.dll_x000d__x000a_MS-DOS Tools Extentions=C:\DOS\MSTOOLS.DLL_x000d__x000a__x000d__x000a_[Settings]_x000d__x000a_UNDELETE.DLL=C:\DOS\MSTOOLS.DLL_x000d__x000a_W 2 3" xfId="68" xr:uid="{FE182CF3-D14F-4A55-B278-53671159247B}"/>
    <cellStyle name="]_x000d__x000a_Extension=conv.dll_x000d__x000a_MS-DOS Tools Extentions=C:\DOS\MSTOOLS.DLL_x000d__x000a__x000d__x000a_[Settings]_x000d__x000a_UNDELETE.DLL=C:\DOS\MSTOOLS.DLL_x000d__x000a_W 2 3 2" xfId="69" xr:uid="{AA780F18-FE96-4E82-9ED2-F530CDA88B24}"/>
    <cellStyle name="]_x000d__x000a_Extension=conv.dll_x000d__x000a_MS-DOS Tools Extentions=C:\DOS\MSTOOLS.DLL_x000d__x000a__x000d__x000a_[Settings]_x000d__x000a_UNDELETE.DLL=C:\DOS\MSTOOLS.DLL_x000d__x000a_W 2 4" xfId="70" xr:uid="{CB5FA7A8-2914-45F2-BF73-F3BD5E248290}"/>
    <cellStyle name="]_x000d__x000a_Extension=conv.dll_x000d__x000a_MS-DOS Tools Extentions=C:\DOS\MSTOOLS.DLL_x000d__x000a__x000d__x000a_[Settings]_x000d__x000a_UNDELETE.DLL=C:\DOS\MSTOOLS.DLL_x000d__x000a_W 2_CAD-L.C." xfId="71" xr:uid="{DF1E8428-303A-4A54-AE69-723D80FA71DA}"/>
    <cellStyle name="]_x000d__x000a_Extension=conv.dll_x000d__x000a_MS-DOS Tools Extentions=C:\DOS\MSTOOLS.DLL_x000d__x000a__x000d__x000a_[Settings]_x000d__x000a_UNDELETE.DLL=C:\DOS\MSTOOLS.DLL_x000d__x000a_W 3" xfId="72" xr:uid="{BF5EFE00-5690-44FC-9323-91839D8F21AD}"/>
    <cellStyle name="]_x000d__x000a_Extension=conv.dll_x000d__x000a_MS-DOS Tools Extentions=C:\DOS\MSTOOLS.DLL_x000d__x000a__x000d__x000a_[Settings]_x000d__x000a_UNDELETE.DLL=C:\DOS\MSTOOLS.DLL_x000d__x000a_W 3 2" xfId="73" xr:uid="{D5D750F3-AB22-4F1B-B283-3F5C2D88F4A3}"/>
    <cellStyle name="]_x000d__x000a_Extension=conv.dll_x000d__x000a_MS-DOS Tools Extentions=C:\DOS\MSTOOLS.DLL_x000d__x000a__x000d__x000a_[Settings]_x000d__x000a_UNDELETE.DLL=C:\DOS\MSTOOLS.DLL_x000d__x000a_W 3 2 2" xfId="74" xr:uid="{58DCD399-8BDA-4DF8-8358-DC39EA0165F0}"/>
    <cellStyle name="]_x000d__x000a_Extension=conv.dll_x000d__x000a_MS-DOS Tools Extentions=C:\DOS\MSTOOLS.DLL_x000d__x000a__x000d__x000a_[Settings]_x000d__x000a_UNDELETE.DLL=C:\DOS\MSTOOLS.DLL_x000d__x000a_W 3 2_CAD-L.C." xfId="75" xr:uid="{F060FD99-F538-4672-8C39-75D04386085B}"/>
    <cellStyle name="]_x000d__x000a_Extension=conv.dll_x000d__x000a_MS-DOS Tools Extentions=C:\DOS\MSTOOLS.DLL_x000d__x000a__x000d__x000a_[Settings]_x000d__x000a_UNDELETE.DLL=C:\DOS\MSTOOLS.DLL_x000d__x000a_W 3 3" xfId="76" xr:uid="{16386409-799E-410E-98DF-2A6B70F7CD9B}"/>
    <cellStyle name="]_x000d__x000a_Extension=conv.dll_x000d__x000a_MS-DOS Tools Extentions=C:\DOS\MSTOOLS.DLL_x000d__x000a__x000d__x000a_[Settings]_x000d__x000a_UNDELETE.DLL=C:\DOS\MSTOOLS.DLL_x000d__x000a_W 3 3 2" xfId="77" xr:uid="{72BCB0A1-0A9C-4034-BF39-6146344A7A76}"/>
    <cellStyle name="]_x000d__x000a_Extension=conv.dll_x000d__x000a_MS-DOS Tools Extentions=C:\DOS\MSTOOLS.DLL_x000d__x000a__x000d__x000a_[Settings]_x000d__x000a_UNDELETE.DLL=C:\DOS\MSTOOLS.DLL_x000d__x000a_W 3 4" xfId="78" xr:uid="{E42CD9A9-4AE0-49BF-854B-B41064358D89}"/>
    <cellStyle name="]_x000d__x000a_Extension=conv.dll_x000d__x000a_MS-DOS Tools Extentions=C:\DOS\MSTOOLS.DLL_x000d__x000a__x000d__x000a_[Settings]_x000d__x000a_UNDELETE.DLL=C:\DOS\MSTOOLS.DLL_x000d__x000a_W 3_Osnovni pregled" xfId="79" xr:uid="{218965D9-C2AD-4725-A1FD-F6D1DEFF5E17}"/>
    <cellStyle name="]_x000d__x000a_Extension=conv.dll_x000d__x000a_MS-DOS Tools Extentions=C:\DOS\MSTOOLS.DLL_x000d__x000a__x000d__x000a_[Settings]_x000d__x000a_UNDELETE.DLL=C:\DOS\MSTOOLS.DLL_x000d__x000a_W 4" xfId="80" xr:uid="{DEA998D9-A674-4D31-B1AE-AB76AB9B9811}"/>
    <cellStyle name="]_x000d__x000a_Extension=conv.dll_x000d__x000a_MS-DOS Tools Extentions=C:\DOS\MSTOOLS.DLL_x000d__x000a__x000d__x000a_[Settings]_x000d__x000a_UNDELETE.DLL=C:\DOS\MSTOOLS.DLL_x000d__x000a_W 4 2" xfId="81" xr:uid="{EDD4CA30-40BD-4AE3-AFD2-D462A8E5DF0C}"/>
    <cellStyle name="]_x000d__x000a_Extension=conv.dll_x000d__x000a_MS-DOS Tools Extentions=C:\DOS\MSTOOLS.DLL_x000d__x000a__x000d__x000a_[Settings]_x000d__x000a_UNDELETE.DLL=C:\DOS\MSTOOLS.DLL_x000d__x000a_W 4_CAD-L.C." xfId="82" xr:uid="{9126A59F-82CB-4E2C-B1E3-9604FDE2973D}"/>
    <cellStyle name="]_x000d__x000a_Extension=conv.dll_x000d__x000a_MS-DOS Tools Extentions=C:\DOS\MSTOOLS.DLL_x000d__x000a__x000d__x000a_[Settings]_x000d__x000a_UNDELETE.DLL=C:\DOS\MSTOOLS.DLL_x000d__x000a_W 5" xfId="83" xr:uid="{C6C3F112-EBF8-49EE-94DC-46AA100F8251}"/>
    <cellStyle name="]_x000d__x000a_Extension=conv.dll_x000d__x000a_MS-DOS Tools Extentions=C:\DOS\MSTOOLS.DLL_x000d__x000a__x000d__x000a_[Settings]_x000d__x000a_UNDELETE.DLL=C:\DOS\MSTOOLS.DLL_x000d__x000a_W_19_ZIBI_Bank_Master Data Sheet_31122009" xfId="84" xr:uid="{3CEF9369-854E-4F36-B4BE-D5B7347A9A8C}"/>
    <cellStyle name="=C:\WINNT35\SYSTEM32\COMMAND.COM" xfId="3" xr:uid="{00000000-0005-0000-0000-000000000000}"/>
    <cellStyle name="20 % - Akzent1" xfId="19" xr:uid="{493EE964-2E33-4E01-8F95-44EFDD12183E}"/>
    <cellStyle name="20 % - Akzent2" xfId="20" xr:uid="{73191D93-85B6-4323-8994-829C75EB6B34}"/>
    <cellStyle name="20 % - Akzent3" xfId="21" xr:uid="{4A66B3C3-4FF5-46F6-ABE0-70CCBD98A711}"/>
    <cellStyle name="20 % - Akzent4" xfId="22" xr:uid="{564FD5EA-BF31-44F0-8D1E-6F6BFA3360E1}"/>
    <cellStyle name="20 % - Akzent5" xfId="23" xr:uid="{4BF84F9E-0952-47A1-B5B5-D8C9F30BCC26}"/>
    <cellStyle name="20 % - Akzent6" xfId="24" xr:uid="{26FA152D-61F8-4A7F-8B89-7B4C4C7E4D12}"/>
    <cellStyle name="20% - 1. jelölőszín" xfId="85" xr:uid="{34754680-7803-4F07-B363-C3CFF5A2CE9D}"/>
    <cellStyle name="20% - 1. jelölőszín 2" xfId="86" xr:uid="{86B02109-167C-450F-8CA6-EE68AAE80631}"/>
    <cellStyle name="20% - 1. jelölőszín 2 2" xfId="87" xr:uid="{6C703BD8-66EC-490B-8575-E9A85F4F9204}"/>
    <cellStyle name="20% - 1. jelölőszín 2 3" xfId="88" xr:uid="{68CCC5EC-00DB-48BE-9EA5-CA3D8DC28CF4}"/>
    <cellStyle name="20% - 1. jelölőszín 2 4" xfId="89" xr:uid="{3460B9E1-AB47-4892-BAD0-0299FF768D39}"/>
    <cellStyle name="20% - 1. jelölőszín 2 5" xfId="90" xr:uid="{6340D92A-E31D-4718-8198-56A14A895F65}"/>
    <cellStyle name="20% - 1. jelölőszín 3" xfId="91" xr:uid="{6F257DBB-A170-4C66-B015-570621AD3248}"/>
    <cellStyle name="20% - 1. jelölőszín 4" xfId="92" xr:uid="{DCC11B4E-02D8-4F56-A618-DA22B1AA005F}"/>
    <cellStyle name="20% - 1. jelölőszín 5" xfId="93" xr:uid="{1702E895-C10F-4993-9B69-4A9700F02786}"/>
    <cellStyle name="20% - 1. jelölőszín 6" xfId="94" xr:uid="{B13201C3-2FD9-4F95-AC48-B008A1397132}"/>
    <cellStyle name="20% - 1. jelölőszín_20130128_ITS on reporting_Annex I_CA" xfId="95" xr:uid="{132967AF-D01D-451D-BF23-4B60790C1998}"/>
    <cellStyle name="20% - 2. jelölőszín" xfId="96" xr:uid="{3D811703-E9FC-47D8-8AB3-3C54D1959D46}"/>
    <cellStyle name="20% - 2. jelölőszín 2" xfId="97" xr:uid="{2A3B966A-09BC-4B86-9532-EFE16829EF5F}"/>
    <cellStyle name="20% - 2. jelölőszín 2 2" xfId="98" xr:uid="{B22A0056-4223-4BC7-B6EC-31ADC55FB3F0}"/>
    <cellStyle name="20% - 2. jelölőszín 2 3" xfId="99" xr:uid="{20ED9454-0652-43F9-8B1B-40B1082C3763}"/>
    <cellStyle name="20% - 2. jelölőszín 2 4" xfId="100" xr:uid="{9B8569B9-7041-4CEA-8244-1A9F9ED8E724}"/>
    <cellStyle name="20% - 2. jelölőszín 2 5" xfId="101" xr:uid="{22971611-69FB-4205-B534-20F518D55A17}"/>
    <cellStyle name="20% - 2. jelölőszín 3" xfId="102" xr:uid="{53DE034C-D2DC-4131-A613-FA94E2F4340E}"/>
    <cellStyle name="20% - 2. jelölőszín 4" xfId="103" xr:uid="{C575E587-9FFF-4E74-A404-4159FCC225F8}"/>
    <cellStyle name="20% - 2. jelölőszín 5" xfId="104" xr:uid="{E4B3F847-68B6-4FD8-83C4-9A6BD4FFA9EF}"/>
    <cellStyle name="20% - 2. jelölőszín 6" xfId="105" xr:uid="{47827BDF-544B-49A3-BBAA-A8E9C7FAD44E}"/>
    <cellStyle name="20% - 2. jelölőszín_20130128_ITS on reporting_Annex I_CA" xfId="106" xr:uid="{F5ADCAF7-FE79-40FE-83FB-99BFBFD32EFA}"/>
    <cellStyle name="20% - 3. jelölőszín" xfId="107" xr:uid="{67567C7F-B0ED-4A3D-974D-D9B39A476707}"/>
    <cellStyle name="20% - 3. jelölőszín 2" xfId="108" xr:uid="{4A4A6848-0A85-4D01-9B0F-BFF569E42D21}"/>
    <cellStyle name="20% - 3. jelölőszín 2 2" xfId="109" xr:uid="{580D88A3-1EBA-4376-AF06-8D52D3480C65}"/>
    <cellStyle name="20% - 3. jelölőszín 2 3" xfId="110" xr:uid="{FAC5D773-9DDC-4DCB-8BC3-030215E6C5C1}"/>
    <cellStyle name="20% - 3. jelölőszín 2 4" xfId="111" xr:uid="{11A1C8C0-8BF4-4137-BD5C-3885F47AC734}"/>
    <cellStyle name="20% - 3. jelölőszín 2 5" xfId="112" xr:uid="{9C4C16EA-6CEA-4893-8161-98688F80E7F8}"/>
    <cellStyle name="20% - 3. jelölőszín 3" xfId="113" xr:uid="{46BF52C1-97F4-48CD-9850-053EF2285F96}"/>
    <cellStyle name="20% - 3. jelölőszín 4" xfId="114" xr:uid="{0600008C-DAE0-40B4-8118-62E056FCEEC6}"/>
    <cellStyle name="20% - 3. jelölőszín 5" xfId="115" xr:uid="{20B19D4E-4F5D-4D57-B96B-7D95941E8BED}"/>
    <cellStyle name="20% - 3. jelölőszín 6" xfId="116" xr:uid="{5DBC1B10-A02E-4609-ABB5-82DD1C965325}"/>
    <cellStyle name="20% - 3. jelölőszín_20130128_ITS on reporting_Annex I_CA" xfId="117" xr:uid="{ACBE6F68-2E97-4A77-B3A1-5C48077DC520}"/>
    <cellStyle name="20% - 4. jelölőszín" xfId="118" xr:uid="{0D72F0B8-6FDA-45C0-97A2-F45496574657}"/>
    <cellStyle name="20% - 4. jelölőszín 2" xfId="119" xr:uid="{EBC33420-8478-4100-891E-760331C8758D}"/>
    <cellStyle name="20% - 4. jelölőszín 2 2" xfId="120" xr:uid="{AC6B3CCA-D154-4359-9A9C-B0D9F96B4FA9}"/>
    <cellStyle name="20% - 4. jelölőszín 2 3" xfId="121" xr:uid="{E063A66D-6B71-44A5-A0C5-D85226A3536B}"/>
    <cellStyle name="20% - 4. jelölőszín 2 4" xfId="122" xr:uid="{0E540DB8-B229-413B-A390-31E5723DDD88}"/>
    <cellStyle name="20% - 4. jelölőszín 2 5" xfId="123" xr:uid="{EA9C5584-F98B-451E-9D99-1BCD3C63DD66}"/>
    <cellStyle name="20% - 4. jelölőszín 3" xfId="124" xr:uid="{2BE59E90-64C7-43C0-832F-F9B3323B603B}"/>
    <cellStyle name="20% - 4. jelölőszín 4" xfId="125" xr:uid="{33CA6280-29F5-4FB2-AB4E-B04DB3163891}"/>
    <cellStyle name="20% - 4. jelölőszín 5" xfId="126" xr:uid="{3EDBB960-AEAD-4EAF-B2FE-70990596B65F}"/>
    <cellStyle name="20% - 4. jelölőszín 6" xfId="127" xr:uid="{93514263-B7CA-412C-8A47-4030E7BEA0F8}"/>
    <cellStyle name="20% - 4. jelölőszín_20130128_ITS on reporting_Annex I_CA" xfId="128" xr:uid="{CE5E97F4-BB44-4FFB-915A-E15247A51ECE}"/>
    <cellStyle name="20% - 5. jelölőszín" xfId="129" xr:uid="{8416F321-F208-4495-B8BF-EF4B31EA4630}"/>
    <cellStyle name="20% - 5. jelölőszín 2" xfId="130" xr:uid="{66A5C502-9079-4CC4-926A-344F474B21B3}"/>
    <cellStyle name="20% - 5. jelölőszín 2 2" xfId="131" xr:uid="{8801FB8C-EC59-40FA-A6C5-448C96DE1B80}"/>
    <cellStyle name="20% - 5. jelölőszín 2 3" xfId="132" xr:uid="{DF772529-B66B-4F8E-8467-76787F0371AB}"/>
    <cellStyle name="20% - 5. jelölőszín 2 4" xfId="133" xr:uid="{637913BE-7839-4932-A034-E8DA1F5B88B1}"/>
    <cellStyle name="20% - 5. jelölőszín 2 5" xfId="134" xr:uid="{974F2F3B-C644-453D-8F84-E689BAB405D5}"/>
    <cellStyle name="20% - 5. jelölőszín 3" xfId="135" xr:uid="{56907C29-5B26-496B-80FF-ADB363211CB9}"/>
    <cellStyle name="20% - 5. jelölőszín 4" xfId="136" xr:uid="{E9315FAA-8711-4503-88C0-2ED5974F3579}"/>
    <cellStyle name="20% - 5. jelölőszín 5" xfId="137" xr:uid="{226CEA26-DDCF-47A8-ADD2-4EA258B03543}"/>
    <cellStyle name="20% - 5. jelölőszín 6" xfId="138" xr:uid="{D221A4B9-0285-403F-9C67-05A053785421}"/>
    <cellStyle name="20% - 5. jelölőszín_20130128_ITS on reporting_Annex I_CA" xfId="139" xr:uid="{A1E9D541-08E7-4151-A621-FA84A19A1BD2}"/>
    <cellStyle name="20% - 6. jelölőszín" xfId="140" xr:uid="{870DF440-5365-4085-9D30-AE68455D1E8A}"/>
    <cellStyle name="20% - 6. jelölőszín 2" xfId="141" xr:uid="{735A1C0B-4920-41AF-BDAC-4CC604130E56}"/>
    <cellStyle name="20% - 6. jelölőszín 2 2" xfId="142" xr:uid="{C30FC81A-7FFB-4D81-93AF-36A4EE909D63}"/>
    <cellStyle name="20% - 6. jelölőszín 2 3" xfId="143" xr:uid="{9A4580E0-FE2B-4D1D-BB86-164FB8ED9368}"/>
    <cellStyle name="20% - 6. jelölőszín 2 4" xfId="144" xr:uid="{337B82DF-7703-44CE-AC1F-C5CF1C6DEFAF}"/>
    <cellStyle name="20% - 6. jelölőszín 2 5" xfId="145" xr:uid="{2EB4F3DC-4A7C-47AD-A42B-3D0140DCC019}"/>
    <cellStyle name="20% - 6. jelölőszín 3" xfId="146" xr:uid="{D6E52DC9-7418-4D39-8BC7-D75F6F0F0FE7}"/>
    <cellStyle name="20% - 6. jelölőszín 4" xfId="147" xr:uid="{879AB6F4-7DDE-42C6-8D5B-13529D7F54ED}"/>
    <cellStyle name="20% - 6. jelölőszín 5" xfId="148" xr:uid="{3812C80E-3BBD-47EE-BCE1-6B34E16FA499}"/>
    <cellStyle name="20% - 6. jelölőszín 6" xfId="149" xr:uid="{288736AE-2F15-4E42-8BEF-C7E34553DF64}"/>
    <cellStyle name="20% - 6. jelölőszín_20130128_ITS on reporting_Annex I_CA" xfId="150" xr:uid="{61609B95-2580-4041-AC64-A51EE725E116}"/>
    <cellStyle name="20% - Accent1 2" xfId="151" xr:uid="{DDB43E88-C1B0-4733-A2FE-2FB2EE4D52AA}"/>
    <cellStyle name="20% - Accent1 2 2" xfId="152" xr:uid="{3E916804-E225-4498-9192-9C4A43DB4E43}"/>
    <cellStyle name="20% - Accent1 2 2 2" xfId="153" xr:uid="{86544B0D-3CC5-4390-94FF-54DC6EF57CA1}"/>
    <cellStyle name="20% - Accent1 2 2 3" xfId="154" xr:uid="{12ACF198-B09A-4B1D-A76D-4B04B87FFAC9}"/>
    <cellStyle name="20% - Accent1 2 3" xfId="155" xr:uid="{73DDCE0A-1040-4E27-925A-F771F0988795}"/>
    <cellStyle name="20% - Accent1 2_CAD-L.C." xfId="156" xr:uid="{32FF2E1E-2C56-4C38-A890-5EC433F5A0A5}"/>
    <cellStyle name="20% - Accent1 3" xfId="157" xr:uid="{8908646F-24D9-4A5F-A530-E15BC80E9356}"/>
    <cellStyle name="20% - Accent1 3 2" xfId="158" xr:uid="{18F49A72-3D3F-467F-AD3D-C37DCE8A58D8}"/>
    <cellStyle name="20% - Accent1 3 3" xfId="159" xr:uid="{97E1B23D-5845-41BC-9703-89CC2D493305}"/>
    <cellStyle name="20% - Accent1 3 4" xfId="160" xr:uid="{AA2C4243-4244-442D-AD6D-8B3A377E2B44}"/>
    <cellStyle name="20% - Accent1 3_CAD-L.C." xfId="161" xr:uid="{9FB84A78-5704-4DD1-9CFA-A8717EDE39E7}"/>
    <cellStyle name="20% - Accent1 4" xfId="162" xr:uid="{F8EBD38D-F28E-4E45-AAC8-20E6AD06F1D7}"/>
    <cellStyle name="20% - Accent2 2" xfId="163" xr:uid="{F4F6CD4D-C083-4A05-A4AC-6D4153365228}"/>
    <cellStyle name="20% - Accent2 2 2" xfId="164" xr:uid="{86473876-FD3D-42D7-B3F0-8AE478D39E14}"/>
    <cellStyle name="20% - Accent2 2 2 2" xfId="165" xr:uid="{D7B77F12-64B5-420A-8229-AD232F058DCD}"/>
    <cellStyle name="20% - Accent2 2 2 3" xfId="166" xr:uid="{44EAEBEE-6189-4391-879C-0923FFDEB93B}"/>
    <cellStyle name="20% - Accent2 2 3" xfId="167" xr:uid="{E54153BF-B52C-4894-9DE1-ADB318C17993}"/>
    <cellStyle name="20% - Accent2 2_CAD-L.C." xfId="168" xr:uid="{7B063985-2228-4DF8-9B13-DF6ED7E78546}"/>
    <cellStyle name="20% - Accent2 3" xfId="169" xr:uid="{E605A7E0-5868-46C9-9A8D-C0FEA4A0AF5F}"/>
    <cellStyle name="20% - Accent2 3 2" xfId="170" xr:uid="{49D5A0C3-1B6B-4ED4-9688-F731F1DED57C}"/>
    <cellStyle name="20% - Accent2 3 3" xfId="171" xr:uid="{6271F7F2-798A-4CE5-AAFD-F48BC216D795}"/>
    <cellStyle name="20% - Accent2 3 4" xfId="172" xr:uid="{7A98878D-32D0-4878-B91F-90770BF1C5D3}"/>
    <cellStyle name="20% - Accent2 3_CAD-L.C." xfId="173" xr:uid="{139C2FFF-3A17-4AAE-BA80-D205A59E33B1}"/>
    <cellStyle name="20% - Accent2 4" xfId="174" xr:uid="{D94BABD3-7FF9-4333-B31F-4633AA03AF6F}"/>
    <cellStyle name="20% - Accent3 2" xfId="175" xr:uid="{23086BDF-2C64-4830-AE8F-BE0017827F8A}"/>
    <cellStyle name="20% - Accent3 2 2" xfId="176" xr:uid="{DAFC0900-41CC-4A65-8DA8-386D1A1B4CAC}"/>
    <cellStyle name="20% - Accent3 2 2 2" xfId="177" xr:uid="{865C69E1-6623-4E23-AE05-191934B69345}"/>
    <cellStyle name="20% - Accent3 2 2 3" xfId="178" xr:uid="{94BC6CC5-CAC6-4DB2-8236-5F1E3056D5D5}"/>
    <cellStyle name="20% - Accent3 2 3" xfId="179" xr:uid="{C28BA66F-C2B1-490D-9D6D-F5FA0CE35241}"/>
    <cellStyle name="20% - Accent3 2_CAD-L.C." xfId="180" xr:uid="{09E30783-4250-4F69-A164-7D755A21762F}"/>
    <cellStyle name="20% - Accent3 3" xfId="181" xr:uid="{85D7C7E7-138C-41C0-BCC9-2A80910BA31D}"/>
    <cellStyle name="20% - Accent3 3 2" xfId="182" xr:uid="{A8D1C5D4-87BB-4500-874A-BA9D354CBF2E}"/>
    <cellStyle name="20% - Accent3 3 3" xfId="183" xr:uid="{57FD9BB2-D864-4252-B1FF-8E8837AE898A}"/>
    <cellStyle name="20% - Accent3 3 4" xfId="184" xr:uid="{7F5E28CF-73C1-492F-AE53-420AE2C9E2E1}"/>
    <cellStyle name="20% - Accent3 3_CAD-L.C." xfId="185" xr:uid="{3DC72C00-3CB4-464D-B851-90A6B59F6738}"/>
    <cellStyle name="20% - Accent3 4" xfId="186" xr:uid="{3717F902-E71C-44CD-8A68-C4B0034686EB}"/>
    <cellStyle name="20% - Accent4 2" xfId="187" xr:uid="{944104CF-4C71-43D1-BD6D-6A2BC32E95C3}"/>
    <cellStyle name="20% - Accent4 2 2" xfId="188" xr:uid="{00D1F5A3-E516-4518-82E5-C32F1473C713}"/>
    <cellStyle name="20% - Accent4 2 2 2" xfId="189" xr:uid="{D34A98A8-5917-4B32-98DD-575BE638F533}"/>
    <cellStyle name="20% - Accent4 2 2 3" xfId="190" xr:uid="{F4983929-0FF1-42EA-BAA6-024DF8D5286B}"/>
    <cellStyle name="20% - Accent4 2 3" xfId="191" xr:uid="{40412182-2AE1-4BB4-A33B-9F1A3E1FB2A8}"/>
    <cellStyle name="20% - Accent4 2_CAD-L.C." xfId="192" xr:uid="{4186F54A-16D9-423C-97C7-C8F0B2F7E538}"/>
    <cellStyle name="20% - Accent4 3" xfId="193" xr:uid="{29EDF3B6-EA73-4BE1-BFFE-9495BB043343}"/>
    <cellStyle name="20% - Accent4 3 2" xfId="194" xr:uid="{009F4A06-1DAD-4E64-A9CC-193E7EE1F87C}"/>
    <cellStyle name="20% - Accent4 3 3" xfId="195" xr:uid="{A3E4B6E1-AC3F-43A1-93ED-4C962ACDBD50}"/>
    <cellStyle name="20% - Accent4 3 4" xfId="196" xr:uid="{65B1F943-2CFC-45A5-9EC6-856B663049EA}"/>
    <cellStyle name="20% - Accent4 3_CAD-L.C." xfId="197" xr:uid="{7BC1D31A-7C87-4649-99C4-2F6F393EA0AE}"/>
    <cellStyle name="20% - Accent4 4" xfId="198" xr:uid="{E95A8456-55DF-4610-8C4F-DC0DB8814D33}"/>
    <cellStyle name="20% - Accent5 2" xfId="199" xr:uid="{405E1820-1476-423E-A8DF-FA67ABC1EA7C}"/>
    <cellStyle name="20% - Accent5 2 2" xfId="200" xr:uid="{4E6DEA3D-5EA9-407C-AA40-B5FD8ACBD7C1}"/>
    <cellStyle name="20% - Accent5 2 2 2" xfId="201" xr:uid="{6D916E8F-9DCA-40D9-8A68-B2277A059A96}"/>
    <cellStyle name="20% - Accent5 2 2 3" xfId="202" xr:uid="{4DB19833-1028-43E8-8421-3364152882DB}"/>
    <cellStyle name="20% - Accent5 2 3" xfId="203" xr:uid="{968D74B0-BEBE-4941-AC69-2885E2462FE1}"/>
    <cellStyle name="20% - Accent5 2_CAD-L.C." xfId="204" xr:uid="{65930492-27A5-41BB-A012-2095638825C4}"/>
    <cellStyle name="20% - Accent5 3" xfId="205" xr:uid="{4B0936D2-A8E3-466D-8433-0A9346BAAA59}"/>
    <cellStyle name="20% - Accent5 3 2" xfId="206" xr:uid="{26EA13AC-E22D-4000-8353-E3C4094F106C}"/>
    <cellStyle name="20% - Accent5 3 3" xfId="207" xr:uid="{3DAE8E90-035A-46A8-BB46-4EB54FC445F1}"/>
    <cellStyle name="20% - Accent5 3 4" xfId="208" xr:uid="{6423E8DC-3A24-4788-B65B-319CA75F3F75}"/>
    <cellStyle name="20% - Accent5 3_CAD-L.C." xfId="209" xr:uid="{C03DB613-5B36-4813-984C-B67A83445622}"/>
    <cellStyle name="20% - Accent5 4" xfId="210" xr:uid="{D04903FB-3BA9-4C77-BB0F-C6DA2F885AE2}"/>
    <cellStyle name="20% - Accent6 2" xfId="211" xr:uid="{38931EC5-D077-4E49-BDFF-0A4933D25C71}"/>
    <cellStyle name="20% - Accent6 2 2" xfId="212" xr:uid="{39A7FD7E-E35C-4FBF-AC6D-8F9D3AA737C8}"/>
    <cellStyle name="20% - Accent6 2 2 2" xfId="213" xr:uid="{48D71A30-4A08-489C-A162-0CBD5661C20C}"/>
    <cellStyle name="20% - Accent6 2 2 3" xfId="214" xr:uid="{ADD4FB6A-F03E-4F81-8E23-69E8994205A3}"/>
    <cellStyle name="20% - Accent6 2 3" xfId="215" xr:uid="{CC16B609-6F6B-46AE-B174-C59A26C33C02}"/>
    <cellStyle name="20% - Accent6 2_CAD-L.C." xfId="216" xr:uid="{C91087B1-9361-4237-BCE6-7C935A5C3E16}"/>
    <cellStyle name="20% - Accent6 3" xfId="217" xr:uid="{FB1B965A-0963-4F9D-896B-BC6BB305B595}"/>
    <cellStyle name="20% - Accent6 3 2" xfId="218" xr:uid="{20E5B22F-7D82-407C-A9A3-DA560A3E9B1A}"/>
    <cellStyle name="20% - Accent6 3 3" xfId="219" xr:uid="{3F5772B6-51F6-4DF7-A8C6-95042C81D4B4}"/>
    <cellStyle name="20% - Accent6 3 4" xfId="220" xr:uid="{1CA2557E-C862-405B-B7E8-7F2E51D70392}"/>
    <cellStyle name="20% - Accent6 3_CAD-L.C." xfId="221" xr:uid="{26B6F624-43EE-4994-A5A4-A62E3012F6FD}"/>
    <cellStyle name="20% - Accent6 4" xfId="222" xr:uid="{9F5D2ED9-2969-4DB2-8CCE-7C5F6694BBBA}"/>
    <cellStyle name="20% - Akzent1" xfId="223" xr:uid="{D97B3BAD-F77B-4937-9B39-A74FB3D64347}"/>
    <cellStyle name="20% - Akzent1 2" xfId="224" xr:uid="{0DBC32DF-5001-4248-A895-46342236683A}"/>
    <cellStyle name="20% - Akzent1 2 2" xfId="225" xr:uid="{C4FAA45E-260B-4F46-BE09-71DD184118F4}"/>
    <cellStyle name="20% - Akzent1 2 2 2" xfId="226" xr:uid="{7831F272-47AF-44D5-8C9A-33FBF583A85E}"/>
    <cellStyle name="20% - Akzent1 2 2 2 2" xfId="227" xr:uid="{0A0481D5-DE26-4B44-A95D-7700E80BD226}"/>
    <cellStyle name="20% - Akzent1 2 2 2 2 2" xfId="228" xr:uid="{4738969D-B0D0-4F88-8105-F00D62B0B72B}"/>
    <cellStyle name="20% - Akzent1 2 2 2 2 2 2" xfId="229" xr:uid="{FFE8DE12-0443-410A-8426-7C38D98FAD41}"/>
    <cellStyle name="20% - Akzent1 2 2 2 2 2 2 2" xfId="230" xr:uid="{B2D3D93F-7390-42FA-8DA1-44026F3F0311}"/>
    <cellStyle name="20% - Akzent1 2 2 2 2 2 2 2 2" xfId="231" xr:uid="{34FCC9A1-0395-4830-8D94-49020AF5CB99}"/>
    <cellStyle name="20% - Akzent1 2 2 2 2 2 2 3" xfId="232" xr:uid="{23C6310D-2E8B-4316-A737-D8B2FE15BF96}"/>
    <cellStyle name="20% - Akzent1 2 2 2 2 2 2_Volatility" xfId="233" xr:uid="{E4E104C0-C374-4EAB-B3DF-9880D44107DE}"/>
    <cellStyle name="20% - Akzent1 2 2 2 2 2 3" xfId="234" xr:uid="{EB758A29-6064-4C09-A9B8-0B5BF23AD1AA}"/>
    <cellStyle name="20% - Akzent1 2 2 2 2 2 3 2" xfId="235" xr:uid="{F5BE0035-9147-4CB9-AC1F-99EA86203B00}"/>
    <cellStyle name="20% - Akzent1 2 2 2 2 2 4" xfId="236" xr:uid="{B9C4B1FA-3B29-4E53-9DC2-A3C84D179E72}"/>
    <cellStyle name="20% - Akzent1 2 2 2 2 2_Volatility" xfId="237" xr:uid="{07F09E90-7BE0-44EA-A5E5-E4E60ED84F16}"/>
    <cellStyle name="20% - Akzent1 2 2 2 2 3" xfId="238" xr:uid="{1764D8D7-73EC-4D63-B5B3-4D3820840DD4}"/>
    <cellStyle name="20% - Akzent1 2 2 2 2 3 2" xfId="239" xr:uid="{711AE9A8-AC50-4630-92F6-6D32917BCCFD}"/>
    <cellStyle name="20% - Akzent1 2 2 2 2 3 2 2" xfId="240" xr:uid="{217725CC-B8CC-49C1-B515-BFD1CCE7DF30}"/>
    <cellStyle name="20% - Akzent1 2 2 2 2 3 3" xfId="241" xr:uid="{CF3C03F2-C1E4-43F2-9357-DB34E1174F05}"/>
    <cellStyle name="20% - Akzent1 2 2 2 2 3_Volatility" xfId="242" xr:uid="{0894F26B-5757-468D-A187-7C7C9843FE2D}"/>
    <cellStyle name="20% - Akzent1 2 2 2 2 4" xfId="243" xr:uid="{892BD372-8253-41AF-BEC9-7E867E9E3A76}"/>
    <cellStyle name="20% - Akzent1 2 2 2 2 4 2" xfId="244" xr:uid="{79BFCA9F-A8D9-46B8-9F57-AA71C3D37698}"/>
    <cellStyle name="20% - Akzent1 2 2 2 2 5" xfId="245" xr:uid="{752AF085-3B04-482A-BA3F-7E6F8CB67BDD}"/>
    <cellStyle name="20% - Akzent1 2 2 2 2_Volatility" xfId="246" xr:uid="{BDC649F9-109F-4080-B4C7-0A89FC86FFF2}"/>
    <cellStyle name="20% - Akzent1 2 2 2 3" xfId="247" xr:uid="{3792E686-596A-4C39-9B92-E5EA10F6EB44}"/>
    <cellStyle name="20% - Akzent1 2 2 2 3 2" xfId="248" xr:uid="{A158FE54-E978-48B7-99DE-ABE960C6FEA3}"/>
    <cellStyle name="20% - Akzent1 2 2 2 3 2 2" xfId="249" xr:uid="{E43F7F68-8F50-40AC-8411-AEEE2FF49F51}"/>
    <cellStyle name="20% - Akzent1 2 2 2 3 2 2 2" xfId="250" xr:uid="{EEBD5C93-346C-4F9C-85D0-9A6851E3D2F8}"/>
    <cellStyle name="20% - Akzent1 2 2 2 3 2 3" xfId="251" xr:uid="{F3455579-2C18-4E17-ADFC-E84C9BDAF5FD}"/>
    <cellStyle name="20% - Akzent1 2 2 2 3 2_Volatility" xfId="252" xr:uid="{1205D343-27D9-486D-82C6-C8BD7EB19976}"/>
    <cellStyle name="20% - Akzent1 2 2 2 3 3" xfId="253" xr:uid="{744865B0-F856-4A4C-8F28-FD0B0E9174D9}"/>
    <cellStyle name="20% - Akzent1 2 2 2 3 3 2" xfId="254" xr:uid="{8F479EC5-840B-4DA8-8774-0D7A42FD9141}"/>
    <cellStyle name="20% - Akzent1 2 2 2 3 4" xfId="255" xr:uid="{1BAFB365-E3C1-4858-A449-4F85E3051ED1}"/>
    <cellStyle name="20% - Akzent1 2 2 2 3_Volatility" xfId="256" xr:uid="{CACCB9FA-2034-4AD4-A11A-09095FF44A46}"/>
    <cellStyle name="20% - Akzent1 2 2 2 4" xfId="257" xr:uid="{18B1AA22-20A1-4298-BFC7-6D1FF6F4FFDA}"/>
    <cellStyle name="20% - Akzent1 2 2 2 4 2" xfId="258" xr:uid="{0C6FE43B-1670-4BA3-AEC4-7CB181F0514E}"/>
    <cellStyle name="20% - Akzent1 2 2 2 4 2 2" xfId="259" xr:uid="{E039FAD6-DD4C-4087-A276-DA4717668060}"/>
    <cellStyle name="20% - Akzent1 2 2 2 4 3" xfId="260" xr:uid="{351693F2-108C-436B-A0E0-703501E931BF}"/>
    <cellStyle name="20% - Akzent1 2 2 2 4_Volatility" xfId="261" xr:uid="{4C59E0C1-9E45-46F9-AAC9-38DA6127AF88}"/>
    <cellStyle name="20% - Akzent1 2 2 2 5" xfId="262" xr:uid="{212393DF-5150-4634-85AC-019C0F2C7925}"/>
    <cellStyle name="20% - Akzent1 2 2 2 5 2" xfId="263" xr:uid="{EB62DEC1-2DCB-4B89-89A1-DAA5F553F67C}"/>
    <cellStyle name="20% - Akzent1 2 2 2 6" xfId="264" xr:uid="{309E7AE8-89BC-4154-87CB-C080B6C7E09C}"/>
    <cellStyle name="20% - Akzent1 2 2 2_Volatility" xfId="265" xr:uid="{57C70753-9338-4591-A03A-9E00E8B7A6C3}"/>
    <cellStyle name="20% - Akzent1 2 2 3" xfId="266" xr:uid="{6FB14E75-C240-495B-893A-540449D9276E}"/>
    <cellStyle name="20% - Akzent1 2 2 3 2" xfId="267" xr:uid="{6501A876-C013-4592-97B6-08DA47E1D6A3}"/>
    <cellStyle name="20% - Akzent1 2 2 3 2 2" xfId="268" xr:uid="{8F5DDC1C-1E28-4A1B-899D-1D88C7092A6B}"/>
    <cellStyle name="20% - Akzent1 2 2 3 2 2 2" xfId="269" xr:uid="{800129AF-4CB4-4314-968C-FE5E8621933C}"/>
    <cellStyle name="20% - Akzent1 2 2 3 2 2 2 2" xfId="270" xr:uid="{2D4BB1BA-C191-4443-B389-34B466C0D98E}"/>
    <cellStyle name="20% - Akzent1 2 2 3 2 2 3" xfId="271" xr:uid="{40680526-6E26-4783-8DE2-E7EC8A21DB62}"/>
    <cellStyle name="20% - Akzent1 2 2 3 2 2_Volatility" xfId="272" xr:uid="{C0C38AF2-5655-4578-8A90-3772BBF44508}"/>
    <cellStyle name="20% - Akzent1 2 2 3 2 3" xfId="273" xr:uid="{207D5AFD-7377-4637-A852-62F2DE5DCDB9}"/>
    <cellStyle name="20% - Akzent1 2 2 3 2 3 2" xfId="274" xr:uid="{7B60CB96-6177-4EA3-9926-D4F9307E92CF}"/>
    <cellStyle name="20% - Akzent1 2 2 3 2 4" xfId="275" xr:uid="{CF2701FF-867C-45AE-A6D4-8C0D610CAAD2}"/>
    <cellStyle name="20% - Akzent1 2 2 3 2_Volatility" xfId="276" xr:uid="{7A395C70-7A9E-4FA3-963D-DC896B3D0B24}"/>
    <cellStyle name="20% - Akzent1 2 2 3 3" xfId="277" xr:uid="{D0A11141-D364-4465-9B60-98AFA6023149}"/>
    <cellStyle name="20% - Akzent1 2 2 3 3 2" xfId="278" xr:uid="{893BEFB3-A507-4E07-830B-1CDC77129C0B}"/>
    <cellStyle name="20% - Akzent1 2 2 3 3 2 2" xfId="279" xr:uid="{B3B9D738-91D6-4C1E-9D73-9AD1499935CE}"/>
    <cellStyle name="20% - Akzent1 2 2 3 3 3" xfId="280" xr:uid="{362D73D8-26E9-446D-A875-A01738B6DE40}"/>
    <cellStyle name="20% - Akzent1 2 2 3 3_Volatility" xfId="281" xr:uid="{EBAEBCD5-93C7-4027-A60A-A63CCB350055}"/>
    <cellStyle name="20% - Akzent1 2 2 3 4" xfId="282" xr:uid="{C57D0AC1-BC88-4372-9AA1-61BFD42B6B8D}"/>
    <cellStyle name="20% - Akzent1 2 2 3 4 2" xfId="283" xr:uid="{ADB08D34-E58C-4F26-8115-B59C3E7D5A6E}"/>
    <cellStyle name="20% - Akzent1 2 2 3 5" xfId="284" xr:uid="{6DE26CA3-B952-4DE8-84D1-6C1C0E9C0550}"/>
    <cellStyle name="20% - Akzent1 2 2 3_Volatility" xfId="285" xr:uid="{977FBA9B-56FD-40A0-9CFF-7489C57F9AD0}"/>
    <cellStyle name="20% - Akzent1 2 2 4" xfId="286" xr:uid="{E96D39CF-EADF-4112-AA21-CCAC773D25B6}"/>
    <cellStyle name="20% - Akzent1 2 2 4 2" xfId="287" xr:uid="{E9DE8BE8-C204-4F28-AFD8-E9504FFDC605}"/>
    <cellStyle name="20% - Akzent1 2 2 4 2 2" xfId="288" xr:uid="{27834528-5202-4453-9A9B-A0D127AEA0C0}"/>
    <cellStyle name="20% - Akzent1 2 2 4 2 2 2" xfId="289" xr:uid="{801380F0-8B38-4259-AB15-AF2ED57115B0}"/>
    <cellStyle name="20% - Akzent1 2 2 4 2 3" xfId="290" xr:uid="{E98E23D2-F771-4A6A-824E-A9C1C6788ED1}"/>
    <cellStyle name="20% - Akzent1 2 2 4 2_Volatility" xfId="291" xr:uid="{98A68B12-BD44-4153-AA07-EB026349DB5C}"/>
    <cellStyle name="20% - Akzent1 2 2 4 3" xfId="292" xr:uid="{AFD28032-A3A3-4716-9054-86D07179DF66}"/>
    <cellStyle name="20% - Akzent1 2 2 4 3 2" xfId="293" xr:uid="{F34F1707-2FE1-469C-9D31-AD1CD6920AA7}"/>
    <cellStyle name="20% - Akzent1 2 2 4 4" xfId="294" xr:uid="{BC551CB8-7345-41E2-B602-EA69899C0A7B}"/>
    <cellStyle name="20% - Akzent1 2 2 4_Volatility" xfId="295" xr:uid="{9DEBC4BF-7FAF-4540-BD78-F4E5F1E1E262}"/>
    <cellStyle name="20% - Akzent1 2 2 5" xfId="296" xr:uid="{C5D1E51F-DE0B-49A0-ACAD-1009648B3CAC}"/>
    <cellStyle name="20% - Akzent1 2 2 5 2" xfId="297" xr:uid="{862BB04B-2E47-401A-812F-615634F0CBB3}"/>
    <cellStyle name="20% - Akzent1 2 2 5 2 2" xfId="298" xr:uid="{BB3EDE91-4D8F-42F2-8D10-6B39837EE8EB}"/>
    <cellStyle name="20% - Akzent1 2 2 5 3" xfId="299" xr:uid="{D73F618B-593B-4A37-82F2-EF2E221333F2}"/>
    <cellStyle name="20% - Akzent1 2 2 5_Volatility" xfId="300" xr:uid="{FE0DA9E5-01D3-4C40-8031-B84609523D6C}"/>
    <cellStyle name="20% - Akzent1 2 2 6" xfId="301" xr:uid="{E29E954C-4710-4829-8240-ECFF6B67DF36}"/>
    <cellStyle name="20% - Akzent1 2 2 6 2" xfId="302" xr:uid="{4A7AA38D-A2A7-466F-BD5D-CA0B6D4E2FE8}"/>
    <cellStyle name="20% - Akzent1 2 2 7" xfId="303" xr:uid="{556E832E-BCA5-4D43-8D98-84F060190520}"/>
    <cellStyle name="20% - Akzent1 2 2_Volatility" xfId="304" xr:uid="{ABEA45B8-FDC9-44C7-9431-8CCC4603DFD5}"/>
    <cellStyle name="20% - Akzent1 2 3" xfId="305" xr:uid="{779916DD-AAA8-4B87-8F32-61E6228E6DCF}"/>
    <cellStyle name="20% - Akzent1 2 3 2" xfId="306" xr:uid="{37FC6B7C-FF66-4AE4-A9E9-EA6A0C764669}"/>
    <cellStyle name="20% - Akzent1 2 3 2 2" xfId="307" xr:uid="{B8378191-8EFB-4E61-BBC1-B7BDE7E5E719}"/>
    <cellStyle name="20% - Akzent1 2 3 2 2 2" xfId="308" xr:uid="{893799ED-B7E8-4FA2-BAF0-F05EEC5B7BA0}"/>
    <cellStyle name="20% - Akzent1 2 3 2 2 2 2" xfId="309" xr:uid="{C113E8A9-4625-4E14-B65F-C998A8AC891E}"/>
    <cellStyle name="20% - Akzent1 2 3 2 2 2 2 2" xfId="310" xr:uid="{05D1A701-5ACD-42B2-B124-9AEFEC88BA1A}"/>
    <cellStyle name="20% - Akzent1 2 3 2 2 2 3" xfId="311" xr:uid="{54A52756-BBBC-44DD-A05A-C87918903E03}"/>
    <cellStyle name="20% - Akzent1 2 3 2 2 2_Volatility" xfId="312" xr:uid="{1E67CE5B-77C8-4F37-BEC8-B78C7D11A06B}"/>
    <cellStyle name="20% - Akzent1 2 3 2 2 3" xfId="313" xr:uid="{B940683E-868A-4EAE-8AE4-A3DB6D7EBAF6}"/>
    <cellStyle name="20% - Akzent1 2 3 2 2 3 2" xfId="314" xr:uid="{BEA99A4A-6443-4A20-9615-DE4DBB983BAB}"/>
    <cellStyle name="20% - Akzent1 2 3 2 2 4" xfId="315" xr:uid="{64164836-85DC-4DF6-AB5B-3077EDCB5DB2}"/>
    <cellStyle name="20% - Akzent1 2 3 2 2_Volatility" xfId="316" xr:uid="{341077CB-0DB9-4AE5-9E62-F12B2A38FF22}"/>
    <cellStyle name="20% - Akzent1 2 3 2 3" xfId="317" xr:uid="{DA91D553-0E32-45C6-B6BF-0B520DCD3AD0}"/>
    <cellStyle name="20% - Akzent1 2 3 2 3 2" xfId="318" xr:uid="{1EB76D60-4264-410D-9B3B-3AAFC7BF5478}"/>
    <cellStyle name="20% - Akzent1 2 3 2 3 2 2" xfId="319" xr:uid="{074C5847-FA50-450A-A932-4C6462FF1DF7}"/>
    <cellStyle name="20% - Akzent1 2 3 2 3 3" xfId="320" xr:uid="{55D7C896-277C-48CA-92BF-0A6B41709EF1}"/>
    <cellStyle name="20% - Akzent1 2 3 2 3_Volatility" xfId="321" xr:uid="{ECE42E37-5190-44D3-AD23-F7E75333D2BC}"/>
    <cellStyle name="20% - Akzent1 2 3 2 4" xfId="322" xr:uid="{8C13BA38-82A5-422B-8560-C2594AD29113}"/>
    <cellStyle name="20% - Akzent1 2 3 2 4 2" xfId="323" xr:uid="{82A1F589-C2C1-4CB0-B918-4AD80334ACC0}"/>
    <cellStyle name="20% - Akzent1 2 3 2 5" xfId="324" xr:uid="{190B4F7E-17CF-4573-ACFD-E167E97CF598}"/>
    <cellStyle name="20% - Akzent1 2 3 2_Volatility" xfId="325" xr:uid="{783C32F9-8913-4B2C-A899-36EBC8E1C6B3}"/>
    <cellStyle name="20% - Akzent1 2 3 3" xfId="326" xr:uid="{E023C4AA-9E42-435C-BEFB-F43230BB0D7D}"/>
    <cellStyle name="20% - Akzent1 2 3 3 2" xfId="327" xr:uid="{E302E1E1-4C90-430E-B9D1-1EEB3CA23482}"/>
    <cellStyle name="20% - Akzent1 2 3 3 2 2" xfId="328" xr:uid="{ABDDC479-A5A7-438B-997D-4832ABF74BE9}"/>
    <cellStyle name="20% - Akzent1 2 3 3 2 2 2" xfId="329" xr:uid="{E155F232-3FEF-4236-84C3-6723034E3FBD}"/>
    <cellStyle name="20% - Akzent1 2 3 3 2 3" xfId="330" xr:uid="{24096B2D-2B04-4CAD-9BF1-D119628DD9F9}"/>
    <cellStyle name="20% - Akzent1 2 3 3 2_Volatility" xfId="331" xr:uid="{54A553F1-1FBB-43A4-92C7-79B9C3AE5F1C}"/>
    <cellStyle name="20% - Akzent1 2 3 3 3" xfId="332" xr:uid="{8EB8FAB7-DB59-4928-9A2E-C8D5D70D127D}"/>
    <cellStyle name="20% - Akzent1 2 3 3 3 2" xfId="333" xr:uid="{D0513C7B-328F-4040-8F1E-4EA5865DB196}"/>
    <cellStyle name="20% - Akzent1 2 3 3 4" xfId="334" xr:uid="{3920F8B5-53EF-49F8-B1F9-F863F36B66D6}"/>
    <cellStyle name="20% - Akzent1 2 3 3_Volatility" xfId="335" xr:uid="{E93E1427-10C2-4B16-B929-954FEEA71D9E}"/>
    <cellStyle name="20% - Akzent1 2 3 4" xfId="336" xr:uid="{0BEA41F4-B320-4257-B97D-8BA829FE4140}"/>
    <cellStyle name="20% - Akzent1 2 3 4 2" xfId="337" xr:uid="{A868BC37-59D4-4F90-AAC6-40020CD99832}"/>
    <cellStyle name="20% - Akzent1 2 3 4 2 2" xfId="338" xr:uid="{103D550F-51CF-4259-9CE5-9E8EE2D2ABF7}"/>
    <cellStyle name="20% - Akzent1 2 3 4 3" xfId="339" xr:uid="{FEBD27A7-A25A-4D23-A026-93C54D5848DF}"/>
    <cellStyle name="20% - Akzent1 2 3 4_Volatility" xfId="340" xr:uid="{BA6BE288-FC91-41F2-9821-B9E6872696FA}"/>
    <cellStyle name="20% - Akzent1 2 3 5" xfId="341" xr:uid="{1D9D6182-7C96-46FB-888D-57DA6DF29F21}"/>
    <cellStyle name="20% - Akzent1 2 3 5 2" xfId="342" xr:uid="{9AE96C3F-2125-4D40-8C78-73B35FB968A5}"/>
    <cellStyle name="20% - Akzent1 2 3 6" xfId="343" xr:uid="{8100661D-1737-4029-9B32-87D875C94052}"/>
    <cellStyle name="20% - Akzent1 2 3_Volatility" xfId="344" xr:uid="{0B610FA3-AAD5-481B-995B-3E754EB128E2}"/>
    <cellStyle name="20% - Akzent1 2 4" xfId="345" xr:uid="{93761C4E-C24C-495A-BCDB-711CADAF67B0}"/>
    <cellStyle name="20% - Akzent1 2 4 2" xfId="346" xr:uid="{C986C1F2-045D-42C0-84D1-AEFB1D8641E4}"/>
    <cellStyle name="20% - Akzent1 2 4 2 2" xfId="347" xr:uid="{5D28F965-C129-4FDE-9778-29150D644CB9}"/>
    <cellStyle name="20% - Akzent1 2 4 2 2 2" xfId="348" xr:uid="{854A7315-8AC8-4F3B-AEFD-DB2CF806F27F}"/>
    <cellStyle name="20% - Akzent1 2 4 2 2 2 2" xfId="349" xr:uid="{2A4AFEB0-7DA9-4C3B-AEDE-5CB2E961556E}"/>
    <cellStyle name="20% - Akzent1 2 4 2 2 3" xfId="350" xr:uid="{73CD14AF-90BA-486A-BEB5-2464952410F7}"/>
    <cellStyle name="20% - Akzent1 2 4 2 2_Volatility" xfId="351" xr:uid="{0C46F380-8750-42CF-B889-C19DECDAC874}"/>
    <cellStyle name="20% - Akzent1 2 4 2 3" xfId="352" xr:uid="{492C74A4-61E7-47D4-BFED-A14E0BD60AA8}"/>
    <cellStyle name="20% - Akzent1 2 4 2 3 2" xfId="353" xr:uid="{F86A1BC4-35AB-433B-BDFE-C0867C32D565}"/>
    <cellStyle name="20% - Akzent1 2 4 2 4" xfId="354" xr:uid="{90D91540-70D0-4A33-85AE-8EBBB1CF25B4}"/>
    <cellStyle name="20% - Akzent1 2 4 2_Volatility" xfId="355" xr:uid="{1B1F6EF2-5B59-41CE-A3DF-227F85501736}"/>
    <cellStyle name="20% - Akzent1 2 4 3" xfId="356" xr:uid="{8280FC27-F516-45C8-9731-B50A736550BC}"/>
    <cellStyle name="20% - Akzent1 2 4 3 2" xfId="357" xr:uid="{4280A2FC-FCDA-4C36-979E-1AD3F7BF2AEF}"/>
    <cellStyle name="20% - Akzent1 2 4 3 2 2" xfId="358" xr:uid="{D622A954-AF32-42AF-A043-D12BED39FF07}"/>
    <cellStyle name="20% - Akzent1 2 4 3 3" xfId="359" xr:uid="{AB853D9E-A74A-4CB5-98C6-093E2C324463}"/>
    <cellStyle name="20% - Akzent1 2 4 3_Volatility" xfId="360" xr:uid="{1D3A0F77-AE25-47B8-A923-3649541ECA1B}"/>
    <cellStyle name="20% - Akzent1 2 4 4" xfId="361" xr:uid="{DF57FF9A-417A-4EC7-A006-1F7CE5BE060D}"/>
    <cellStyle name="20% - Akzent1 2 4 4 2" xfId="362" xr:uid="{B687F739-5804-47DB-8378-10E489F060D3}"/>
    <cellStyle name="20% - Akzent1 2 4 5" xfId="363" xr:uid="{44799020-5E04-4285-8581-F9D5EAC3CC27}"/>
    <cellStyle name="20% - Akzent1 2 4_Volatility" xfId="364" xr:uid="{7726A8D3-EFC3-4736-9688-48ECC77A1C71}"/>
    <cellStyle name="20% - Akzent1 2 5" xfId="365" xr:uid="{A750A07B-DD26-44D6-A2C1-08EAA715C4E8}"/>
    <cellStyle name="20% - Akzent1 2 5 2" xfId="366" xr:uid="{6D53ABED-9171-4181-BFEE-6A89ABF2EC22}"/>
    <cellStyle name="20% - Akzent1 2 5 2 2" xfId="367" xr:uid="{CEF3F245-1508-4528-95DA-AF0D0AE550F3}"/>
    <cellStyle name="20% - Akzent1 2 5 2 2 2" xfId="368" xr:uid="{6304E0F5-1316-4243-92E8-046186F18748}"/>
    <cellStyle name="20% - Akzent1 2 5 2 3" xfId="369" xr:uid="{AD3A9669-1CA7-410B-B6A3-45087023FCA7}"/>
    <cellStyle name="20% - Akzent1 2 5 2_Volatility" xfId="370" xr:uid="{EA220D3C-96FC-443F-85E9-37386743ABDC}"/>
    <cellStyle name="20% - Akzent1 2 5 3" xfId="371" xr:uid="{E9392834-A64B-45E1-83C2-D03CB733476F}"/>
    <cellStyle name="20% - Akzent1 2 5 3 2" xfId="372" xr:uid="{4239A019-51BA-41BE-9213-C296EF09E655}"/>
    <cellStyle name="20% - Akzent1 2 5 4" xfId="373" xr:uid="{9B8E4276-DC20-4897-B392-C7596DCA5A1E}"/>
    <cellStyle name="20% - Akzent1 2 5_Volatility" xfId="374" xr:uid="{5F820B24-5470-46E1-BE02-CC6545B8BBF0}"/>
    <cellStyle name="20% - Akzent1 2 6" xfId="375" xr:uid="{DFDB4B00-0DB7-4140-A861-0B2F8FC51352}"/>
    <cellStyle name="20% - Akzent1 2 6 2" xfId="376" xr:uid="{3F6DA0AE-9788-4878-91E1-D3B6529BECD9}"/>
    <cellStyle name="20% - Akzent1 2 6 2 2" xfId="377" xr:uid="{5E511ED4-1926-4690-9F63-359586510D2F}"/>
    <cellStyle name="20% - Akzent1 2 6 3" xfId="378" xr:uid="{F4B0754E-6F91-4947-9158-482EE6725B52}"/>
    <cellStyle name="20% - Akzent1 2 6_Volatility" xfId="379" xr:uid="{C815F331-F32A-4C2C-A596-6AE0697DD59A}"/>
    <cellStyle name="20% - Akzent1 2 7" xfId="380" xr:uid="{5604311B-895B-4981-BD6B-02339AC1FDA0}"/>
    <cellStyle name="20% - Akzent1 2 7 2" xfId="381" xr:uid="{A1F5FD63-D6AA-4575-B786-5F1A1C2DCB31}"/>
    <cellStyle name="20% - Akzent1 2 8" xfId="382" xr:uid="{F2D9032C-A0D4-4A8B-9B53-97E4399B1CC2}"/>
    <cellStyle name="20% - Akzent1 2_Volatility" xfId="383" xr:uid="{D29973EF-D8C9-4BE7-ACD8-1915F96CCFA4}"/>
    <cellStyle name="20% - Akzent1 3" xfId="384" xr:uid="{3B913D28-B517-4AA0-92E1-A7D09D223119}"/>
    <cellStyle name="20% - Akzent1 3 2" xfId="385" xr:uid="{CEAA166E-B830-4416-9775-524CA2E9ED26}"/>
    <cellStyle name="20% - Akzent1 3 2 2" xfId="386" xr:uid="{CEDD5A95-CAA2-432B-B5D4-833E752FBC43}"/>
    <cellStyle name="20% - Akzent1 3 2 2 2" xfId="387" xr:uid="{DCB6412B-C683-48D7-AA04-1DC5BCC9B4B4}"/>
    <cellStyle name="20% - Akzent1 3 2 2 2 2" xfId="388" xr:uid="{A0234710-C30D-4694-A84B-DF84756AACC2}"/>
    <cellStyle name="20% - Akzent1 3 2 2 2 2 2" xfId="389" xr:uid="{5DF971FC-7C20-416C-B944-D14414367F56}"/>
    <cellStyle name="20% - Akzent1 3 2 2 2 2 2 2" xfId="390" xr:uid="{4CF36B04-1106-4432-913F-612967569F26}"/>
    <cellStyle name="20% - Akzent1 3 2 2 2 2 3" xfId="391" xr:uid="{9EA33768-87CD-4A80-AF2B-C0DFB7C5FFA8}"/>
    <cellStyle name="20% - Akzent1 3 2 2 2 2_Volatility" xfId="392" xr:uid="{2C345504-FE62-4EFD-95D1-74860BB0F3C2}"/>
    <cellStyle name="20% - Akzent1 3 2 2 2 3" xfId="393" xr:uid="{65A56F58-B54C-4C58-AD3A-2B19B6A20296}"/>
    <cellStyle name="20% - Akzent1 3 2 2 2 3 2" xfId="394" xr:uid="{B5D73C0B-EF92-4A67-BAB9-72D912C480CA}"/>
    <cellStyle name="20% - Akzent1 3 2 2 2 4" xfId="395" xr:uid="{67105F58-232F-4847-BC75-61C87784BAB0}"/>
    <cellStyle name="20% - Akzent1 3 2 2 2_Volatility" xfId="396" xr:uid="{9C6BA929-B6CA-408B-9DA0-EA02CC649242}"/>
    <cellStyle name="20% - Akzent1 3 2 2 3" xfId="397" xr:uid="{B5FF1AFF-8DFF-4FAC-A0F2-89C125ACCBFA}"/>
    <cellStyle name="20% - Akzent1 3 2 2 3 2" xfId="398" xr:uid="{0E7D285F-F3F4-4AA7-A97B-8AAB2A4C3D6D}"/>
    <cellStyle name="20% - Akzent1 3 2 2 3 2 2" xfId="399" xr:uid="{4B7F90E2-D83B-4177-9EB5-4F639242709B}"/>
    <cellStyle name="20% - Akzent1 3 2 2 3 3" xfId="400" xr:uid="{942239B4-4E9A-47BC-8BC6-EA03E165BB9D}"/>
    <cellStyle name="20% - Akzent1 3 2 2 3_Volatility" xfId="401" xr:uid="{F4303741-25A4-4984-8D36-1008850A2017}"/>
    <cellStyle name="20% - Akzent1 3 2 2 4" xfId="402" xr:uid="{93123520-4E36-4FD8-BF63-3EA709472416}"/>
    <cellStyle name="20% - Akzent1 3 2 2 4 2" xfId="403" xr:uid="{1E30312B-62E6-4582-A017-A81691E13E63}"/>
    <cellStyle name="20% - Akzent1 3 2 2 5" xfId="404" xr:uid="{F0B26AF5-22C1-41D8-8E34-0E9447D921DE}"/>
    <cellStyle name="20% - Akzent1 3 2 2_Volatility" xfId="405" xr:uid="{997A6BA4-A2B1-43AA-AFBA-38C20C7140D3}"/>
    <cellStyle name="20% - Akzent1 3 2 3" xfId="406" xr:uid="{99B8C1A9-131D-4D57-87B2-C8CC3616F2F6}"/>
    <cellStyle name="20% - Akzent1 3 2 3 2" xfId="407" xr:uid="{F061C739-CD32-4C3C-B9F2-940DC289CF10}"/>
    <cellStyle name="20% - Akzent1 3 2 3 2 2" xfId="408" xr:uid="{18E0048C-F8FD-456B-A1D7-BF4518E06874}"/>
    <cellStyle name="20% - Akzent1 3 2 3 2 2 2" xfId="409" xr:uid="{56367F19-DB0C-4856-927B-70A9DE52FFC0}"/>
    <cellStyle name="20% - Akzent1 3 2 3 2 3" xfId="410" xr:uid="{C069806C-5F72-40A2-9E99-44BD4533503C}"/>
    <cellStyle name="20% - Akzent1 3 2 3 2_Volatility" xfId="411" xr:uid="{A66827EF-2A20-46A0-AA6A-7FBD9B5483E3}"/>
    <cellStyle name="20% - Akzent1 3 2 3 3" xfId="412" xr:uid="{436A2B57-9DF5-4A69-9CFC-BA341B9BA8CE}"/>
    <cellStyle name="20% - Akzent1 3 2 3 3 2" xfId="413" xr:uid="{147F40D5-8DBD-4A4B-ADF8-DAB5A5367367}"/>
    <cellStyle name="20% - Akzent1 3 2 3 4" xfId="414" xr:uid="{68F995DF-E4C0-42EA-BED6-8B5C4E9659E9}"/>
    <cellStyle name="20% - Akzent1 3 2 3_Volatility" xfId="415" xr:uid="{6903886B-3E0F-4B6B-B292-0CDB91A7EEEB}"/>
    <cellStyle name="20% - Akzent1 3 2 4" xfId="416" xr:uid="{A7DE93D3-3B00-4C14-BF9E-BC8CE01DE1D6}"/>
    <cellStyle name="20% - Akzent1 3 2 4 2" xfId="417" xr:uid="{354CA570-6161-433B-BE66-71126869B3C1}"/>
    <cellStyle name="20% - Akzent1 3 2 4 2 2" xfId="418" xr:uid="{2C0A7F84-0C10-46D2-A61D-DD4E55303E0C}"/>
    <cellStyle name="20% - Akzent1 3 2 4 3" xfId="419" xr:uid="{E30A45F7-B265-41F2-89D0-E1B6DA5F962B}"/>
    <cellStyle name="20% - Akzent1 3 2 4_Volatility" xfId="420" xr:uid="{3B5415DE-9F87-4339-A74F-7A19885EDC3B}"/>
    <cellStyle name="20% - Akzent1 3 2 5" xfId="421" xr:uid="{0F9DDCF7-6366-4264-AA25-15E47BFD87D8}"/>
    <cellStyle name="20% - Akzent1 3 2 5 2" xfId="422" xr:uid="{C2966B5D-4AA2-4FC5-895C-240D4A250D73}"/>
    <cellStyle name="20% - Akzent1 3 2 6" xfId="423" xr:uid="{0A9BE300-91DD-4BC5-BE53-29E5D44E937F}"/>
    <cellStyle name="20% - Akzent1 3 2_Volatility" xfId="424" xr:uid="{FC67F1BB-7E3C-4AE9-B24D-2AB1DC94972F}"/>
    <cellStyle name="20% - Akzent1 3 3" xfId="425" xr:uid="{75D2354E-2EA0-4203-B214-D37FE48A4AD3}"/>
    <cellStyle name="20% - Akzent1 3 3 2" xfId="426" xr:uid="{D69DEBE0-CFA3-4477-979A-6A8DB7E3FC76}"/>
    <cellStyle name="20% - Akzent1 3 3 2 2" xfId="427" xr:uid="{F33C712D-53E4-486D-9DBF-7F349617581C}"/>
    <cellStyle name="20% - Akzent1 3 3 2 2 2" xfId="428" xr:uid="{3BC19AA5-11BB-4248-AB16-CA540DF2BFC5}"/>
    <cellStyle name="20% - Akzent1 3 3 2 2 2 2" xfId="429" xr:uid="{AB84BFB8-B887-4D12-9DFF-9C72AFB37129}"/>
    <cellStyle name="20% - Akzent1 3 3 2 2 3" xfId="430" xr:uid="{E8C9AF2E-418C-4910-B49A-5A1BF06835FE}"/>
    <cellStyle name="20% - Akzent1 3 3 2 2_Volatility" xfId="431" xr:uid="{E155811E-8AC0-40E3-A283-989C78F4AF42}"/>
    <cellStyle name="20% - Akzent1 3 3 2 3" xfId="432" xr:uid="{B349CEEF-B7E1-4084-9431-BFD82C036DAA}"/>
    <cellStyle name="20% - Akzent1 3 3 2 3 2" xfId="433" xr:uid="{E9C98C2B-57A8-4951-948F-3717415E11EA}"/>
    <cellStyle name="20% - Akzent1 3 3 2 4" xfId="434" xr:uid="{D2E97E1E-42C6-4729-A920-C9F171A54120}"/>
    <cellStyle name="20% - Akzent1 3 3 2_Volatility" xfId="435" xr:uid="{7D548F6C-415F-4A4F-8AAA-CDBB48283E1A}"/>
    <cellStyle name="20% - Akzent1 3 3 3" xfId="436" xr:uid="{08AFB01E-B216-4321-9F19-5F20D0754933}"/>
    <cellStyle name="20% - Akzent1 3 3 3 2" xfId="437" xr:uid="{60067D10-C02C-4612-907A-2156A5011647}"/>
    <cellStyle name="20% - Akzent1 3 3 3 2 2" xfId="438" xr:uid="{35165CB2-3282-4B66-AD07-7C5E553ABBE4}"/>
    <cellStyle name="20% - Akzent1 3 3 3 3" xfId="439" xr:uid="{C1FAF334-93B6-407E-9537-FAE406D9C54E}"/>
    <cellStyle name="20% - Akzent1 3 3 3_Volatility" xfId="440" xr:uid="{EA4A3CB7-1BD5-4EB6-9484-F12DA2A04485}"/>
    <cellStyle name="20% - Akzent1 3 3 4" xfId="441" xr:uid="{EBA03D8F-2ED6-430A-8D6E-189C6E70DF6A}"/>
    <cellStyle name="20% - Akzent1 3 3 4 2" xfId="442" xr:uid="{542D82E9-945B-49B2-B6DA-172B0C39D0E1}"/>
    <cellStyle name="20% - Akzent1 3 3 5" xfId="443" xr:uid="{8F23E3CB-3D4E-409C-8D77-E998B28EDA97}"/>
    <cellStyle name="20% - Akzent1 3 3_Volatility" xfId="444" xr:uid="{E1160D1A-ECA5-4AE9-AE18-F15C8F6590D3}"/>
    <cellStyle name="20% - Akzent1 3 4" xfId="445" xr:uid="{F58A1B89-9388-436F-9E75-C8470EBEF289}"/>
    <cellStyle name="20% - Akzent1 3 4 2" xfId="446" xr:uid="{4C696F12-D250-4C4C-A6A0-8FC28580A450}"/>
    <cellStyle name="20% - Akzent1 3 4 2 2" xfId="447" xr:uid="{FB3D9724-A1D8-4BDC-9C60-3A7309E2F6BB}"/>
    <cellStyle name="20% - Akzent1 3 4 2 2 2" xfId="448" xr:uid="{4666D3C1-A77E-41E9-BB08-11791438C507}"/>
    <cellStyle name="20% - Akzent1 3 4 2 3" xfId="449" xr:uid="{1226B0C2-C13D-43C3-9EEC-F9F0E2876283}"/>
    <cellStyle name="20% - Akzent1 3 4 2_Volatility" xfId="450" xr:uid="{E642FA0B-D51F-4446-A74E-09853582EAD6}"/>
    <cellStyle name="20% - Akzent1 3 4 3" xfId="451" xr:uid="{07714B51-A14F-45A7-9F1A-649501237040}"/>
    <cellStyle name="20% - Akzent1 3 4 3 2" xfId="452" xr:uid="{1DA6D14C-C95C-4D74-B0DD-E004EC4B48FD}"/>
    <cellStyle name="20% - Akzent1 3 4 4" xfId="453" xr:uid="{ABD78BE7-AB78-4D61-8340-8A8557FE1C7D}"/>
    <cellStyle name="20% - Akzent1 3 4_Volatility" xfId="454" xr:uid="{45D4C913-2A52-4D03-ABDC-8ADB0AC8D280}"/>
    <cellStyle name="20% - Akzent1 3 5" xfId="455" xr:uid="{081F8317-FBDF-4204-9E0F-02DFC4C4B034}"/>
    <cellStyle name="20% - Akzent1 3 5 2" xfId="456" xr:uid="{CE3ACCE5-1D65-4A0F-94A3-7487785F3A5B}"/>
    <cellStyle name="20% - Akzent1 3 5 2 2" xfId="457" xr:uid="{FC77C506-13CC-4813-B1F3-79F5652E8793}"/>
    <cellStyle name="20% - Akzent1 3 5 3" xfId="458" xr:uid="{E0BF9CB4-8A09-4824-935E-32540A759D1C}"/>
    <cellStyle name="20% - Akzent1 3 5_Volatility" xfId="459" xr:uid="{076A231D-CA2C-43E5-833D-04334589C286}"/>
    <cellStyle name="20% - Akzent1 3 6" xfId="460" xr:uid="{44590682-3AC4-44A6-BDAA-36AD2B63093E}"/>
    <cellStyle name="20% - Akzent1 3 6 2" xfId="461" xr:uid="{47D1A4E3-B6E5-4061-A356-A4D7B91959DC}"/>
    <cellStyle name="20% - Akzent1 3 7" xfId="462" xr:uid="{9387BD90-EB4F-4D2C-9A7B-78BC6559C002}"/>
    <cellStyle name="20% - Akzent1 3_Volatility" xfId="463" xr:uid="{05939F84-2259-4AA7-8838-46EE174D1967}"/>
    <cellStyle name="20% - Akzent1 4" xfId="464" xr:uid="{CACB895A-893F-4A86-B4AF-1341943A90F0}"/>
    <cellStyle name="20% - Akzent1 4 2" xfId="465" xr:uid="{E2BB480B-1A94-4F63-A191-A5462901551E}"/>
    <cellStyle name="20% - Akzent1 4 2 2" xfId="466" xr:uid="{C94F5734-2441-41F8-9475-D8DFA01F6AB9}"/>
    <cellStyle name="20% - Akzent1 4 2 2 2" xfId="467" xr:uid="{8003C01E-7E8D-4793-ACE0-1B5D57DBB810}"/>
    <cellStyle name="20% - Akzent1 4 2 2 2 2" xfId="468" xr:uid="{5F1F439D-8882-4274-B2AE-80953C50B163}"/>
    <cellStyle name="20% - Akzent1 4 2 2 2 2 2" xfId="469" xr:uid="{1A64FC0A-E864-4767-B7D5-A3F767CD4E52}"/>
    <cellStyle name="20% - Akzent1 4 2 2 2 3" xfId="470" xr:uid="{961E3D1A-AB6C-42E9-ADE9-BEC917FA963A}"/>
    <cellStyle name="20% - Akzent1 4 2 2 2_Volatility" xfId="471" xr:uid="{E579E49E-E26A-4A44-B9A3-0F0BD53BEC92}"/>
    <cellStyle name="20% - Akzent1 4 2 2 3" xfId="472" xr:uid="{CDC143C4-098C-4EDB-9C64-E78DED37CAD9}"/>
    <cellStyle name="20% - Akzent1 4 2 2 3 2" xfId="473" xr:uid="{AC421F70-67E2-457A-A56A-18A1A2955BB9}"/>
    <cellStyle name="20% - Akzent1 4 2 2 4" xfId="474" xr:uid="{63C61C00-A88A-4414-9048-80AE57D2A2AF}"/>
    <cellStyle name="20% - Akzent1 4 2 2_Volatility" xfId="475" xr:uid="{F4376579-465C-49EF-81B3-6440EDDB80F1}"/>
    <cellStyle name="20% - Akzent1 4 2 3" xfId="476" xr:uid="{DD6F4E7E-6772-43C8-AF48-859369D8A900}"/>
    <cellStyle name="20% - Akzent1 4 2 3 2" xfId="477" xr:uid="{14394891-7874-41AA-95D4-F9921C2A40A5}"/>
    <cellStyle name="20% - Akzent1 4 2 3 2 2" xfId="478" xr:uid="{90BB4779-1609-4822-BA95-29C6277113F8}"/>
    <cellStyle name="20% - Akzent1 4 2 3 3" xfId="479" xr:uid="{B50D9D50-A6B0-4AEC-8426-E1399E8B7FE2}"/>
    <cellStyle name="20% - Akzent1 4 2 3_Volatility" xfId="480" xr:uid="{D7FF40AC-D151-4A40-B43A-80F71428AB31}"/>
    <cellStyle name="20% - Akzent1 4 2 4" xfId="481" xr:uid="{43E48A08-428B-40A1-A996-5186DECB178A}"/>
    <cellStyle name="20% - Akzent1 4 2 4 2" xfId="482" xr:uid="{9AB900D9-13A2-4FF9-9166-5A5EF28C3B46}"/>
    <cellStyle name="20% - Akzent1 4 2 5" xfId="483" xr:uid="{9C6AB777-4442-423D-A26B-3CD9E5C7ADAA}"/>
    <cellStyle name="20% - Akzent1 4 2_Volatility" xfId="484" xr:uid="{8A3A1B2B-23CC-4D5F-9A57-F9C82CC02BCC}"/>
    <cellStyle name="20% - Akzent1 4 3" xfId="485" xr:uid="{DFC02058-4EE3-4289-AC47-413D1B61DEAD}"/>
    <cellStyle name="20% - Akzent1 4 3 2" xfId="486" xr:uid="{330F39BF-A6C0-4C29-8F6C-EB35C01A6C7C}"/>
    <cellStyle name="20% - Akzent1 4 3 2 2" xfId="487" xr:uid="{73ADA655-39F5-44E8-8D8F-D0919E603437}"/>
    <cellStyle name="20% - Akzent1 4 3 2 2 2" xfId="488" xr:uid="{74FEBFF7-95AA-4512-B6A0-746175C99F40}"/>
    <cellStyle name="20% - Akzent1 4 3 2 3" xfId="489" xr:uid="{0714BF4E-D995-4A48-9818-77474BDBCC8C}"/>
    <cellStyle name="20% - Akzent1 4 3 2_Volatility" xfId="490" xr:uid="{1E5A6FDA-E2A9-43D8-8FF3-0D7E7E146E17}"/>
    <cellStyle name="20% - Akzent1 4 3 3" xfId="491" xr:uid="{6E82C043-B3B0-46B7-B1A4-1B32750005C0}"/>
    <cellStyle name="20% - Akzent1 4 3 3 2" xfId="492" xr:uid="{80A637B9-F4AF-459D-9665-BC6012692FA0}"/>
    <cellStyle name="20% - Akzent1 4 3 4" xfId="493" xr:uid="{F386F546-F383-4048-9035-E23C1F546167}"/>
    <cellStyle name="20% - Akzent1 4 3_Volatility" xfId="494" xr:uid="{A9CC5D28-2B1C-4205-816F-3E1741D74807}"/>
    <cellStyle name="20% - Akzent1 4 4" xfId="495" xr:uid="{2BA818D0-1C90-409D-9DC4-A05175CC2AC3}"/>
    <cellStyle name="20% - Akzent1 4 4 2" xfId="496" xr:uid="{95E40F5D-DD6F-4BE1-A451-519729192CBE}"/>
    <cellStyle name="20% - Akzent1 4 4 2 2" xfId="497" xr:uid="{B989F206-87CF-4620-931C-4F8A2C332EEA}"/>
    <cellStyle name="20% - Akzent1 4 4 3" xfId="498" xr:uid="{BA343852-C60B-4582-B930-411E5FC3AFC4}"/>
    <cellStyle name="20% - Akzent1 4 4_Volatility" xfId="499" xr:uid="{401613F8-2378-42B1-BCFE-F2495854CC8F}"/>
    <cellStyle name="20% - Akzent1 4 5" xfId="500" xr:uid="{09BBF2F6-0367-4BE0-B650-02BFDC8AF516}"/>
    <cellStyle name="20% - Akzent1 4 5 2" xfId="501" xr:uid="{55CAB1DB-7AF7-461A-9456-E4F8BA3B3177}"/>
    <cellStyle name="20% - Akzent1 4 6" xfId="502" xr:uid="{DEF2E53C-DAE4-44A4-A8DA-09C540ED451C}"/>
    <cellStyle name="20% - Akzent1 4_Volatility" xfId="503" xr:uid="{A14EF249-FEEB-4C65-9A2F-CB1A8E0A5DDA}"/>
    <cellStyle name="20% - Akzent1 5" xfId="504" xr:uid="{CE648BD0-2BEA-4BBB-9373-4E5C191CBDF9}"/>
    <cellStyle name="20% - Akzent1 5 2" xfId="505" xr:uid="{C19DD8D6-27F7-4766-A203-8EFD9BC53B6D}"/>
    <cellStyle name="20% - Akzent1 5 2 2" xfId="506" xr:uid="{4616DD0C-3363-4864-A594-334D063B9944}"/>
    <cellStyle name="20% - Akzent1 5 2 2 2" xfId="507" xr:uid="{8B35BE5E-C21C-4645-BBC3-8EA7E4A82BD6}"/>
    <cellStyle name="20% - Akzent1 5 2 2 2 2" xfId="508" xr:uid="{61C6C018-6318-49AC-BB5A-165A7C0BECAB}"/>
    <cellStyle name="20% - Akzent1 5 2 2 3" xfId="509" xr:uid="{A60083EE-A959-4B6F-A239-FB0590AAF4E0}"/>
    <cellStyle name="20% - Akzent1 5 2 2_Volatility" xfId="510" xr:uid="{CF9C331E-2B23-4B4B-8F90-A0DD7B47DE24}"/>
    <cellStyle name="20% - Akzent1 5 2 3" xfId="511" xr:uid="{1461E8C1-8AC6-44E5-96FF-498E12C12480}"/>
    <cellStyle name="20% - Akzent1 5 2 3 2" xfId="512" xr:uid="{6E8343A6-811F-432F-A90E-5CA49DF43C2F}"/>
    <cellStyle name="20% - Akzent1 5 2 4" xfId="513" xr:uid="{E4739B66-1FE6-46AC-8FF0-1574BD5512C3}"/>
    <cellStyle name="20% - Akzent1 5 2_Volatility" xfId="514" xr:uid="{954EE546-7530-4CED-AC0E-105346B4B7A5}"/>
    <cellStyle name="20% - Akzent1 5 3" xfId="515" xr:uid="{77219EFD-6635-45F1-AE72-C21EEAFA0FF5}"/>
    <cellStyle name="20% - Akzent1 5 3 2" xfId="516" xr:uid="{CE72F501-D737-4C87-9A81-E6FBF1B7700A}"/>
    <cellStyle name="20% - Akzent1 5 3 2 2" xfId="517" xr:uid="{9583CB63-9C30-4B35-A585-193DA05BD0FD}"/>
    <cellStyle name="20% - Akzent1 5 3 3" xfId="518" xr:uid="{B339BCBB-50BF-4771-8A53-773B4A8A70FD}"/>
    <cellStyle name="20% - Akzent1 5 3_Volatility" xfId="519" xr:uid="{4308566C-6AE0-4829-B4EA-FCC009FAA94E}"/>
    <cellStyle name="20% - Akzent1 5 4" xfId="520" xr:uid="{2FA291BB-927C-493B-9477-CC7187BDDD2D}"/>
    <cellStyle name="20% - Akzent1 5 4 2" xfId="521" xr:uid="{4E01896D-27C6-4733-8EA9-D209B8CF828E}"/>
    <cellStyle name="20% - Akzent1 5 5" xfId="522" xr:uid="{34E1BAAA-577C-420E-9AA2-3E67E7159EC0}"/>
    <cellStyle name="20% - Akzent1 5_Volatility" xfId="523" xr:uid="{AB5E2762-D2FA-4C39-AC91-9FB593E4DBA3}"/>
    <cellStyle name="20% - Akzent1 6" xfId="524" xr:uid="{6FC9CCB0-C6CC-4D4D-A60B-A974B0E2DAC4}"/>
    <cellStyle name="20% - Akzent1 6 2" xfId="525" xr:uid="{74898272-B2B6-42C4-9C88-62DBA221F20C}"/>
    <cellStyle name="20% - Akzent1 6 2 2" xfId="526" xr:uid="{D4AAF453-A46B-48EA-9A86-1B739EEEEB1E}"/>
    <cellStyle name="20% - Akzent1 6 2 2 2" xfId="527" xr:uid="{7A55626F-C1A7-40C6-9A9F-27ED1A9364EA}"/>
    <cellStyle name="20% - Akzent1 6 2 3" xfId="528" xr:uid="{FB384197-1B1B-4176-ABCB-E6900F0785DB}"/>
    <cellStyle name="20% - Akzent1 6 2_Volatility" xfId="529" xr:uid="{C0BA8EEE-320B-4BEE-A581-4C8598522265}"/>
    <cellStyle name="20% - Akzent1 6 3" xfId="530" xr:uid="{60426B79-E6B1-4151-A605-EF517FAB29B6}"/>
    <cellStyle name="20% - Akzent1 6 3 2" xfId="531" xr:uid="{5BBC16D7-E94A-4BDA-94A6-69689F704FF9}"/>
    <cellStyle name="20% - Akzent1 6 4" xfId="532" xr:uid="{58D699E9-38BB-4A68-961B-74F963535E44}"/>
    <cellStyle name="20% - Akzent1 6_Volatility" xfId="533" xr:uid="{49CCA89C-8976-4002-980C-C80E244D179D}"/>
    <cellStyle name="20% - Akzent1 7" xfId="534" xr:uid="{F46C9D32-8824-48FF-A8A3-69399E1FACFE}"/>
    <cellStyle name="20% - Akzent1 7 2" xfId="535" xr:uid="{C3B9AB26-467F-434E-BF83-330351B43442}"/>
    <cellStyle name="20% - Akzent1 7 2 2" xfId="536" xr:uid="{7BEB180D-1508-46E4-AB29-8C9514DA6EA3}"/>
    <cellStyle name="20% - Akzent1 7 3" xfId="537" xr:uid="{1D89EDFA-5AB1-49AC-9E57-A2574E4129CB}"/>
    <cellStyle name="20% - Akzent1 7_Volatility" xfId="538" xr:uid="{0C96D861-B204-448C-A9C4-D8A853B28543}"/>
    <cellStyle name="20% - Akzent1 8" xfId="539" xr:uid="{673DDB6A-FFFA-4A46-A60B-EC1857D30468}"/>
    <cellStyle name="20% - Akzent1 8 2" xfId="540" xr:uid="{7AE4D9AF-D452-46A8-8FA2-D00526315FD6}"/>
    <cellStyle name="20% - Akzent1 9" xfId="541" xr:uid="{3745B670-9EA7-4FEA-9BAB-985EE111CE10}"/>
    <cellStyle name="20% - Akzent1_Volatility" xfId="542" xr:uid="{12F62A04-8756-4753-B6E7-49CE0860FE03}"/>
    <cellStyle name="20% - Akzent2" xfId="543" xr:uid="{97880FFD-5FF1-4541-9F47-FD34CFA34C3F}"/>
    <cellStyle name="20% - Akzent2 2" xfId="544" xr:uid="{5BB31466-9436-4F1D-9BB0-C3F5F82ADC41}"/>
    <cellStyle name="20% - Akzent2 2 2" xfId="545" xr:uid="{7952AC97-DB1D-4673-924A-832E001B9BD6}"/>
    <cellStyle name="20% - Akzent2 2 2 2" xfId="546" xr:uid="{A543B658-4906-4C29-8FBE-F8A7910A8716}"/>
    <cellStyle name="20% - Akzent2 2 2 2 2" xfId="547" xr:uid="{FEB4A9A9-E2EF-4DE5-A146-62532B2A730D}"/>
    <cellStyle name="20% - Akzent2 2 2 2 2 2" xfId="548" xr:uid="{47CB5569-8B8A-4D25-87CE-ED7AF4ABB92F}"/>
    <cellStyle name="20% - Akzent2 2 2 2 2 2 2" xfId="549" xr:uid="{C8230C5F-F2D7-4163-81D5-933FFE8C2C3D}"/>
    <cellStyle name="20% - Akzent2 2 2 2 2 2 2 2" xfId="550" xr:uid="{1B6E6D24-062F-46F4-89C1-F4A8765AB6AF}"/>
    <cellStyle name="20% - Akzent2 2 2 2 2 2 2 2 2" xfId="551" xr:uid="{0708BAA3-645C-49E7-9125-386E75211420}"/>
    <cellStyle name="20% - Akzent2 2 2 2 2 2 2 3" xfId="552" xr:uid="{5358ECA2-CD09-4C04-BF8B-EDD2DE449E68}"/>
    <cellStyle name="20% - Akzent2 2 2 2 2 2 2_Volatility" xfId="553" xr:uid="{D4F91F26-4164-4B38-A330-5E8AC8285C68}"/>
    <cellStyle name="20% - Akzent2 2 2 2 2 2 3" xfId="554" xr:uid="{0092FE69-27F8-4EFE-8DE8-26AE64E2FD2C}"/>
    <cellStyle name="20% - Akzent2 2 2 2 2 2 3 2" xfId="555" xr:uid="{30053C6D-69F4-4E16-9B88-032D50F15B68}"/>
    <cellStyle name="20% - Akzent2 2 2 2 2 2 4" xfId="556" xr:uid="{2B82EF9D-EA09-462D-A76F-455829CD6FBB}"/>
    <cellStyle name="20% - Akzent2 2 2 2 2 2_Volatility" xfId="557" xr:uid="{02F6B968-03D3-4086-BC30-047E9AD4EAE6}"/>
    <cellStyle name="20% - Akzent2 2 2 2 2 3" xfId="558" xr:uid="{5CC92E9C-9A98-48AE-A5DB-E1BD7E34A566}"/>
    <cellStyle name="20% - Akzent2 2 2 2 2 3 2" xfId="559" xr:uid="{91E1CC7E-53CC-47E6-A2EA-9BC8FD318D7E}"/>
    <cellStyle name="20% - Akzent2 2 2 2 2 3 2 2" xfId="560" xr:uid="{D1C0178B-6710-4399-8AD2-1A1AD9A9A663}"/>
    <cellStyle name="20% - Akzent2 2 2 2 2 3 3" xfId="561" xr:uid="{76467E94-8E7E-4DAB-BF86-5F8B96C9CD9D}"/>
    <cellStyle name="20% - Akzent2 2 2 2 2 3_Volatility" xfId="562" xr:uid="{A80A3696-70E7-4E66-B836-ADA657CE8C38}"/>
    <cellStyle name="20% - Akzent2 2 2 2 2 4" xfId="563" xr:uid="{4346D348-2D81-4B11-ABAA-B1E4351445FD}"/>
    <cellStyle name="20% - Akzent2 2 2 2 2 4 2" xfId="564" xr:uid="{B994EFEF-640F-4354-A07F-04BAB2C40109}"/>
    <cellStyle name="20% - Akzent2 2 2 2 2 5" xfId="565" xr:uid="{86C20755-92CB-4144-8F50-CC3215B083EB}"/>
    <cellStyle name="20% - Akzent2 2 2 2 2_Volatility" xfId="566" xr:uid="{E7BCBA30-DB8B-4225-B4A0-DD3F444BD659}"/>
    <cellStyle name="20% - Akzent2 2 2 2 3" xfId="567" xr:uid="{6EECAA5A-1063-4AA7-A75F-E5E473DD8C21}"/>
    <cellStyle name="20% - Akzent2 2 2 2 3 2" xfId="568" xr:uid="{C79BC9B5-E489-40AC-87D8-E76733190004}"/>
    <cellStyle name="20% - Akzent2 2 2 2 3 2 2" xfId="569" xr:uid="{5DD567F4-86A8-4718-81E2-3275CC52FE44}"/>
    <cellStyle name="20% - Akzent2 2 2 2 3 2 2 2" xfId="570" xr:uid="{6ECB2371-EE0E-4501-9515-8650796594E0}"/>
    <cellStyle name="20% - Akzent2 2 2 2 3 2 3" xfId="571" xr:uid="{8EC92F80-6180-49E2-80B8-31EBA33A44AD}"/>
    <cellStyle name="20% - Akzent2 2 2 2 3 2_Volatility" xfId="572" xr:uid="{2B2C1464-53D8-4B24-816C-C92011392B69}"/>
    <cellStyle name="20% - Akzent2 2 2 2 3 3" xfId="573" xr:uid="{5B0DF8D9-0267-44C0-8C1F-A94B32941667}"/>
    <cellStyle name="20% - Akzent2 2 2 2 3 3 2" xfId="574" xr:uid="{B47FD431-CE1B-4386-AFFB-7C4A9B55C053}"/>
    <cellStyle name="20% - Akzent2 2 2 2 3 4" xfId="575" xr:uid="{AB4887B9-A383-4E7A-96F9-F5EBBC60F2DF}"/>
    <cellStyle name="20% - Akzent2 2 2 2 3_Volatility" xfId="576" xr:uid="{ED5BFAE2-8491-4270-81AB-A2413E76FD7B}"/>
    <cellStyle name="20% - Akzent2 2 2 2 4" xfId="577" xr:uid="{33DF495F-19CB-4297-9F65-E8E5536DCC7C}"/>
    <cellStyle name="20% - Akzent2 2 2 2 4 2" xfId="578" xr:uid="{F2471018-EE23-4199-9F4A-1EDFBEACEC2B}"/>
    <cellStyle name="20% - Akzent2 2 2 2 4 2 2" xfId="579" xr:uid="{80EE7726-1A95-4C03-9535-B88F2F954818}"/>
    <cellStyle name="20% - Akzent2 2 2 2 4 3" xfId="580" xr:uid="{A2F62D7E-DA30-442B-BC5E-2274549B5903}"/>
    <cellStyle name="20% - Akzent2 2 2 2 4_Volatility" xfId="581" xr:uid="{BA4D017B-D0D5-4863-9BBF-ACDD790F7DBD}"/>
    <cellStyle name="20% - Akzent2 2 2 2 5" xfId="582" xr:uid="{0139A20E-4E22-48EC-A0B9-B11E2C3B1E2C}"/>
    <cellStyle name="20% - Akzent2 2 2 2 5 2" xfId="583" xr:uid="{BC34923C-0701-4897-BBC9-DD83C45AF9E4}"/>
    <cellStyle name="20% - Akzent2 2 2 2 6" xfId="584" xr:uid="{BDF4ACCD-4594-4BB9-938A-CA76853CFC53}"/>
    <cellStyle name="20% - Akzent2 2 2 2_Volatility" xfId="585" xr:uid="{B4AB49EF-C887-4141-82F7-704759E5FA02}"/>
    <cellStyle name="20% - Akzent2 2 2 3" xfId="586" xr:uid="{42097AA8-6D5A-443B-AA47-DA1869729D45}"/>
    <cellStyle name="20% - Akzent2 2 2 3 2" xfId="587" xr:uid="{2B5376FD-293A-45C4-8841-375888CD0FA6}"/>
    <cellStyle name="20% - Akzent2 2 2 3 2 2" xfId="588" xr:uid="{45F266C2-51C2-40B6-B0AD-E5C3262885B0}"/>
    <cellStyle name="20% - Akzent2 2 2 3 2 2 2" xfId="589" xr:uid="{647B7009-1A96-49DC-96D4-53FBE32A429B}"/>
    <cellStyle name="20% - Akzent2 2 2 3 2 2 2 2" xfId="590" xr:uid="{CDCF4D4F-FDAA-4D04-9601-946EF5D188F8}"/>
    <cellStyle name="20% - Akzent2 2 2 3 2 2 3" xfId="591" xr:uid="{E348DCA6-A07B-4A7E-879E-A750DC8BDB98}"/>
    <cellStyle name="20% - Akzent2 2 2 3 2 2_Volatility" xfId="592" xr:uid="{33634C30-E613-423A-91D6-8C1D17D53DB7}"/>
    <cellStyle name="20% - Akzent2 2 2 3 2 3" xfId="593" xr:uid="{EAB279DD-CB9D-49C7-A074-19092DFDEBA7}"/>
    <cellStyle name="20% - Akzent2 2 2 3 2 3 2" xfId="594" xr:uid="{2777914C-1390-450D-A07C-19E7F4F6AB8A}"/>
    <cellStyle name="20% - Akzent2 2 2 3 2 4" xfId="595" xr:uid="{8DFB979C-8A4C-439B-8EA9-2920FAE89D0D}"/>
    <cellStyle name="20% - Akzent2 2 2 3 2_Volatility" xfId="596" xr:uid="{21C382C9-0851-4680-991A-3288630B09F7}"/>
    <cellStyle name="20% - Akzent2 2 2 3 3" xfId="597" xr:uid="{E8E74596-57DD-4322-9A6A-2BF36A78C31B}"/>
    <cellStyle name="20% - Akzent2 2 2 3 3 2" xfId="598" xr:uid="{6EB525FF-4841-4655-8707-E6487E803BE8}"/>
    <cellStyle name="20% - Akzent2 2 2 3 3 2 2" xfId="599" xr:uid="{F49649EC-2560-4E09-9667-A1F03401D20E}"/>
    <cellStyle name="20% - Akzent2 2 2 3 3 3" xfId="600" xr:uid="{E7D8CC83-F902-4470-B22B-264452334FE9}"/>
    <cellStyle name="20% - Akzent2 2 2 3 3_Volatility" xfId="601" xr:uid="{734C58AE-8E99-422F-BFF0-12A3C88C38CA}"/>
    <cellStyle name="20% - Akzent2 2 2 3 4" xfId="602" xr:uid="{886BA0BE-6698-4AF3-A686-EFA1BDC3607F}"/>
    <cellStyle name="20% - Akzent2 2 2 3 4 2" xfId="603" xr:uid="{CC49F6B5-4B23-4571-A536-842381F8E9EC}"/>
    <cellStyle name="20% - Akzent2 2 2 3 5" xfId="604" xr:uid="{72150583-DCD5-4CB9-8E4A-F971DF9B517D}"/>
    <cellStyle name="20% - Akzent2 2 2 3_Volatility" xfId="605" xr:uid="{7051CC4B-36D0-40DA-9648-EC29A7CE1D39}"/>
    <cellStyle name="20% - Akzent2 2 2 4" xfId="606" xr:uid="{261BDA04-4021-4BED-8930-4C0056D5D562}"/>
    <cellStyle name="20% - Akzent2 2 2 4 2" xfId="607" xr:uid="{9B932270-2349-47AE-AA22-B1A2AA2B0B10}"/>
    <cellStyle name="20% - Akzent2 2 2 4 2 2" xfId="608" xr:uid="{E856B90B-F378-4F67-9A41-2C2AD241D8E5}"/>
    <cellStyle name="20% - Akzent2 2 2 4 2 2 2" xfId="609" xr:uid="{509A881C-1D5F-4B24-89E5-5A6560084642}"/>
    <cellStyle name="20% - Akzent2 2 2 4 2 3" xfId="610" xr:uid="{0AC02DA9-801F-4E65-B16C-6E7B62BBF436}"/>
    <cellStyle name="20% - Akzent2 2 2 4 2_Volatility" xfId="611" xr:uid="{C4CDE589-7A3F-49B4-886C-9081FCF74AE2}"/>
    <cellStyle name="20% - Akzent2 2 2 4 3" xfId="612" xr:uid="{8458677F-D63E-4F88-AB44-EC22D28BAD91}"/>
    <cellStyle name="20% - Akzent2 2 2 4 3 2" xfId="613" xr:uid="{F470BC9A-0139-4CF3-8A8E-33BF0A2F9D0C}"/>
    <cellStyle name="20% - Akzent2 2 2 4 4" xfId="614" xr:uid="{938EE10D-1861-4884-A432-A3F7A0C1B856}"/>
    <cellStyle name="20% - Akzent2 2 2 4_Volatility" xfId="615" xr:uid="{2D166311-D375-4910-8AF4-C9386732D6A3}"/>
    <cellStyle name="20% - Akzent2 2 2 5" xfId="616" xr:uid="{D0F9EAFB-BD66-4932-821B-BE9061BFD5F2}"/>
    <cellStyle name="20% - Akzent2 2 2 5 2" xfId="617" xr:uid="{0218C2C1-F188-4303-836C-658E0B577DEC}"/>
    <cellStyle name="20% - Akzent2 2 2 5 2 2" xfId="618" xr:uid="{73DD5A36-B094-49B0-8777-4168050C0720}"/>
    <cellStyle name="20% - Akzent2 2 2 5 3" xfId="619" xr:uid="{816C2E36-D817-4320-8E79-7F75CE02D697}"/>
    <cellStyle name="20% - Akzent2 2 2 5_Volatility" xfId="620" xr:uid="{C29207A6-51A4-472F-847E-88BC1C97215C}"/>
    <cellStyle name="20% - Akzent2 2 2 6" xfId="621" xr:uid="{97F2E95D-E596-4157-939D-3A31CC3D84FA}"/>
    <cellStyle name="20% - Akzent2 2 2 6 2" xfId="622" xr:uid="{D7B1C767-E2ED-425A-BBCD-47D62F6CA481}"/>
    <cellStyle name="20% - Akzent2 2 2 7" xfId="623" xr:uid="{C5C03BCB-F570-468C-8861-6A41E843E9B6}"/>
    <cellStyle name="20% - Akzent2 2 2_Volatility" xfId="624" xr:uid="{4FD878E2-F5E7-4648-83D3-AC8F2AA86C27}"/>
    <cellStyle name="20% - Akzent2 2 3" xfId="625" xr:uid="{6A717587-13F6-4C24-9482-85A1462E34BC}"/>
    <cellStyle name="20% - Akzent2 2 3 2" xfId="626" xr:uid="{A8C3C23C-4899-459C-922B-33EE83120670}"/>
    <cellStyle name="20% - Akzent2 2 3 2 2" xfId="627" xr:uid="{6E9C939E-5EEF-41BE-AFF5-EB6F4478EDFC}"/>
    <cellStyle name="20% - Akzent2 2 3 2 2 2" xfId="628" xr:uid="{F5ACAB48-F415-479F-8A6C-221EA3D88BF0}"/>
    <cellStyle name="20% - Akzent2 2 3 2 2 2 2" xfId="629" xr:uid="{7D14D441-7AFE-4816-B571-ED15CBDF34BF}"/>
    <cellStyle name="20% - Akzent2 2 3 2 2 2 2 2" xfId="630" xr:uid="{4401D3A4-2CA2-41C2-B62A-DE46875ECD4B}"/>
    <cellStyle name="20% - Akzent2 2 3 2 2 2 3" xfId="631" xr:uid="{826F300E-AD34-47BB-B348-F6F69C882604}"/>
    <cellStyle name="20% - Akzent2 2 3 2 2 2_Volatility" xfId="632" xr:uid="{B8B38E6D-D531-4284-AB3B-98156B86DB3C}"/>
    <cellStyle name="20% - Akzent2 2 3 2 2 3" xfId="633" xr:uid="{E94A1A8F-1131-4BE8-9B63-09519411ED96}"/>
    <cellStyle name="20% - Akzent2 2 3 2 2 3 2" xfId="634" xr:uid="{AF39A9B2-ABB5-46CE-8973-BC57BF9830D8}"/>
    <cellStyle name="20% - Akzent2 2 3 2 2 4" xfId="635" xr:uid="{6C132BC0-4219-4175-B492-516F94AE0F14}"/>
    <cellStyle name="20% - Akzent2 2 3 2 2_Volatility" xfId="636" xr:uid="{0ED55380-7178-4CE6-9FF3-CD286BC17099}"/>
    <cellStyle name="20% - Akzent2 2 3 2 3" xfId="637" xr:uid="{2B6D77B9-84B1-412F-9863-2F6B4E58B14C}"/>
    <cellStyle name="20% - Akzent2 2 3 2 3 2" xfId="638" xr:uid="{B7BE56F6-C602-4ED1-A3C6-339DCD9BB604}"/>
    <cellStyle name="20% - Akzent2 2 3 2 3 2 2" xfId="639" xr:uid="{2E300FD7-231B-49EB-A15F-EA9CB1FA55EB}"/>
    <cellStyle name="20% - Akzent2 2 3 2 3 3" xfId="640" xr:uid="{2AD1E4FB-B2A0-4269-AE77-334E59349984}"/>
    <cellStyle name="20% - Akzent2 2 3 2 3_Volatility" xfId="641" xr:uid="{8E4353D8-4684-451B-925B-CD7D01678F0F}"/>
    <cellStyle name="20% - Akzent2 2 3 2 4" xfId="642" xr:uid="{182B6F10-8FCF-448A-A6B8-70B1F967FC50}"/>
    <cellStyle name="20% - Akzent2 2 3 2 4 2" xfId="643" xr:uid="{FD85FF7A-D1C4-454C-9CF2-14CED787100E}"/>
    <cellStyle name="20% - Akzent2 2 3 2 5" xfId="644" xr:uid="{30D4753C-E335-4651-A92F-E42C6F12C987}"/>
    <cellStyle name="20% - Akzent2 2 3 2_Volatility" xfId="645" xr:uid="{BB2A9314-3274-4EB3-A537-4A55A2BC9B8F}"/>
    <cellStyle name="20% - Akzent2 2 3 3" xfId="646" xr:uid="{F26AD824-8D81-40EA-A003-4992AF681BF4}"/>
    <cellStyle name="20% - Akzent2 2 3 3 2" xfId="647" xr:uid="{EE0ED8ED-64A6-4028-8D03-09EEAAC356AD}"/>
    <cellStyle name="20% - Akzent2 2 3 3 2 2" xfId="648" xr:uid="{809B920A-8E42-46DB-A208-90FD2B8295E6}"/>
    <cellStyle name="20% - Akzent2 2 3 3 2 2 2" xfId="649" xr:uid="{11686504-24C7-4122-A58F-871D73DCD250}"/>
    <cellStyle name="20% - Akzent2 2 3 3 2 3" xfId="650" xr:uid="{268E5CFF-F4D0-469B-ADE2-94B65A9C08C6}"/>
    <cellStyle name="20% - Akzent2 2 3 3 2_Volatility" xfId="651" xr:uid="{E2C8C9BC-4C93-46C0-B740-758CBAA134AC}"/>
    <cellStyle name="20% - Akzent2 2 3 3 3" xfId="652" xr:uid="{AAF5601C-4817-485F-B2D6-63A18C280857}"/>
    <cellStyle name="20% - Akzent2 2 3 3 3 2" xfId="653" xr:uid="{C87348EF-9221-4FA7-B643-4BF879DB5E27}"/>
    <cellStyle name="20% - Akzent2 2 3 3 4" xfId="654" xr:uid="{5647F17B-B273-4132-8563-CD0218A33B9A}"/>
    <cellStyle name="20% - Akzent2 2 3 3_Volatility" xfId="655" xr:uid="{AE301B4F-24CD-406B-AFB2-159FC4CFFDB6}"/>
    <cellStyle name="20% - Akzent2 2 3 4" xfId="656" xr:uid="{F15FC908-FEDA-401F-A37F-2E215AED7FA6}"/>
    <cellStyle name="20% - Akzent2 2 3 4 2" xfId="657" xr:uid="{22DE7E54-9A06-4787-A573-8C7C050181D9}"/>
    <cellStyle name="20% - Akzent2 2 3 4 2 2" xfId="658" xr:uid="{A48B0B91-E77A-4708-8D15-775B9D212222}"/>
    <cellStyle name="20% - Akzent2 2 3 4 3" xfId="659" xr:uid="{EC4D827D-09B1-472C-9141-853C86FE45BE}"/>
    <cellStyle name="20% - Akzent2 2 3 4_Volatility" xfId="660" xr:uid="{E0FB213F-EA92-4250-BF07-1996D7F35340}"/>
    <cellStyle name="20% - Akzent2 2 3 5" xfId="661" xr:uid="{01C808F9-5233-4399-B376-7478838E97A0}"/>
    <cellStyle name="20% - Akzent2 2 3 5 2" xfId="662" xr:uid="{3D773EC9-4BC3-4EF0-BC20-96E05AD06C69}"/>
    <cellStyle name="20% - Akzent2 2 3 6" xfId="663" xr:uid="{7F12437A-FE47-4D86-9C1A-DC42730AA8B0}"/>
    <cellStyle name="20% - Akzent2 2 3_Volatility" xfId="664" xr:uid="{4BD2DE44-3A0F-414B-9DAA-1DB45FC50976}"/>
    <cellStyle name="20% - Akzent2 2 4" xfId="665" xr:uid="{AE915B30-D6D3-41B5-9C8D-44F750D1C5CB}"/>
    <cellStyle name="20% - Akzent2 2 4 2" xfId="666" xr:uid="{F838FF4B-7131-4CF5-A51F-902290EE4C42}"/>
    <cellStyle name="20% - Akzent2 2 4 2 2" xfId="667" xr:uid="{A2D08D61-C23A-44F8-A167-4C766E47744D}"/>
    <cellStyle name="20% - Akzent2 2 4 2 2 2" xfId="668" xr:uid="{C00CCC73-0538-477A-9BDE-1108D7F9D960}"/>
    <cellStyle name="20% - Akzent2 2 4 2 2 2 2" xfId="669" xr:uid="{68C57B36-EE07-4DA4-8488-F6BD7C41C496}"/>
    <cellStyle name="20% - Akzent2 2 4 2 2 3" xfId="670" xr:uid="{23D281EF-C2D2-4416-B675-93FE9F5493BB}"/>
    <cellStyle name="20% - Akzent2 2 4 2 2_Volatility" xfId="671" xr:uid="{2B21C611-9FE9-410C-A513-6E7CCEA75C33}"/>
    <cellStyle name="20% - Akzent2 2 4 2 3" xfId="672" xr:uid="{89C9DE99-4F82-4AC8-BED6-8A80E7BEAA56}"/>
    <cellStyle name="20% - Akzent2 2 4 2 3 2" xfId="673" xr:uid="{0B8E9015-1C5B-468E-AA0D-4460E1E8586F}"/>
    <cellStyle name="20% - Akzent2 2 4 2 4" xfId="674" xr:uid="{982194C0-C10E-4D91-8B80-E0D2608FDD55}"/>
    <cellStyle name="20% - Akzent2 2 4 2_Volatility" xfId="675" xr:uid="{CC053967-0D82-45C5-A7C6-D3E8D265C403}"/>
    <cellStyle name="20% - Akzent2 2 4 3" xfId="676" xr:uid="{C142D15D-99C7-4FD7-9560-F7291259A81C}"/>
    <cellStyle name="20% - Akzent2 2 4 3 2" xfId="677" xr:uid="{F738CA60-8491-4E48-8D02-3E5C65C10B40}"/>
    <cellStyle name="20% - Akzent2 2 4 3 2 2" xfId="678" xr:uid="{C5C13881-B1AE-4780-8F6D-FF0364139850}"/>
    <cellStyle name="20% - Akzent2 2 4 3 3" xfId="679" xr:uid="{BA44CBF8-BFF7-47C4-9FD6-DA3188FC7230}"/>
    <cellStyle name="20% - Akzent2 2 4 3_Volatility" xfId="680" xr:uid="{CFA0207B-DBC9-485B-B8EA-83A1A0CBC3E4}"/>
    <cellStyle name="20% - Akzent2 2 4 4" xfId="681" xr:uid="{058828EB-AE9B-4189-AED5-43A30325A566}"/>
    <cellStyle name="20% - Akzent2 2 4 4 2" xfId="682" xr:uid="{D47CD22F-34D5-42C0-8B15-9918230A4E2C}"/>
    <cellStyle name="20% - Akzent2 2 4 5" xfId="683" xr:uid="{FD269F16-F6D5-4617-9C05-FFC58E051D2C}"/>
    <cellStyle name="20% - Akzent2 2 4_Volatility" xfId="684" xr:uid="{54CB6A72-1C46-4882-9C12-EFF9E8D97747}"/>
    <cellStyle name="20% - Akzent2 2 5" xfId="685" xr:uid="{265D1B27-C840-473B-B3D3-42233D711D49}"/>
    <cellStyle name="20% - Akzent2 2 5 2" xfId="686" xr:uid="{340A97B7-F81B-4FA8-BDE0-CFF9211167BD}"/>
    <cellStyle name="20% - Akzent2 2 5 2 2" xfId="687" xr:uid="{4020A1A2-4F7A-4C99-9104-1A0F9D0D72FC}"/>
    <cellStyle name="20% - Akzent2 2 5 2 2 2" xfId="688" xr:uid="{8E607B91-FC5D-4D63-ADF9-D9AB2721381C}"/>
    <cellStyle name="20% - Akzent2 2 5 2 3" xfId="689" xr:uid="{B0434B4F-FEA3-453A-B060-788A87FF7DFA}"/>
    <cellStyle name="20% - Akzent2 2 5 2_Volatility" xfId="690" xr:uid="{13DB002E-F8C5-4F13-A579-BA3B84E3606E}"/>
    <cellStyle name="20% - Akzent2 2 5 3" xfId="691" xr:uid="{FA4508AD-9F49-49C9-A507-48F469098A9A}"/>
    <cellStyle name="20% - Akzent2 2 5 3 2" xfId="692" xr:uid="{010C9A46-31D6-440D-B115-0B6A2DF9361A}"/>
    <cellStyle name="20% - Akzent2 2 5 4" xfId="693" xr:uid="{0B04D677-CD23-4796-95F2-79F59DD812E3}"/>
    <cellStyle name="20% - Akzent2 2 5_Volatility" xfId="694" xr:uid="{D06F1494-A9AB-411A-9715-8E1FBF3B1B32}"/>
    <cellStyle name="20% - Akzent2 2 6" xfId="695" xr:uid="{AA50DE62-91B1-4F71-B208-71E2D46661DA}"/>
    <cellStyle name="20% - Akzent2 2 6 2" xfId="696" xr:uid="{53F80F5F-9764-4307-8905-D99C5911CC15}"/>
    <cellStyle name="20% - Akzent2 2 6 2 2" xfId="697" xr:uid="{242E6FB8-A004-4FA3-A65B-E63FEA37311B}"/>
    <cellStyle name="20% - Akzent2 2 6 3" xfId="698" xr:uid="{061E3F9E-D362-47F3-A36F-F9A5680907A2}"/>
    <cellStyle name="20% - Akzent2 2 6_Volatility" xfId="699" xr:uid="{74831E9D-059E-49B6-A295-F8D10CC68230}"/>
    <cellStyle name="20% - Akzent2 2 7" xfId="700" xr:uid="{8104C2C5-B4F6-44FE-B3AB-636B342C36A2}"/>
    <cellStyle name="20% - Akzent2 2 7 2" xfId="701" xr:uid="{6944D5C0-E640-446F-9E5E-74951842AEED}"/>
    <cellStyle name="20% - Akzent2 2 8" xfId="702" xr:uid="{7E851834-AB55-4B5B-9F6B-2C3B4C7DA9AB}"/>
    <cellStyle name="20% - Akzent2 2_Volatility" xfId="703" xr:uid="{08E4EBCB-A5A2-4971-BC8F-AA05E6540308}"/>
    <cellStyle name="20% - Akzent2 3" xfId="704" xr:uid="{558CDC69-E1D0-4BDB-B638-D23446CCEB37}"/>
    <cellStyle name="20% - Akzent2 3 2" xfId="705" xr:uid="{9FD164F2-1E2C-4479-839E-DB57A06C3F36}"/>
    <cellStyle name="20% - Akzent2 3 2 2" xfId="706" xr:uid="{079775E7-AC54-47F5-8FD1-8624F56611B3}"/>
    <cellStyle name="20% - Akzent2 3 2 2 2" xfId="707" xr:uid="{70CA53CD-AD96-4A5C-B849-9A84B03F58B6}"/>
    <cellStyle name="20% - Akzent2 3 2 2 2 2" xfId="708" xr:uid="{F8753CBE-566C-42DF-947C-4F4720F918C9}"/>
    <cellStyle name="20% - Akzent2 3 2 2 2 2 2" xfId="709" xr:uid="{82310CEB-FF28-40D1-B7F8-1DA9EEE8DF24}"/>
    <cellStyle name="20% - Akzent2 3 2 2 2 2 2 2" xfId="710" xr:uid="{87F3DEA9-64BA-4666-A796-12A0DF3F858F}"/>
    <cellStyle name="20% - Akzent2 3 2 2 2 2 3" xfId="711" xr:uid="{9AD3FC7C-2CA4-464A-9DAA-F0F8655F97DB}"/>
    <cellStyle name="20% - Akzent2 3 2 2 2 2_Volatility" xfId="712" xr:uid="{A5631588-9EF1-4C05-9C1B-94D2834149B4}"/>
    <cellStyle name="20% - Akzent2 3 2 2 2 3" xfId="713" xr:uid="{D07879AF-C476-49F8-BB6F-AB3B2E8CE8BA}"/>
    <cellStyle name="20% - Akzent2 3 2 2 2 3 2" xfId="714" xr:uid="{61C61A8B-9340-4792-900F-8A34C89D7AE4}"/>
    <cellStyle name="20% - Akzent2 3 2 2 2 4" xfId="715" xr:uid="{8EEA3795-8535-4719-94C5-2E22E209B89D}"/>
    <cellStyle name="20% - Akzent2 3 2 2 2_Volatility" xfId="716" xr:uid="{C05FC917-62BD-4E91-AA05-35EFA7BCDC48}"/>
    <cellStyle name="20% - Akzent2 3 2 2 3" xfId="717" xr:uid="{9D951BC1-2423-4ACD-853E-31951AB2EC59}"/>
    <cellStyle name="20% - Akzent2 3 2 2 3 2" xfId="718" xr:uid="{A2CF5B3B-F099-4024-978D-30185D80BD2E}"/>
    <cellStyle name="20% - Akzent2 3 2 2 3 2 2" xfId="719" xr:uid="{7A109C24-9D45-407B-9E19-29C8BDC4668D}"/>
    <cellStyle name="20% - Akzent2 3 2 2 3 3" xfId="720" xr:uid="{6655084B-03AE-4A46-BA42-A21BFB1C30B0}"/>
    <cellStyle name="20% - Akzent2 3 2 2 3_Volatility" xfId="721" xr:uid="{6B80A85F-B26E-460A-9F18-16E38E5661ED}"/>
    <cellStyle name="20% - Akzent2 3 2 2 4" xfId="722" xr:uid="{7D462D13-2293-4D71-B0C4-AB2598CE7725}"/>
    <cellStyle name="20% - Akzent2 3 2 2 4 2" xfId="723" xr:uid="{5300948C-7A98-48B7-A5E1-41922212076A}"/>
    <cellStyle name="20% - Akzent2 3 2 2 5" xfId="724" xr:uid="{169697B8-7C3F-4585-82BB-497E2437D730}"/>
    <cellStyle name="20% - Akzent2 3 2 2_Volatility" xfId="725" xr:uid="{950E28BC-9EA8-4A80-B877-0AB02A97BDB5}"/>
    <cellStyle name="20% - Akzent2 3 2 3" xfId="726" xr:uid="{E1F14EFA-FE2F-4717-9264-56DE56E97367}"/>
    <cellStyle name="20% - Akzent2 3 2 3 2" xfId="727" xr:uid="{D6CC336F-E1B8-4560-B9A8-C352564B13CD}"/>
    <cellStyle name="20% - Akzent2 3 2 3 2 2" xfId="728" xr:uid="{4A15BA55-BEB0-4122-8E3A-EF54929ED314}"/>
    <cellStyle name="20% - Akzent2 3 2 3 2 2 2" xfId="729" xr:uid="{C4D0848A-05C6-46AF-8F83-6B5A9BBD17C9}"/>
    <cellStyle name="20% - Akzent2 3 2 3 2 3" xfId="730" xr:uid="{CCD70AE1-73EA-4605-8B8C-BF0A1792FB04}"/>
    <cellStyle name="20% - Akzent2 3 2 3 2_Volatility" xfId="731" xr:uid="{77D14FB4-22ED-4226-BD7B-EE2A86C408E9}"/>
    <cellStyle name="20% - Akzent2 3 2 3 3" xfId="732" xr:uid="{85CB19C1-1EE0-4E05-98E0-0C2C7DBBA824}"/>
    <cellStyle name="20% - Akzent2 3 2 3 3 2" xfId="733" xr:uid="{1E77A5A3-1EEE-44F7-BB72-5C8A94793462}"/>
    <cellStyle name="20% - Akzent2 3 2 3 4" xfId="734" xr:uid="{BEB3B3BE-EB19-4BEC-8636-9AC92072D04C}"/>
    <cellStyle name="20% - Akzent2 3 2 3_Volatility" xfId="735" xr:uid="{C327779A-0A1A-4580-A284-5A4C32DB72A0}"/>
    <cellStyle name="20% - Akzent2 3 2 4" xfId="736" xr:uid="{44843A49-603B-4D46-8897-0D973902AC90}"/>
    <cellStyle name="20% - Akzent2 3 2 4 2" xfId="737" xr:uid="{C994AF57-FDC1-4639-9662-0CDCC4239F83}"/>
    <cellStyle name="20% - Akzent2 3 2 4 2 2" xfId="738" xr:uid="{3C5851F9-96D2-4374-85E9-546779F3B6E7}"/>
    <cellStyle name="20% - Akzent2 3 2 4 3" xfId="739" xr:uid="{6C0D07AC-66EF-4218-90C1-735D40067A70}"/>
    <cellStyle name="20% - Akzent2 3 2 4_Volatility" xfId="740" xr:uid="{96D53641-ACE1-4F18-A1A1-64781595AD34}"/>
    <cellStyle name="20% - Akzent2 3 2 5" xfId="741" xr:uid="{ADCF7239-3789-41E3-BAC4-876CC2A83070}"/>
    <cellStyle name="20% - Akzent2 3 2 5 2" xfId="742" xr:uid="{881A126D-4A8E-4D26-B542-4DC5A69CEFB3}"/>
    <cellStyle name="20% - Akzent2 3 2 6" xfId="743" xr:uid="{73A5E9C9-F551-46DA-AB16-DBA0E7967FD2}"/>
    <cellStyle name="20% - Akzent2 3 2_Volatility" xfId="744" xr:uid="{C4A8B7B7-7655-454D-91D8-929977929494}"/>
    <cellStyle name="20% - Akzent2 3 3" xfId="745" xr:uid="{F68FE861-67A6-432D-B723-E1DB03100F35}"/>
    <cellStyle name="20% - Akzent2 3 3 2" xfId="746" xr:uid="{9AE7A1B2-B4BB-4DAA-84B9-7D06E5561356}"/>
    <cellStyle name="20% - Akzent2 3 3 2 2" xfId="747" xr:uid="{E6D9B418-A944-4B93-A2D3-959D616735C3}"/>
    <cellStyle name="20% - Akzent2 3 3 2 2 2" xfId="748" xr:uid="{26F49F50-137B-437D-A794-70D4B50698A0}"/>
    <cellStyle name="20% - Akzent2 3 3 2 2 2 2" xfId="749" xr:uid="{8AF316A7-988B-4B01-BE4D-0E70BAD4A94A}"/>
    <cellStyle name="20% - Akzent2 3 3 2 2 3" xfId="750" xr:uid="{73A4C502-9702-4E4A-9F4F-AE3BDA812668}"/>
    <cellStyle name="20% - Akzent2 3 3 2 2_Volatility" xfId="751" xr:uid="{2AE7D1AF-9CAC-470A-A355-B432FDFF325A}"/>
    <cellStyle name="20% - Akzent2 3 3 2 3" xfId="752" xr:uid="{15032B14-8E80-4980-A6BE-F1E6DD9CCF9F}"/>
    <cellStyle name="20% - Akzent2 3 3 2 3 2" xfId="753" xr:uid="{8DC2536F-0291-4562-A006-D40B546D0C3C}"/>
    <cellStyle name="20% - Akzent2 3 3 2 4" xfId="754" xr:uid="{67AE6F8B-0674-42C3-AE80-75E9B11D2A3C}"/>
    <cellStyle name="20% - Akzent2 3 3 2_Volatility" xfId="755" xr:uid="{BF5EEC55-4B0C-413B-85F4-D8422E9EE939}"/>
    <cellStyle name="20% - Akzent2 3 3 3" xfId="756" xr:uid="{91FE091C-88D7-4310-BDAA-02B04B978334}"/>
    <cellStyle name="20% - Akzent2 3 3 3 2" xfId="757" xr:uid="{AC27334C-70A2-4BB5-8AF3-7CFE365CC0BA}"/>
    <cellStyle name="20% - Akzent2 3 3 3 2 2" xfId="758" xr:uid="{C449EC69-8EF1-468A-A8C8-2E044AB0A2A4}"/>
    <cellStyle name="20% - Akzent2 3 3 3 3" xfId="759" xr:uid="{AC1075E5-615F-4A28-843C-00FE73E9992A}"/>
    <cellStyle name="20% - Akzent2 3 3 3_Volatility" xfId="760" xr:uid="{44E0BD85-0439-42CE-ACEF-7C4183171D10}"/>
    <cellStyle name="20% - Akzent2 3 3 4" xfId="761" xr:uid="{4DD2203D-FE7E-46D4-847C-CAEBB460B107}"/>
    <cellStyle name="20% - Akzent2 3 3 4 2" xfId="762" xr:uid="{B2443F92-1F5B-422B-91C9-7FFB50E493C3}"/>
    <cellStyle name="20% - Akzent2 3 3 5" xfId="763" xr:uid="{87738B9C-1E05-4A05-8B47-2A2FAFD17D30}"/>
    <cellStyle name="20% - Akzent2 3 3_Volatility" xfId="764" xr:uid="{43AF02A1-E96E-465F-87B8-0FE2D52F7DD3}"/>
    <cellStyle name="20% - Akzent2 3 4" xfId="765" xr:uid="{A2614EA3-4A76-4F28-B22C-EC79D655BF1A}"/>
    <cellStyle name="20% - Akzent2 3 4 2" xfId="766" xr:uid="{8FC2E64E-839C-4FA2-B799-FF36C613CA5E}"/>
    <cellStyle name="20% - Akzent2 3 4 2 2" xfId="767" xr:uid="{18A524F2-C25B-4F09-93C8-94D79A31B957}"/>
    <cellStyle name="20% - Akzent2 3 4 2 2 2" xfId="768" xr:uid="{5509F458-1280-4EE7-A2F7-D98B8020F9AC}"/>
    <cellStyle name="20% - Akzent2 3 4 2 3" xfId="769" xr:uid="{3A4E08CA-C797-4F86-8C19-8BD015B53693}"/>
    <cellStyle name="20% - Akzent2 3 4 2_Volatility" xfId="770" xr:uid="{1BFD960D-CF97-4E19-AB3E-54494685CFB9}"/>
    <cellStyle name="20% - Akzent2 3 4 3" xfId="771" xr:uid="{C9D89244-F710-459D-BF1F-5148FAB3DD8F}"/>
    <cellStyle name="20% - Akzent2 3 4 3 2" xfId="772" xr:uid="{F19BBB94-DF9A-451D-A817-1E5A1BE85B53}"/>
    <cellStyle name="20% - Akzent2 3 4 4" xfId="773" xr:uid="{73A13B42-ADA2-4F7E-8A44-81D6375F6B48}"/>
    <cellStyle name="20% - Akzent2 3 4_Volatility" xfId="774" xr:uid="{C2005FA8-ACFF-44A8-BE58-D9DBF9AF135B}"/>
    <cellStyle name="20% - Akzent2 3 5" xfId="775" xr:uid="{932DC58D-37DA-4C3A-8586-546FC37B9890}"/>
    <cellStyle name="20% - Akzent2 3 5 2" xfId="776" xr:uid="{D080A5E8-F18F-4608-BF2B-42A5908707BF}"/>
    <cellStyle name="20% - Akzent2 3 5 2 2" xfId="777" xr:uid="{91036DC4-AC34-480F-A251-1A2848100895}"/>
    <cellStyle name="20% - Akzent2 3 5 3" xfId="778" xr:uid="{CFED524D-B696-4CF0-8969-5905EE43CAD1}"/>
    <cellStyle name="20% - Akzent2 3 5_Volatility" xfId="779" xr:uid="{9AC26761-EBF0-4CF0-AF73-B7EDD84F0357}"/>
    <cellStyle name="20% - Akzent2 3 6" xfId="780" xr:uid="{9FA63CA5-5FE0-43A8-A08F-50AB9F043FF1}"/>
    <cellStyle name="20% - Akzent2 3 6 2" xfId="781" xr:uid="{38D8DDC0-A355-4182-8331-76690C85EC4F}"/>
    <cellStyle name="20% - Akzent2 3 7" xfId="782" xr:uid="{9A11792E-5699-4692-9CE1-62C14FD55120}"/>
    <cellStyle name="20% - Akzent2 3_Volatility" xfId="783" xr:uid="{D3CF3E6E-1AAF-49E0-9196-5B60AEB3DB4F}"/>
    <cellStyle name="20% - Akzent2 4" xfId="784" xr:uid="{0DD06118-10B5-4471-A086-7F10F3279949}"/>
    <cellStyle name="20% - Akzent2 4 2" xfId="785" xr:uid="{3BEAB662-F55A-4F5B-8C41-183CBD8E788B}"/>
    <cellStyle name="20% - Akzent2 4 2 2" xfId="786" xr:uid="{F1B5F830-9D67-4209-A46A-7F49A2A047B2}"/>
    <cellStyle name="20% - Akzent2 4 2 2 2" xfId="787" xr:uid="{81ACBFBD-448E-4B50-B45D-A5C73E35EB4A}"/>
    <cellStyle name="20% - Akzent2 4 2 2 2 2" xfId="788" xr:uid="{DC8A746D-9DFC-440B-B419-AFBCA4F9B575}"/>
    <cellStyle name="20% - Akzent2 4 2 2 2 2 2" xfId="789" xr:uid="{A44704EB-50C3-461F-BDB9-6A0D1F111752}"/>
    <cellStyle name="20% - Akzent2 4 2 2 2 3" xfId="790" xr:uid="{050E65BC-3ACA-4ADA-B6AF-ADB1A7BDF128}"/>
    <cellStyle name="20% - Akzent2 4 2 2 2_Volatility" xfId="791" xr:uid="{9DEDD575-4614-4253-B627-C570C8A1E250}"/>
    <cellStyle name="20% - Akzent2 4 2 2 3" xfId="792" xr:uid="{E8952E79-0EAF-41E2-A570-E778F786B427}"/>
    <cellStyle name="20% - Akzent2 4 2 2 3 2" xfId="793" xr:uid="{25506D0D-3D15-498D-8DDA-09A6389B4934}"/>
    <cellStyle name="20% - Akzent2 4 2 2 4" xfId="794" xr:uid="{D338F4D4-E2CC-41B9-939D-78B7AF7DB8AF}"/>
    <cellStyle name="20% - Akzent2 4 2 2_Volatility" xfId="795" xr:uid="{25E26EB8-FE66-4011-9442-3F50F0465588}"/>
    <cellStyle name="20% - Akzent2 4 2 3" xfId="796" xr:uid="{243FC194-8761-4CAE-9CA8-5CAF3A71F596}"/>
    <cellStyle name="20% - Akzent2 4 2 3 2" xfId="797" xr:uid="{AE3A6EEA-EAA7-48F3-9C80-789C1719B0B8}"/>
    <cellStyle name="20% - Akzent2 4 2 3 2 2" xfId="798" xr:uid="{70459684-F5BE-4668-823A-293A3DFDDA6D}"/>
    <cellStyle name="20% - Akzent2 4 2 3 3" xfId="799" xr:uid="{659E4C64-322F-4E6A-AF77-5F4960CE6A85}"/>
    <cellStyle name="20% - Akzent2 4 2 3_Volatility" xfId="800" xr:uid="{B3C768AB-BFF7-40BF-B333-A77E3E58197A}"/>
    <cellStyle name="20% - Akzent2 4 2 4" xfId="801" xr:uid="{DA82A142-4F7B-48E7-BEBD-74A06AEE214D}"/>
    <cellStyle name="20% - Akzent2 4 2 4 2" xfId="802" xr:uid="{31495436-5947-4BF3-B6DC-37DB7BB0A255}"/>
    <cellStyle name="20% - Akzent2 4 2 5" xfId="803" xr:uid="{2CF0C5BD-F6E5-4EA4-BDCA-81ABB32A2B09}"/>
    <cellStyle name="20% - Akzent2 4 2_Volatility" xfId="804" xr:uid="{80D6151C-FDAB-4880-B7B3-81FFFD3F997E}"/>
    <cellStyle name="20% - Akzent2 4 3" xfId="805" xr:uid="{EA0E0FBF-37D0-4FD2-9A63-C0BC6FE26ADD}"/>
    <cellStyle name="20% - Akzent2 4 3 2" xfId="806" xr:uid="{8E8CBFBD-DF6E-4D0E-9945-907C59438A57}"/>
    <cellStyle name="20% - Akzent2 4 3 2 2" xfId="807" xr:uid="{6C3C1662-0C9E-4DF0-9CCF-F863875B8D6B}"/>
    <cellStyle name="20% - Akzent2 4 3 2 2 2" xfId="808" xr:uid="{3E3803B1-6B2A-4BA8-8037-08AD5648DF66}"/>
    <cellStyle name="20% - Akzent2 4 3 2 3" xfId="809" xr:uid="{EFBE92B2-7F4C-4435-9B0C-6EE87B5BA1CB}"/>
    <cellStyle name="20% - Akzent2 4 3 2_Volatility" xfId="810" xr:uid="{CE39E1C9-FE01-43A4-A3A7-DA9FBDBCB8E3}"/>
    <cellStyle name="20% - Akzent2 4 3 3" xfId="811" xr:uid="{BD133A9E-6794-4375-8B6A-83BAA9820843}"/>
    <cellStyle name="20% - Akzent2 4 3 3 2" xfId="812" xr:uid="{7973607E-3430-4F76-8325-44DE32315FD7}"/>
    <cellStyle name="20% - Akzent2 4 3 4" xfId="813" xr:uid="{BC5908FD-D2C2-45C4-AEDC-63EE73F70794}"/>
    <cellStyle name="20% - Akzent2 4 3_Volatility" xfId="814" xr:uid="{159B2B70-6434-4233-9E99-982DCAD565BD}"/>
    <cellStyle name="20% - Akzent2 4 4" xfId="815" xr:uid="{7450F75C-5493-4415-9BA5-C0BB562A2E6F}"/>
    <cellStyle name="20% - Akzent2 4 4 2" xfId="816" xr:uid="{86867A68-ABC1-4F1A-B522-67375EFBA8D1}"/>
    <cellStyle name="20% - Akzent2 4 4 2 2" xfId="817" xr:uid="{5E80CF35-6634-4E8F-A8FA-255868D5EC5A}"/>
    <cellStyle name="20% - Akzent2 4 4 3" xfId="818" xr:uid="{B5BCFD3A-BFD4-49E2-ACC9-056C1409DD5A}"/>
    <cellStyle name="20% - Akzent2 4 4_Volatility" xfId="819" xr:uid="{C4C3C78D-A47B-4BEB-BA89-1A7F819FA69B}"/>
    <cellStyle name="20% - Akzent2 4 5" xfId="820" xr:uid="{A0F9D254-B029-4A7A-B0EC-03CBA3DF120E}"/>
    <cellStyle name="20% - Akzent2 4 5 2" xfId="821" xr:uid="{ED6B33C6-057A-498C-9277-8FFE9EA23E3C}"/>
    <cellStyle name="20% - Akzent2 4 6" xfId="822" xr:uid="{2A4040D6-D3E4-4D4C-B862-DD8D35859945}"/>
    <cellStyle name="20% - Akzent2 4_Volatility" xfId="823" xr:uid="{3BE3CCF0-4259-476C-BE09-FD68141BB443}"/>
    <cellStyle name="20% - Akzent2 5" xfId="824" xr:uid="{30C6133E-B2D7-47D0-BF66-CB38753DFF6D}"/>
    <cellStyle name="20% - Akzent2 5 2" xfId="825" xr:uid="{E93320B8-3AEB-4A3E-A1C9-1160FF416E1E}"/>
    <cellStyle name="20% - Akzent2 5 2 2" xfId="826" xr:uid="{258F7FA4-2D21-4A29-BCAB-B2D1302AFAEC}"/>
    <cellStyle name="20% - Akzent2 5 2 2 2" xfId="827" xr:uid="{7F681E37-A454-49EB-975F-19050B5EC0C3}"/>
    <cellStyle name="20% - Akzent2 5 2 2 2 2" xfId="828" xr:uid="{3A1A910F-1FCE-41ED-B17F-553F8F364938}"/>
    <cellStyle name="20% - Akzent2 5 2 2 3" xfId="829" xr:uid="{44DBD0D8-DFB5-49E6-AADE-DF2586877A7C}"/>
    <cellStyle name="20% - Akzent2 5 2 2_Volatility" xfId="830" xr:uid="{F00AE54F-4560-456B-8E05-307FD0186269}"/>
    <cellStyle name="20% - Akzent2 5 2 3" xfId="831" xr:uid="{6E89E65C-D99F-4D7D-B9AA-C952A77D2DB1}"/>
    <cellStyle name="20% - Akzent2 5 2 3 2" xfId="832" xr:uid="{8D01A635-AA44-4CA6-AFF3-37B402E016AD}"/>
    <cellStyle name="20% - Akzent2 5 2 4" xfId="833" xr:uid="{24AFE311-CBB2-4B59-805D-2A3F600019B1}"/>
    <cellStyle name="20% - Akzent2 5 2_Volatility" xfId="834" xr:uid="{F8D86A4A-85A4-4943-A3CF-8FDE46E1F76D}"/>
    <cellStyle name="20% - Akzent2 5 3" xfId="835" xr:uid="{5E500A13-A00A-4FB1-A74C-4ED11C88DD5B}"/>
    <cellStyle name="20% - Akzent2 5 3 2" xfId="836" xr:uid="{8051B6C8-1F20-4E1F-861A-14B4B3FBE5BC}"/>
    <cellStyle name="20% - Akzent2 5 3 2 2" xfId="837" xr:uid="{44C27B9A-2B12-4EAF-A0EC-AEFB7AD9F38B}"/>
    <cellStyle name="20% - Akzent2 5 3 3" xfId="838" xr:uid="{6BB6A9D3-17B0-40A7-868E-167203D46EC8}"/>
    <cellStyle name="20% - Akzent2 5 3_Volatility" xfId="839" xr:uid="{953BC061-E624-4AF8-B7FA-C077F0BDCAD1}"/>
    <cellStyle name="20% - Akzent2 5 4" xfId="840" xr:uid="{41E74BC2-E234-42B4-A823-989FD0588B8F}"/>
    <cellStyle name="20% - Akzent2 5 4 2" xfId="841" xr:uid="{E468F668-0CA3-442E-ACDB-ABD615DA7EC8}"/>
    <cellStyle name="20% - Akzent2 5 5" xfId="842" xr:uid="{D30DF3EC-AF94-4F1E-855A-F9DDD11345C4}"/>
    <cellStyle name="20% - Akzent2 5_Volatility" xfId="843" xr:uid="{72FBAE16-BBC2-4DF8-AEA3-7076209ABB55}"/>
    <cellStyle name="20% - Akzent2 6" xfId="844" xr:uid="{6A7FD205-56DF-4B6F-9FCB-988DA7785D55}"/>
    <cellStyle name="20% - Akzent2 6 2" xfId="845" xr:uid="{F24D749C-B93A-44D8-B61A-F36E8FD40C44}"/>
    <cellStyle name="20% - Akzent2 6 2 2" xfId="846" xr:uid="{81EAC385-F684-41E3-9536-E435CB985EA1}"/>
    <cellStyle name="20% - Akzent2 6 2 2 2" xfId="847" xr:uid="{0812F8D3-484A-4154-A7E5-D28B6BA5B2A4}"/>
    <cellStyle name="20% - Akzent2 6 2 3" xfId="848" xr:uid="{19DE20F6-E184-44CC-8E44-81799703AB9B}"/>
    <cellStyle name="20% - Akzent2 6 2_Volatility" xfId="849" xr:uid="{51157B81-BFF3-4A2C-BD59-CC3767CAD2F9}"/>
    <cellStyle name="20% - Akzent2 6 3" xfId="850" xr:uid="{9FB638C9-E1DD-4420-8C8C-D2F320B85421}"/>
    <cellStyle name="20% - Akzent2 6 3 2" xfId="851" xr:uid="{6A9FB067-C4A0-481D-89D1-EFD13109092D}"/>
    <cellStyle name="20% - Akzent2 6 4" xfId="852" xr:uid="{23BE5720-0016-42EE-A1B3-909F60B47CE4}"/>
    <cellStyle name="20% - Akzent2 6_Volatility" xfId="853" xr:uid="{FDDCD932-23C9-458F-A352-9135D18EA210}"/>
    <cellStyle name="20% - Akzent2 7" xfId="854" xr:uid="{6588B851-E7B1-46BB-BE1D-340E94C84CC3}"/>
    <cellStyle name="20% - Akzent2 7 2" xfId="855" xr:uid="{6CB1ADCC-4516-4DCF-AD69-BFB6259800DE}"/>
    <cellStyle name="20% - Akzent2 7 2 2" xfId="856" xr:uid="{76959266-8301-4610-8904-073D7D89AF27}"/>
    <cellStyle name="20% - Akzent2 7 3" xfId="857" xr:uid="{ED6AC9B2-BCEB-4277-9FF2-DA5AC29FBC65}"/>
    <cellStyle name="20% - Akzent2 7_Volatility" xfId="858" xr:uid="{28148DEA-186A-48F5-AC75-6A04BABA4F7A}"/>
    <cellStyle name="20% - Akzent2 8" xfId="859" xr:uid="{AA769433-0036-4230-9C82-F73F4FA49ADD}"/>
    <cellStyle name="20% - Akzent2 8 2" xfId="860" xr:uid="{416DEF74-7E4D-4B31-8F93-B6E4DC72F79E}"/>
    <cellStyle name="20% - Akzent2 9" xfId="861" xr:uid="{F907DBDC-1241-4FF5-B038-27D9CB1EDF4F}"/>
    <cellStyle name="20% - Akzent2_Volatility" xfId="862" xr:uid="{401738C9-A469-4803-9014-3FEF1F2DCB62}"/>
    <cellStyle name="20% - Akzent3" xfId="863" xr:uid="{7C479BDB-4F8A-494E-BF1B-BF70F97B0FB3}"/>
    <cellStyle name="20% - Akzent3 2" xfId="864" xr:uid="{A005DD21-838D-4BB1-B31C-A3FDE1E9CC88}"/>
    <cellStyle name="20% - Akzent3 2 2" xfId="865" xr:uid="{43AD9762-0939-46A7-8843-ECB5F51AB1D1}"/>
    <cellStyle name="20% - Akzent3 2 2 2" xfId="866" xr:uid="{BF509822-954C-4076-8F93-C2D0DB0247FA}"/>
    <cellStyle name="20% - Akzent3 2 2 2 2" xfId="867" xr:uid="{CCA4C3F9-7BA6-4017-8F79-74C70A5424C9}"/>
    <cellStyle name="20% - Akzent3 2 2 2 2 2" xfId="868" xr:uid="{CAB04876-8F2A-4039-98DD-14BDE9AD0D70}"/>
    <cellStyle name="20% - Akzent3 2 2 2 2 2 2" xfId="869" xr:uid="{2784624E-9F2A-4EB8-BF96-18F5245557EA}"/>
    <cellStyle name="20% - Akzent3 2 2 2 2 2 2 2" xfId="870" xr:uid="{78AD543E-6257-47A0-B264-DBA220CA1616}"/>
    <cellStyle name="20% - Akzent3 2 2 2 2 2 2 2 2" xfId="871" xr:uid="{5F7B1225-022F-41D2-BEF4-957269B19683}"/>
    <cellStyle name="20% - Akzent3 2 2 2 2 2 2 3" xfId="872" xr:uid="{EEB2122C-B067-46CE-BF20-FFBB46916D2B}"/>
    <cellStyle name="20% - Akzent3 2 2 2 2 2 2_Volatility" xfId="873" xr:uid="{D649601F-C6E2-492D-B996-0E849C8F2AE3}"/>
    <cellStyle name="20% - Akzent3 2 2 2 2 2 3" xfId="874" xr:uid="{F4A60F83-196E-4CAB-B6F2-0037AF702084}"/>
    <cellStyle name="20% - Akzent3 2 2 2 2 2 3 2" xfId="875" xr:uid="{013394BB-0DC2-4BB9-80D9-0CA43DFB555A}"/>
    <cellStyle name="20% - Akzent3 2 2 2 2 2 4" xfId="876" xr:uid="{7C23A46A-A733-4412-BCF5-5DFB5ED380FC}"/>
    <cellStyle name="20% - Akzent3 2 2 2 2 2_Volatility" xfId="877" xr:uid="{749356DF-A593-4D4A-B0D2-8412D6EA4D03}"/>
    <cellStyle name="20% - Akzent3 2 2 2 2 3" xfId="878" xr:uid="{8877479F-BBE5-4C89-9BF8-4D748792DC35}"/>
    <cellStyle name="20% - Akzent3 2 2 2 2 3 2" xfId="879" xr:uid="{6E65D7C7-4088-4EAD-9280-586AD83A6941}"/>
    <cellStyle name="20% - Akzent3 2 2 2 2 3 2 2" xfId="880" xr:uid="{71A48A9D-B606-4A37-B22A-5072CDBBAC60}"/>
    <cellStyle name="20% - Akzent3 2 2 2 2 3 3" xfId="881" xr:uid="{D900E9A8-14C6-4D57-8A2B-E4B7450C7931}"/>
    <cellStyle name="20% - Akzent3 2 2 2 2 3_Volatility" xfId="882" xr:uid="{BBE4D4FE-F5C5-40ED-9524-8D0A76CB0252}"/>
    <cellStyle name="20% - Akzent3 2 2 2 2 4" xfId="883" xr:uid="{C5F0199D-273F-42D8-8144-6D56A3B719CC}"/>
    <cellStyle name="20% - Akzent3 2 2 2 2 4 2" xfId="884" xr:uid="{1294BD24-644B-4A32-A23B-DB2EB19552B1}"/>
    <cellStyle name="20% - Akzent3 2 2 2 2 5" xfId="885" xr:uid="{21FDC3AC-658A-4F9C-A0EB-3A494DCA5078}"/>
    <cellStyle name="20% - Akzent3 2 2 2 2_Volatility" xfId="886" xr:uid="{FD2F460E-5C62-454A-9429-AD6FD79BC75B}"/>
    <cellStyle name="20% - Akzent3 2 2 2 3" xfId="887" xr:uid="{B1E52996-5DD6-4B51-A09F-71DC5767069D}"/>
    <cellStyle name="20% - Akzent3 2 2 2 3 2" xfId="888" xr:uid="{71DAC61C-D720-4535-B4F7-835B65FC8849}"/>
    <cellStyle name="20% - Akzent3 2 2 2 3 2 2" xfId="889" xr:uid="{CB181869-1225-44C6-BC11-D88C0E51261E}"/>
    <cellStyle name="20% - Akzent3 2 2 2 3 2 2 2" xfId="890" xr:uid="{E9872AB0-89D3-4E45-9A3E-17D3E6B62210}"/>
    <cellStyle name="20% - Akzent3 2 2 2 3 2 3" xfId="891" xr:uid="{55F5194A-90E0-4EBD-B59E-A32ADE2103E4}"/>
    <cellStyle name="20% - Akzent3 2 2 2 3 2_Volatility" xfId="892" xr:uid="{F17B6279-337A-405C-B0EF-352E218DD3CB}"/>
    <cellStyle name="20% - Akzent3 2 2 2 3 3" xfId="893" xr:uid="{A25B39B1-95BC-495A-9398-701C237600F3}"/>
    <cellStyle name="20% - Akzent3 2 2 2 3 3 2" xfId="894" xr:uid="{BFBD796E-DA09-44F3-A97F-5CA51A250C7E}"/>
    <cellStyle name="20% - Akzent3 2 2 2 3 4" xfId="895" xr:uid="{BD67EE78-A367-4B98-9466-6A0874B91430}"/>
    <cellStyle name="20% - Akzent3 2 2 2 3_Volatility" xfId="896" xr:uid="{0FD03111-5D1C-4820-B233-1FA962340497}"/>
    <cellStyle name="20% - Akzent3 2 2 2 4" xfId="897" xr:uid="{73BB8028-58AD-47D5-9285-A3A3E75EEE58}"/>
    <cellStyle name="20% - Akzent3 2 2 2 4 2" xfId="898" xr:uid="{FB2547BE-D894-4A4D-8318-A6E6F5AAB4A1}"/>
    <cellStyle name="20% - Akzent3 2 2 2 4 2 2" xfId="899" xr:uid="{264F209E-12EA-4A69-A48B-3B9FE3EE7602}"/>
    <cellStyle name="20% - Akzent3 2 2 2 4 3" xfId="900" xr:uid="{2895BA4B-5929-4717-96A1-B1C3CDB5DD3B}"/>
    <cellStyle name="20% - Akzent3 2 2 2 4_Volatility" xfId="901" xr:uid="{295626F6-2AA1-4A0C-91B3-7A79D9532DFD}"/>
    <cellStyle name="20% - Akzent3 2 2 2 5" xfId="902" xr:uid="{06F0AC2D-7EB5-4ADB-B8F7-FB526B66DC27}"/>
    <cellStyle name="20% - Akzent3 2 2 2 5 2" xfId="903" xr:uid="{3421825A-EE9F-4BE4-A6EB-EFD7A51E88D7}"/>
    <cellStyle name="20% - Akzent3 2 2 2 6" xfId="904" xr:uid="{E925B45A-F14A-4509-92E8-02FBA28C8C81}"/>
    <cellStyle name="20% - Akzent3 2 2 2_Volatility" xfId="905" xr:uid="{960C60D4-C5A2-47F5-B15F-CC5123B090A9}"/>
    <cellStyle name="20% - Akzent3 2 2 3" xfId="906" xr:uid="{38AD8CD7-E8FF-49AE-97B9-DA84E785C33E}"/>
    <cellStyle name="20% - Akzent3 2 2 3 2" xfId="907" xr:uid="{1A5D6315-EC2E-43C7-BDC2-68EA1BAE5F0A}"/>
    <cellStyle name="20% - Akzent3 2 2 3 2 2" xfId="908" xr:uid="{66938087-B114-41DB-BCD1-A2BEFF9A2FE0}"/>
    <cellStyle name="20% - Akzent3 2 2 3 2 2 2" xfId="909" xr:uid="{F796DB62-5F5C-49B4-BDA1-F7B29EA09AF9}"/>
    <cellStyle name="20% - Akzent3 2 2 3 2 2 2 2" xfId="910" xr:uid="{BD1EB778-11E5-481B-8366-4607917BD56D}"/>
    <cellStyle name="20% - Akzent3 2 2 3 2 2 3" xfId="911" xr:uid="{81132D7D-64FB-42EE-A979-CFFA15C599D3}"/>
    <cellStyle name="20% - Akzent3 2 2 3 2 2_Volatility" xfId="912" xr:uid="{28AAC790-9E47-4F53-B290-47AC7833E2F9}"/>
    <cellStyle name="20% - Akzent3 2 2 3 2 3" xfId="913" xr:uid="{2DE9BFAC-052E-47B1-A2AB-0B551ACA493C}"/>
    <cellStyle name="20% - Akzent3 2 2 3 2 3 2" xfId="914" xr:uid="{276067EE-7B0C-46FD-843C-E0803168803F}"/>
    <cellStyle name="20% - Akzent3 2 2 3 2 4" xfId="915" xr:uid="{FF685CB3-6392-4B70-95B1-F1044BA3A7B8}"/>
    <cellStyle name="20% - Akzent3 2 2 3 2_Volatility" xfId="916" xr:uid="{26866153-0D60-42F4-91CB-985CAA243885}"/>
    <cellStyle name="20% - Akzent3 2 2 3 3" xfId="917" xr:uid="{A3CA9A88-23B6-4312-826B-DFE5CCB13A1A}"/>
    <cellStyle name="20% - Akzent3 2 2 3 3 2" xfId="918" xr:uid="{6740013B-D84A-4F8E-90AE-FC26BEF91F37}"/>
    <cellStyle name="20% - Akzent3 2 2 3 3 2 2" xfId="919" xr:uid="{91ABE1FB-4E46-44B2-AB97-93977CE122E7}"/>
    <cellStyle name="20% - Akzent3 2 2 3 3 3" xfId="920" xr:uid="{5114A8A7-1BF8-4C7A-82FB-50A401ED455E}"/>
    <cellStyle name="20% - Akzent3 2 2 3 3_Volatility" xfId="921" xr:uid="{FD3D2E81-8AD8-421A-A013-4EC661885676}"/>
    <cellStyle name="20% - Akzent3 2 2 3 4" xfId="922" xr:uid="{F89BA3A7-081C-4441-AA0C-772866771563}"/>
    <cellStyle name="20% - Akzent3 2 2 3 4 2" xfId="923" xr:uid="{CD0C3BF3-BAEE-4CFD-BA5D-DCF5F19D941A}"/>
    <cellStyle name="20% - Akzent3 2 2 3 5" xfId="924" xr:uid="{EF2A339D-F5CA-469A-A86C-76B330F2EE00}"/>
    <cellStyle name="20% - Akzent3 2 2 3_Volatility" xfId="925" xr:uid="{ADA843A6-CAC0-49DE-964D-BCEC2887D967}"/>
    <cellStyle name="20% - Akzent3 2 2 4" xfId="926" xr:uid="{79EE1A89-7B65-41F6-985D-6AF11B994EB9}"/>
    <cellStyle name="20% - Akzent3 2 2 4 2" xfId="927" xr:uid="{550EE311-31EC-45C9-B147-BEBD0C92238A}"/>
    <cellStyle name="20% - Akzent3 2 2 4 2 2" xfId="928" xr:uid="{D4A8B9AB-4B0E-4716-B4E2-729A43FB473F}"/>
    <cellStyle name="20% - Akzent3 2 2 4 2 2 2" xfId="929" xr:uid="{18CE5BC1-E975-4BDA-B7B9-7C10A5A1E4EC}"/>
    <cellStyle name="20% - Akzent3 2 2 4 2 3" xfId="930" xr:uid="{B01EC869-56DF-41D3-8468-4D08EC0A7DFA}"/>
    <cellStyle name="20% - Akzent3 2 2 4 2_Volatility" xfId="931" xr:uid="{87CAACE8-D358-49D3-8BFE-E2279B70ED51}"/>
    <cellStyle name="20% - Akzent3 2 2 4 3" xfId="932" xr:uid="{EF257A58-95AF-4E6A-A7A7-D5FB79F17BAB}"/>
    <cellStyle name="20% - Akzent3 2 2 4 3 2" xfId="933" xr:uid="{B40A74A0-23E8-483B-BC23-2F31AA243102}"/>
    <cellStyle name="20% - Akzent3 2 2 4 4" xfId="934" xr:uid="{D4E1009D-C0F1-448A-B164-0C45AC0195F9}"/>
    <cellStyle name="20% - Akzent3 2 2 4_Volatility" xfId="935" xr:uid="{C9B40E8D-D4CF-4964-BE3C-8E32680A49C6}"/>
    <cellStyle name="20% - Akzent3 2 2 5" xfId="936" xr:uid="{D09333AA-71D4-4428-BBAA-776DE2F3469E}"/>
    <cellStyle name="20% - Akzent3 2 2 5 2" xfId="937" xr:uid="{76F8632E-4029-43F9-8772-840AC0AB2C6F}"/>
    <cellStyle name="20% - Akzent3 2 2 5 2 2" xfId="938" xr:uid="{1561B406-F210-4B69-A4D2-AC95FE17834A}"/>
    <cellStyle name="20% - Akzent3 2 2 5 3" xfId="939" xr:uid="{61098D04-E971-4FB5-898B-13C486F1A873}"/>
    <cellStyle name="20% - Akzent3 2 2 5_Volatility" xfId="940" xr:uid="{D1E045E8-2974-446B-9651-9D1E1770A494}"/>
    <cellStyle name="20% - Akzent3 2 2 6" xfId="941" xr:uid="{7A0BCC8A-76F9-4154-907D-C95E95F88BD3}"/>
    <cellStyle name="20% - Akzent3 2 2 6 2" xfId="942" xr:uid="{D870FD43-52B7-46F8-9152-8C9584F623BC}"/>
    <cellStyle name="20% - Akzent3 2 2 7" xfId="943" xr:uid="{041CF6E0-28B9-47F1-BC57-E1C184C4BB66}"/>
    <cellStyle name="20% - Akzent3 2 2_Volatility" xfId="944" xr:uid="{F72B70C8-608F-4C04-B189-0F859C23AC1B}"/>
    <cellStyle name="20% - Akzent3 2 3" xfId="945" xr:uid="{116560A9-50B2-41DA-923D-5A01F3331BE0}"/>
    <cellStyle name="20% - Akzent3 2 3 2" xfId="946" xr:uid="{D24E84B8-58A6-4582-A60C-F53B5AA52E4B}"/>
    <cellStyle name="20% - Akzent3 2 3 2 2" xfId="947" xr:uid="{A277FD03-0FDA-47CF-A151-F4DEB636E93D}"/>
    <cellStyle name="20% - Akzent3 2 3 2 2 2" xfId="948" xr:uid="{22E6F8B4-F155-431F-96B1-E8E1195FE1EE}"/>
    <cellStyle name="20% - Akzent3 2 3 2 2 2 2" xfId="949" xr:uid="{D0624001-A3C2-458B-82F8-D6ED652CD96B}"/>
    <cellStyle name="20% - Akzent3 2 3 2 2 2 2 2" xfId="950" xr:uid="{6EC62FA0-D71C-4407-B3A0-C817ADCFB9D1}"/>
    <cellStyle name="20% - Akzent3 2 3 2 2 2 3" xfId="951" xr:uid="{76939FA8-AE02-4742-A8B6-0EA9CE535E21}"/>
    <cellStyle name="20% - Akzent3 2 3 2 2 2_Volatility" xfId="952" xr:uid="{51B82D4F-0357-4C75-8F72-D071048F4B6F}"/>
    <cellStyle name="20% - Akzent3 2 3 2 2 3" xfId="953" xr:uid="{071DF8D6-C286-42A6-8A9E-83467D0132C5}"/>
    <cellStyle name="20% - Akzent3 2 3 2 2 3 2" xfId="954" xr:uid="{6ED42EFE-EEBD-4B4A-869E-26EDFC8895EB}"/>
    <cellStyle name="20% - Akzent3 2 3 2 2 4" xfId="955" xr:uid="{2B87DF6B-19EC-4BF1-83D3-107988016B0A}"/>
    <cellStyle name="20% - Akzent3 2 3 2 2_Volatility" xfId="956" xr:uid="{48EC2993-F4BE-4126-B0CA-401C4724BF19}"/>
    <cellStyle name="20% - Akzent3 2 3 2 3" xfId="957" xr:uid="{66E876CF-E800-4740-B7D6-B1CCCD36917F}"/>
    <cellStyle name="20% - Akzent3 2 3 2 3 2" xfId="958" xr:uid="{7AD54FEC-0DE0-4812-BA5B-DBDC5D2B6AF5}"/>
    <cellStyle name="20% - Akzent3 2 3 2 3 2 2" xfId="959" xr:uid="{007499D0-B1FC-4763-A091-4BD2282FA163}"/>
    <cellStyle name="20% - Akzent3 2 3 2 3 3" xfId="960" xr:uid="{7B97DF5F-B623-44FD-95C7-B592DBF3DE71}"/>
    <cellStyle name="20% - Akzent3 2 3 2 3_Volatility" xfId="961" xr:uid="{C28C1E4E-541B-4D09-849E-29D1AC6657FA}"/>
    <cellStyle name="20% - Akzent3 2 3 2 4" xfId="962" xr:uid="{F5F0FC7C-3873-420F-9F5E-BFFB7D5B6C48}"/>
    <cellStyle name="20% - Akzent3 2 3 2 4 2" xfId="963" xr:uid="{C773B6DF-424F-4588-A2A7-269DE2DFC791}"/>
    <cellStyle name="20% - Akzent3 2 3 2 5" xfId="964" xr:uid="{A267F3C6-13AC-40C8-8E7B-8AB2BBA4DBB4}"/>
    <cellStyle name="20% - Akzent3 2 3 2_Volatility" xfId="965" xr:uid="{1FDDE4C3-B6B8-4805-BAC7-BCBFBBED2426}"/>
    <cellStyle name="20% - Akzent3 2 3 3" xfId="966" xr:uid="{607CCF0D-9397-4CDE-8819-5815138DF96E}"/>
    <cellStyle name="20% - Akzent3 2 3 3 2" xfId="967" xr:uid="{0B7DBED9-E88C-4036-A182-C8C6B6199838}"/>
    <cellStyle name="20% - Akzent3 2 3 3 2 2" xfId="968" xr:uid="{0E7FFCCA-DCC5-4263-A0C8-5BF4D6A36C61}"/>
    <cellStyle name="20% - Akzent3 2 3 3 2 2 2" xfId="969" xr:uid="{1B76BB89-A035-473D-971C-2D0BC6E176AF}"/>
    <cellStyle name="20% - Akzent3 2 3 3 2 3" xfId="970" xr:uid="{3656C861-AD4F-4F83-A7EB-5420C5F89DE1}"/>
    <cellStyle name="20% - Akzent3 2 3 3 2_Volatility" xfId="971" xr:uid="{7721E7D6-720F-4924-86E6-ECB4F698C5F1}"/>
    <cellStyle name="20% - Akzent3 2 3 3 3" xfId="972" xr:uid="{D50E7838-EA1D-4167-AD02-C496517ED7E1}"/>
    <cellStyle name="20% - Akzent3 2 3 3 3 2" xfId="973" xr:uid="{26CBDFE7-273E-4BC7-9CC6-D17C67958BAF}"/>
    <cellStyle name="20% - Akzent3 2 3 3 4" xfId="974" xr:uid="{4D67D0B4-9F7B-4084-824A-967170A300DA}"/>
    <cellStyle name="20% - Akzent3 2 3 3_Volatility" xfId="975" xr:uid="{6728316A-3AEA-4377-BA6A-3B63926900DD}"/>
    <cellStyle name="20% - Akzent3 2 3 4" xfId="976" xr:uid="{B8AF5842-5606-4A50-A177-458314D41349}"/>
    <cellStyle name="20% - Akzent3 2 3 4 2" xfId="977" xr:uid="{5B3F7285-B2D4-4FD1-A109-9F777B6BEFDB}"/>
    <cellStyle name="20% - Akzent3 2 3 4 2 2" xfId="978" xr:uid="{2DBBAB4A-C510-470E-B4BA-C5D10502AED3}"/>
    <cellStyle name="20% - Akzent3 2 3 4 3" xfId="979" xr:uid="{84040FBC-17DF-44FD-978E-70693A22224C}"/>
    <cellStyle name="20% - Akzent3 2 3 4_Volatility" xfId="980" xr:uid="{3D53F413-46BF-4573-AEAC-9F4D77993CED}"/>
    <cellStyle name="20% - Akzent3 2 3 5" xfId="981" xr:uid="{512628CC-74F8-401C-98BD-7ED16065DA20}"/>
    <cellStyle name="20% - Akzent3 2 3 5 2" xfId="982" xr:uid="{E07D62BE-6EEC-4C50-AD3C-D991EAE6610B}"/>
    <cellStyle name="20% - Akzent3 2 3 6" xfId="983" xr:uid="{94035FEC-4CF6-4F28-98A0-A3492FBC4744}"/>
    <cellStyle name="20% - Akzent3 2 3_Volatility" xfId="984" xr:uid="{1E4FA5FF-D034-45BD-A0E1-211C37700C6E}"/>
    <cellStyle name="20% - Akzent3 2 4" xfId="985" xr:uid="{294C27FA-E023-4C8B-A733-97FD73E31A5B}"/>
    <cellStyle name="20% - Akzent3 2 4 2" xfId="986" xr:uid="{53E36C56-9C22-4A86-844B-DEEE66B96DD4}"/>
    <cellStyle name="20% - Akzent3 2 4 2 2" xfId="987" xr:uid="{9E288DD8-6429-4021-AFAD-BC15B39102FA}"/>
    <cellStyle name="20% - Akzent3 2 4 2 2 2" xfId="988" xr:uid="{DB342266-AFB9-4E11-B278-19FC67DBDE04}"/>
    <cellStyle name="20% - Akzent3 2 4 2 2 2 2" xfId="989" xr:uid="{3D717354-5087-4015-B74A-39D9B35D3105}"/>
    <cellStyle name="20% - Akzent3 2 4 2 2 3" xfId="990" xr:uid="{E3EC4AC6-9EE5-46F5-A234-4A6E8499DB54}"/>
    <cellStyle name="20% - Akzent3 2 4 2 2_Volatility" xfId="991" xr:uid="{8493BDFD-7BAB-41D5-9997-C13B58F4570D}"/>
    <cellStyle name="20% - Akzent3 2 4 2 3" xfId="992" xr:uid="{E2C0DAA3-37E5-4CEA-A038-F26239DD366A}"/>
    <cellStyle name="20% - Akzent3 2 4 2 3 2" xfId="993" xr:uid="{6FB52C37-9F15-4865-971B-6150637243ED}"/>
    <cellStyle name="20% - Akzent3 2 4 2 4" xfId="994" xr:uid="{C273702C-15F3-4560-B269-58ACE35EE323}"/>
    <cellStyle name="20% - Akzent3 2 4 2_Volatility" xfId="995" xr:uid="{6E031456-0724-497A-AED8-81D6D337BFB8}"/>
    <cellStyle name="20% - Akzent3 2 4 3" xfId="996" xr:uid="{EC0A9DCF-BC4F-4ED3-AC2C-292EBD82DBFF}"/>
    <cellStyle name="20% - Akzent3 2 4 3 2" xfId="997" xr:uid="{AE632D60-91C5-4723-AD73-228A04EFEA76}"/>
    <cellStyle name="20% - Akzent3 2 4 3 2 2" xfId="998" xr:uid="{9DF13EFB-09D9-44D0-9AFA-AB792488D39B}"/>
    <cellStyle name="20% - Akzent3 2 4 3 3" xfId="999" xr:uid="{EB9525C8-AF3C-4912-8B5C-F55128C12DD8}"/>
    <cellStyle name="20% - Akzent3 2 4 3_Volatility" xfId="1000" xr:uid="{268B582B-1AF4-495A-823A-6C3C21AC843D}"/>
    <cellStyle name="20% - Akzent3 2 4 4" xfId="1001" xr:uid="{11DD939B-14F5-4BC9-A873-3705BD4CFB83}"/>
    <cellStyle name="20% - Akzent3 2 4 4 2" xfId="1002" xr:uid="{A45CBAD6-3144-4CC1-B5CB-80E5D53D7314}"/>
    <cellStyle name="20% - Akzent3 2 4 5" xfId="1003" xr:uid="{1D44880D-E3DC-4D7A-AE72-0597667BC3E0}"/>
    <cellStyle name="20% - Akzent3 2 4_Volatility" xfId="1004" xr:uid="{B453E394-5A0C-403B-80D0-2DF4E0523DF6}"/>
    <cellStyle name="20% - Akzent3 2 5" xfId="1005" xr:uid="{0815A095-0969-4E11-A671-973D74EF90DA}"/>
    <cellStyle name="20% - Akzent3 2 5 2" xfId="1006" xr:uid="{6064F821-3191-485C-96E8-549CDFE86E3D}"/>
    <cellStyle name="20% - Akzent3 2 5 2 2" xfId="1007" xr:uid="{071FCEF9-839A-4C37-96FB-771272B74664}"/>
    <cellStyle name="20% - Akzent3 2 5 2 2 2" xfId="1008" xr:uid="{D15F08DD-AD95-43C1-874C-54E0856175B2}"/>
    <cellStyle name="20% - Akzent3 2 5 2 3" xfId="1009" xr:uid="{46253134-C350-4B36-A16E-302C02F095D9}"/>
    <cellStyle name="20% - Akzent3 2 5 2_Volatility" xfId="1010" xr:uid="{036AE7D5-2F50-411B-A782-64E62E5565CE}"/>
    <cellStyle name="20% - Akzent3 2 5 3" xfId="1011" xr:uid="{8345B5DF-A749-48F6-A040-BF10CA103D10}"/>
    <cellStyle name="20% - Akzent3 2 5 3 2" xfId="1012" xr:uid="{427E2DDC-31BF-4D52-9C5B-3395135A74FB}"/>
    <cellStyle name="20% - Akzent3 2 5 4" xfId="1013" xr:uid="{CD2C8EA0-6DA3-47BE-B2DD-F47601A080E1}"/>
    <cellStyle name="20% - Akzent3 2 5_Volatility" xfId="1014" xr:uid="{7D29964D-1C50-4FEF-B847-1225B5F7E592}"/>
    <cellStyle name="20% - Akzent3 2 6" xfId="1015" xr:uid="{9182E790-56E2-44CC-A102-536CDCF4EE5D}"/>
    <cellStyle name="20% - Akzent3 2 6 2" xfId="1016" xr:uid="{338091A3-FE76-45E0-BB99-5E6E6329692B}"/>
    <cellStyle name="20% - Akzent3 2 6 2 2" xfId="1017" xr:uid="{5039CD3C-7192-4A09-87B7-AB4534CFC660}"/>
    <cellStyle name="20% - Akzent3 2 6 3" xfId="1018" xr:uid="{B422B0B9-1956-4C17-BB38-6A0141ACBDD6}"/>
    <cellStyle name="20% - Akzent3 2 6_Volatility" xfId="1019" xr:uid="{225BDB49-788B-43A6-8AD1-F686021B1EAE}"/>
    <cellStyle name="20% - Akzent3 2 7" xfId="1020" xr:uid="{563C7A03-2776-4535-9CA1-6BE5F9AFAFC1}"/>
    <cellStyle name="20% - Akzent3 2 7 2" xfId="1021" xr:uid="{518C0D5C-A54A-446B-8830-3BEEC642ABA6}"/>
    <cellStyle name="20% - Akzent3 2 8" xfId="1022" xr:uid="{125BDC0D-B3E0-4520-A319-F35F897DF5E7}"/>
    <cellStyle name="20% - Akzent3 2_Volatility" xfId="1023" xr:uid="{C8AD0063-0B8D-4A9B-ACB2-4440D0F6CAE1}"/>
    <cellStyle name="20% - Akzent3 3" xfId="1024" xr:uid="{F3577B9D-9A1E-42F8-8999-7A67412288CA}"/>
    <cellStyle name="20% - Akzent3 3 2" xfId="1025" xr:uid="{6420CCE0-F333-4FD6-9B8A-6F12240F264A}"/>
    <cellStyle name="20% - Akzent3 3 2 2" xfId="1026" xr:uid="{1D54BA50-4832-4106-91CE-3E9123623897}"/>
    <cellStyle name="20% - Akzent3 3 2 2 2" xfId="1027" xr:uid="{31666886-8012-4B7E-AED8-395472DDA35F}"/>
    <cellStyle name="20% - Akzent3 3 2 2 2 2" xfId="1028" xr:uid="{B1000E72-4978-4F23-9FCE-BA8A659FC811}"/>
    <cellStyle name="20% - Akzent3 3 2 2 2 2 2" xfId="1029" xr:uid="{135E921F-F103-46F2-BDE9-22F527A1DF97}"/>
    <cellStyle name="20% - Akzent3 3 2 2 2 2 2 2" xfId="1030" xr:uid="{D40F83C5-C442-4D35-8CDD-8B56BD7469DE}"/>
    <cellStyle name="20% - Akzent3 3 2 2 2 2 3" xfId="1031" xr:uid="{9E0A4F88-0613-44C4-A0D1-2DF8160C1C95}"/>
    <cellStyle name="20% - Akzent3 3 2 2 2 2_Volatility" xfId="1032" xr:uid="{1F800A71-DC52-4D51-842B-0C0185999036}"/>
    <cellStyle name="20% - Akzent3 3 2 2 2 3" xfId="1033" xr:uid="{3011284D-09E6-4980-A4BA-3ABB382EB087}"/>
    <cellStyle name="20% - Akzent3 3 2 2 2 3 2" xfId="1034" xr:uid="{E53F26D1-8A2C-4360-89E6-D70CE91619ED}"/>
    <cellStyle name="20% - Akzent3 3 2 2 2 4" xfId="1035" xr:uid="{B2DE43D5-D754-49B0-9077-CE744686CD6F}"/>
    <cellStyle name="20% - Akzent3 3 2 2 2_Volatility" xfId="1036" xr:uid="{33155427-8CF6-4B95-84E9-C8188BAE13BE}"/>
    <cellStyle name="20% - Akzent3 3 2 2 3" xfId="1037" xr:uid="{E4E39EE5-09D6-4F26-B795-00C16C25A7D7}"/>
    <cellStyle name="20% - Akzent3 3 2 2 3 2" xfId="1038" xr:uid="{DD8F7289-712B-4BC3-80FE-A5AFD0232B22}"/>
    <cellStyle name="20% - Akzent3 3 2 2 3 2 2" xfId="1039" xr:uid="{99433A2B-B16E-4984-B2F0-30FCFA62227F}"/>
    <cellStyle name="20% - Akzent3 3 2 2 3 3" xfId="1040" xr:uid="{D46C2CA6-8144-4A35-9FC5-6C8D4DBD052A}"/>
    <cellStyle name="20% - Akzent3 3 2 2 3_Volatility" xfId="1041" xr:uid="{B020BFB9-403E-4A2A-9F50-B17346F4EA6C}"/>
    <cellStyle name="20% - Akzent3 3 2 2 4" xfId="1042" xr:uid="{284D5667-02EC-43A0-B76F-2C7A26BA1C3D}"/>
    <cellStyle name="20% - Akzent3 3 2 2 4 2" xfId="1043" xr:uid="{F2716D33-65F2-4E12-85DA-EEE29C5632A0}"/>
    <cellStyle name="20% - Akzent3 3 2 2 5" xfId="1044" xr:uid="{012EE3A5-10F1-4C41-8642-C0585850BB09}"/>
    <cellStyle name="20% - Akzent3 3 2 2_Volatility" xfId="1045" xr:uid="{D20B3D73-711B-4DC4-A9A5-44B7A76A4B99}"/>
    <cellStyle name="20% - Akzent3 3 2 3" xfId="1046" xr:uid="{148A6256-E76E-4A2E-B1A9-AAF44742E7D5}"/>
    <cellStyle name="20% - Akzent3 3 2 3 2" xfId="1047" xr:uid="{2DE71DCB-E4E2-47DC-BEE3-425062A17E6E}"/>
    <cellStyle name="20% - Akzent3 3 2 3 2 2" xfId="1048" xr:uid="{3F59D92E-0379-4F44-8B7C-7FCA680FBD11}"/>
    <cellStyle name="20% - Akzent3 3 2 3 2 2 2" xfId="1049" xr:uid="{25ACFDAC-A0D8-4C65-81C6-2B2610F8204B}"/>
    <cellStyle name="20% - Akzent3 3 2 3 2 3" xfId="1050" xr:uid="{85C9918C-4A36-4C4C-A826-F348CC959EF7}"/>
    <cellStyle name="20% - Akzent3 3 2 3 2_Volatility" xfId="1051" xr:uid="{A04E1172-BCD4-45FE-9AFD-87DCD907E754}"/>
    <cellStyle name="20% - Akzent3 3 2 3 3" xfId="1052" xr:uid="{FE19B964-7A2D-4351-90D5-928EF3E450A7}"/>
    <cellStyle name="20% - Akzent3 3 2 3 3 2" xfId="1053" xr:uid="{107A55D9-B92B-4B0C-9C87-42306FC55EA1}"/>
    <cellStyle name="20% - Akzent3 3 2 3 4" xfId="1054" xr:uid="{AAA8AE2F-584E-413D-B6DD-95DF89E58239}"/>
    <cellStyle name="20% - Akzent3 3 2 3_Volatility" xfId="1055" xr:uid="{EBF66935-92E7-49C9-8DF6-ADC5210AFCB0}"/>
    <cellStyle name="20% - Akzent3 3 2 4" xfId="1056" xr:uid="{87395F1B-29AE-4A4C-9E22-155F5B078226}"/>
    <cellStyle name="20% - Akzent3 3 2 4 2" xfId="1057" xr:uid="{4F77289A-87B4-4967-977B-849C5545E82F}"/>
    <cellStyle name="20% - Akzent3 3 2 4 2 2" xfId="1058" xr:uid="{DCBF3742-582E-4136-8B41-B48992A5C3F6}"/>
    <cellStyle name="20% - Akzent3 3 2 4 3" xfId="1059" xr:uid="{6A8096C3-EC4E-4AC3-B8A7-799B972F1FE7}"/>
    <cellStyle name="20% - Akzent3 3 2 4_Volatility" xfId="1060" xr:uid="{2F3CC678-817E-4507-B1B3-F993434AF8EC}"/>
    <cellStyle name="20% - Akzent3 3 2 5" xfId="1061" xr:uid="{5BABB905-0B84-4480-AFE2-6A6B4C5FC7AB}"/>
    <cellStyle name="20% - Akzent3 3 2 5 2" xfId="1062" xr:uid="{F7AD447E-C6BE-44E3-9840-6CD03765757D}"/>
    <cellStyle name="20% - Akzent3 3 2 6" xfId="1063" xr:uid="{A4D89807-6187-4A9F-B0BF-0BB280700091}"/>
    <cellStyle name="20% - Akzent3 3 2_Volatility" xfId="1064" xr:uid="{335B0629-4C2F-4B1F-B1C4-E10A2B61AAF5}"/>
    <cellStyle name="20% - Akzent3 3 3" xfId="1065" xr:uid="{E096A1B0-85D1-4DC5-A135-B1F1960AA4F4}"/>
    <cellStyle name="20% - Akzent3 3 3 2" xfId="1066" xr:uid="{D06D6193-E78B-435A-93FA-8AC7BC1D113A}"/>
    <cellStyle name="20% - Akzent3 3 3 2 2" xfId="1067" xr:uid="{C0113A80-073B-41DD-8DE0-B9A02E0E63F8}"/>
    <cellStyle name="20% - Akzent3 3 3 2 2 2" xfId="1068" xr:uid="{E42A9871-315F-4ACA-8D7D-6DB752899EBB}"/>
    <cellStyle name="20% - Akzent3 3 3 2 2 2 2" xfId="1069" xr:uid="{CDC40E8F-9353-4461-B14A-013FB559341B}"/>
    <cellStyle name="20% - Akzent3 3 3 2 2 3" xfId="1070" xr:uid="{28D81718-388E-4C15-928D-0D25B8E0B0BD}"/>
    <cellStyle name="20% - Akzent3 3 3 2 2_Volatility" xfId="1071" xr:uid="{B11ACCD9-E8FF-4E89-B347-5D698D5BB5CB}"/>
    <cellStyle name="20% - Akzent3 3 3 2 3" xfId="1072" xr:uid="{6987836C-6007-4DC0-8BCA-F4E1CB175C0A}"/>
    <cellStyle name="20% - Akzent3 3 3 2 3 2" xfId="1073" xr:uid="{1E73A466-C913-4F99-9631-968FB5B3C2DF}"/>
    <cellStyle name="20% - Akzent3 3 3 2 4" xfId="1074" xr:uid="{A279E0B5-CFFC-45B4-8342-CAD6B336CCEC}"/>
    <cellStyle name="20% - Akzent3 3 3 2_Volatility" xfId="1075" xr:uid="{F5FC998F-DCBE-4BC5-8241-7CD0E4580B4D}"/>
    <cellStyle name="20% - Akzent3 3 3 3" xfId="1076" xr:uid="{1DA1FDB9-503B-417A-AE63-D2F40A5E9813}"/>
    <cellStyle name="20% - Akzent3 3 3 3 2" xfId="1077" xr:uid="{11C8718F-BECC-4C45-998E-5D3E2BE156D0}"/>
    <cellStyle name="20% - Akzent3 3 3 3 2 2" xfId="1078" xr:uid="{5723B346-8BA7-4F8A-A7FF-253E3B045E9C}"/>
    <cellStyle name="20% - Akzent3 3 3 3 3" xfId="1079" xr:uid="{12886C64-8BB0-4544-95CF-81FF5D9C0EA6}"/>
    <cellStyle name="20% - Akzent3 3 3 3_Volatility" xfId="1080" xr:uid="{EB70A610-F0F6-496E-B1DE-7573338A257C}"/>
    <cellStyle name="20% - Akzent3 3 3 4" xfId="1081" xr:uid="{1E46F19C-AA51-4CE0-805E-84C2A84473AF}"/>
    <cellStyle name="20% - Akzent3 3 3 4 2" xfId="1082" xr:uid="{7EC4092F-349F-4182-AA03-F30323126FCD}"/>
    <cellStyle name="20% - Akzent3 3 3 5" xfId="1083" xr:uid="{F0A1BF99-5E45-4570-92D0-886016D03736}"/>
    <cellStyle name="20% - Akzent3 3 3_Volatility" xfId="1084" xr:uid="{ED62D76C-0141-429E-873E-F07FBF912635}"/>
    <cellStyle name="20% - Akzent3 3 4" xfId="1085" xr:uid="{FDA2CBFE-679E-46B4-894E-AD598D610729}"/>
    <cellStyle name="20% - Akzent3 3 4 2" xfId="1086" xr:uid="{D6A5FF51-DF77-45C7-B2B4-FF5ACF0F0DD1}"/>
    <cellStyle name="20% - Akzent3 3 4 2 2" xfId="1087" xr:uid="{02ABC28A-C3CB-43BF-8A44-993E114941B8}"/>
    <cellStyle name="20% - Akzent3 3 4 2 2 2" xfId="1088" xr:uid="{F5A70F99-8BBE-4A45-B2EC-DB5FBA3EDE84}"/>
    <cellStyle name="20% - Akzent3 3 4 2 3" xfId="1089" xr:uid="{BAC2F400-ED8C-44AC-A614-AA9B6F17FDEF}"/>
    <cellStyle name="20% - Akzent3 3 4 2_Volatility" xfId="1090" xr:uid="{D96CA9CE-285F-4615-9CCF-B0964B4A0300}"/>
    <cellStyle name="20% - Akzent3 3 4 3" xfId="1091" xr:uid="{7EB32C0E-5C10-4680-AE06-ADC048A3A25E}"/>
    <cellStyle name="20% - Akzent3 3 4 3 2" xfId="1092" xr:uid="{DBE80794-81A1-47C9-9D6A-5C7466267827}"/>
    <cellStyle name="20% - Akzent3 3 4 4" xfId="1093" xr:uid="{577E624C-207D-4B63-B356-21BDF67B4EDA}"/>
    <cellStyle name="20% - Akzent3 3 4_Volatility" xfId="1094" xr:uid="{5DE78358-8192-4081-BFB0-B1FF463B9834}"/>
    <cellStyle name="20% - Akzent3 3 5" xfId="1095" xr:uid="{E448FDA9-1D3F-47F4-AAD9-6285ED2F9E1A}"/>
    <cellStyle name="20% - Akzent3 3 5 2" xfId="1096" xr:uid="{58A53E6E-8DE2-4536-BC0C-F87A6EFB6610}"/>
    <cellStyle name="20% - Akzent3 3 5 2 2" xfId="1097" xr:uid="{A86FB8C4-5FDD-4020-BE14-A5C517C87DAE}"/>
    <cellStyle name="20% - Akzent3 3 5 3" xfId="1098" xr:uid="{BE012012-434A-4305-84B0-A872700F3D20}"/>
    <cellStyle name="20% - Akzent3 3 5_Volatility" xfId="1099" xr:uid="{46C8CF35-66B7-46DE-867C-09AE0231D8AA}"/>
    <cellStyle name="20% - Akzent3 3 6" xfId="1100" xr:uid="{5ECF42C0-ED42-4198-B252-E93E621C21BE}"/>
    <cellStyle name="20% - Akzent3 3 6 2" xfId="1101" xr:uid="{1FEA34C3-3BF2-46F5-90E1-80F6DA2F468D}"/>
    <cellStyle name="20% - Akzent3 3 7" xfId="1102" xr:uid="{5DE98D9F-481C-4759-800D-E7BA4ABFF8F4}"/>
    <cellStyle name="20% - Akzent3 3_Volatility" xfId="1103" xr:uid="{C2E78CC9-E6C7-42B7-8AF1-3E9406CE629C}"/>
    <cellStyle name="20% - Akzent3 4" xfId="1104" xr:uid="{5E0062BC-9F0A-4FCB-99D1-37D17FD6F189}"/>
    <cellStyle name="20% - Akzent3 4 2" xfId="1105" xr:uid="{B0C4A8D5-E168-4838-BCDC-8340B4441BB5}"/>
    <cellStyle name="20% - Akzent3 4 2 2" xfId="1106" xr:uid="{44326221-F8A4-43B7-A3E1-84C45C46D775}"/>
    <cellStyle name="20% - Akzent3 4 2 2 2" xfId="1107" xr:uid="{F517D33F-E455-445D-828C-298ECA95096C}"/>
    <cellStyle name="20% - Akzent3 4 2 2 2 2" xfId="1108" xr:uid="{26F31EAF-4EA9-4155-983A-C2772AAFE50E}"/>
    <cellStyle name="20% - Akzent3 4 2 2 2 2 2" xfId="1109" xr:uid="{0B14F84F-5CC4-4F7F-AAEC-23D5D76871C3}"/>
    <cellStyle name="20% - Akzent3 4 2 2 2 3" xfId="1110" xr:uid="{B7E06D7B-19C1-4C2B-BDAC-DE8A01A9EE96}"/>
    <cellStyle name="20% - Akzent3 4 2 2 2_Volatility" xfId="1111" xr:uid="{E76DEEB6-23FC-4688-A208-46A5FB4F3F24}"/>
    <cellStyle name="20% - Akzent3 4 2 2 3" xfId="1112" xr:uid="{FD5682D4-16DE-4A34-98A7-F69334649EC3}"/>
    <cellStyle name="20% - Akzent3 4 2 2 3 2" xfId="1113" xr:uid="{1200459E-373E-4F62-AE27-A06B5297E131}"/>
    <cellStyle name="20% - Akzent3 4 2 2 4" xfId="1114" xr:uid="{22F1504E-F946-4329-8766-7EDA8B6EA638}"/>
    <cellStyle name="20% - Akzent3 4 2 2_Volatility" xfId="1115" xr:uid="{BAD67B0F-D63D-4F6A-9418-072D60FA8688}"/>
    <cellStyle name="20% - Akzent3 4 2 3" xfId="1116" xr:uid="{0A1B27ED-15DE-4ED2-9FE6-697E0FAF4BAD}"/>
    <cellStyle name="20% - Akzent3 4 2 3 2" xfId="1117" xr:uid="{CCFE9EF8-D21B-4446-A06A-6DE1989F9CDE}"/>
    <cellStyle name="20% - Akzent3 4 2 3 2 2" xfId="1118" xr:uid="{72A97113-A7E4-49C7-9D3E-E58C4508F536}"/>
    <cellStyle name="20% - Akzent3 4 2 3 3" xfId="1119" xr:uid="{A5FF7CE0-F212-4778-A427-58C4C8A66F04}"/>
    <cellStyle name="20% - Akzent3 4 2 3_Volatility" xfId="1120" xr:uid="{200DDC76-C518-4E35-9FA6-1D1665391E7A}"/>
    <cellStyle name="20% - Akzent3 4 2 4" xfId="1121" xr:uid="{C7ADBCF6-CF25-49FE-BA31-3D75AE5A2CB5}"/>
    <cellStyle name="20% - Akzent3 4 2 4 2" xfId="1122" xr:uid="{C2CFA919-3A13-4BC1-8BF5-B9DEE70ECD1F}"/>
    <cellStyle name="20% - Akzent3 4 2 5" xfId="1123" xr:uid="{410F9B26-84BA-474E-99C3-624874D1606D}"/>
    <cellStyle name="20% - Akzent3 4 2_Volatility" xfId="1124" xr:uid="{0D133E18-10EE-4CB6-8FBF-A60F2E5CACC0}"/>
    <cellStyle name="20% - Akzent3 4 3" xfId="1125" xr:uid="{A997D3A7-C794-40EE-A44D-F8B7574B8AD1}"/>
    <cellStyle name="20% - Akzent3 4 3 2" xfId="1126" xr:uid="{F0399BAF-CB7B-4EE1-A842-F072749C73AD}"/>
    <cellStyle name="20% - Akzent3 4 3 2 2" xfId="1127" xr:uid="{2758C536-5900-42A7-BDFE-F882C87F9DF9}"/>
    <cellStyle name="20% - Akzent3 4 3 2 2 2" xfId="1128" xr:uid="{12E9141B-0865-4E2C-AE4A-53B184536AFF}"/>
    <cellStyle name="20% - Akzent3 4 3 2 3" xfId="1129" xr:uid="{E815B3AF-7B2F-4101-A6E3-0D035DACB865}"/>
    <cellStyle name="20% - Akzent3 4 3 2_Volatility" xfId="1130" xr:uid="{2FFF2233-6E99-44FA-B6BB-062EA48111D3}"/>
    <cellStyle name="20% - Akzent3 4 3 3" xfId="1131" xr:uid="{D4CB9DBC-3487-4234-9482-ED892E1161A5}"/>
    <cellStyle name="20% - Akzent3 4 3 3 2" xfId="1132" xr:uid="{AAE04AA9-97F9-45AE-9E7E-F21FF4043496}"/>
    <cellStyle name="20% - Akzent3 4 3 4" xfId="1133" xr:uid="{1FE4E21B-5A56-4F10-A771-41E761ADE9FD}"/>
    <cellStyle name="20% - Akzent3 4 3_Volatility" xfId="1134" xr:uid="{A8B471EA-7BB3-4FC5-9B02-A759E22A3605}"/>
    <cellStyle name="20% - Akzent3 4 4" xfId="1135" xr:uid="{F19B326F-D0A9-43A8-8FCC-2DA5219C78B7}"/>
    <cellStyle name="20% - Akzent3 4 4 2" xfId="1136" xr:uid="{241BBECE-8391-4713-B0F1-22AD504D5786}"/>
    <cellStyle name="20% - Akzent3 4 4 2 2" xfId="1137" xr:uid="{838C87B8-A68C-490A-B754-29C290CB8F5A}"/>
    <cellStyle name="20% - Akzent3 4 4 3" xfId="1138" xr:uid="{D0AE2B8B-A8D1-47EC-942D-621A2FE72E61}"/>
    <cellStyle name="20% - Akzent3 4 4_Volatility" xfId="1139" xr:uid="{AB18F79A-94C4-4552-AA1B-87D29E3DBA1A}"/>
    <cellStyle name="20% - Akzent3 4 5" xfId="1140" xr:uid="{5807E101-F58B-4B2D-ABA6-E1BA80A90F38}"/>
    <cellStyle name="20% - Akzent3 4 5 2" xfId="1141" xr:uid="{5CDEDD22-ED62-4AE3-9014-58CC72577CB8}"/>
    <cellStyle name="20% - Akzent3 4 6" xfId="1142" xr:uid="{94B3C97D-6F59-47B6-845D-39974D03DCCC}"/>
    <cellStyle name="20% - Akzent3 4_Volatility" xfId="1143" xr:uid="{09565EA5-DE11-4FCB-A062-F9699BD9F954}"/>
    <cellStyle name="20% - Akzent3 5" xfId="1144" xr:uid="{5D0C888D-ABD1-4E28-B0B2-0BFEE8C14E97}"/>
    <cellStyle name="20% - Akzent3 5 2" xfId="1145" xr:uid="{DBC5B85E-3107-45F8-AF6D-A157CD1C61A5}"/>
    <cellStyle name="20% - Akzent3 5 2 2" xfId="1146" xr:uid="{F7B6255B-BFBE-4649-B860-89704BD9E2AC}"/>
    <cellStyle name="20% - Akzent3 5 2 2 2" xfId="1147" xr:uid="{6B028477-B9A0-40DA-9A0F-1A077C945E55}"/>
    <cellStyle name="20% - Akzent3 5 2 2 2 2" xfId="1148" xr:uid="{5A11F99C-EEF6-478C-B8DD-8066BCD4761F}"/>
    <cellStyle name="20% - Akzent3 5 2 2 3" xfId="1149" xr:uid="{019EB078-9BB9-4A1D-A113-7AD18EFA34F4}"/>
    <cellStyle name="20% - Akzent3 5 2 2_Volatility" xfId="1150" xr:uid="{35888453-0186-4FC4-8AFF-FAEF8688B54D}"/>
    <cellStyle name="20% - Akzent3 5 2 3" xfId="1151" xr:uid="{880A3227-C435-4B80-854E-DDA285A1CAD7}"/>
    <cellStyle name="20% - Akzent3 5 2 3 2" xfId="1152" xr:uid="{05A84C2E-0786-40E0-B167-92F3BC611B18}"/>
    <cellStyle name="20% - Akzent3 5 2 4" xfId="1153" xr:uid="{E87802AD-33D2-48CC-9C2E-A190DBBBEB2B}"/>
    <cellStyle name="20% - Akzent3 5 2_Volatility" xfId="1154" xr:uid="{1F9EC7C6-BFB2-4208-A28E-E5C2423D6A3E}"/>
    <cellStyle name="20% - Akzent3 5 3" xfId="1155" xr:uid="{D2788A2D-31AC-4D16-93DF-5F5EA2EF12E6}"/>
    <cellStyle name="20% - Akzent3 5 3 2" xfId="1156" xr:uid="{7EF77C0F-2EFF-41E2-9F5D-E0C901CEF24D}"/>
    <cellStyle name="20% - Akzent3 5 3 2 2" xfId="1157" xr:uid="{E9E336B6-0F37-482F-9864-4E1AC8841A5A}"/>
    <cellStyle name="20% - Akzent3 5 3 3" xfId="1158" xr:uid="{7E47FE75-493E-4E60-B972-C0A0F9323815}"/>
    <cellStyle name="20% - Akzent3 5 3_Volatility" xfId="1159" xr:uid="{DDEECBF6-01E7-46CC-A7CE-FD533F3BAC7C}"/>
    <cellStyle name="20% - Akzent3 5 4" xfId="1160" xr:uid="{63740585-B187-4F71-AFA1-26F03DF573B1}"/>
    <cellStyle name="20% - Akzent3 5 4 2" xfId="1161" xr:uid="{5F3376A5-2032-4FE8-A0E5-0B5654D0F593}"/>
    <cellStyle name="20% - Akzent3 5 5" xfId="1162" xr:uid="{6992025A-B718-414A-AAC2-C89BE0D70525}"/>
    <cellStyle name="20% - Akzent3 5_Volatility" xfId="1163" xr:uid="{CFE04E7E-F0E5-4B26-A29B-2BF2CE7B24A7}"/>
    <cellStyle name="20% - Akzent3 6" xfId="1164" xr:uid="{811B62B8-4B08-4C5E-ADC0-CD65F313DFB3}"/>
    <cellStyle name="20% - Akzent3 6 2" xfId="1165" xr:uid="{03C6AE37-B75D-4755-B347-165F60B85F0E}"/>
    <cellStyle name="20% - Akzent3 6 2 2" xfId="1166" xr:uid="{F38E421D-D7E6-4D7A-8B94-16D7B2F97B16}"/>
    <cellStyle name="20% - Akzent3 6 2 2 2" xfId="1167" xr:uid="{457EEE65-BB61-4C50-970F-AA0FCDD30844}"/>
    <cellStyle name="20% - Akzent3 6 2 3" xfId="1168" xr:uid="{F449F406-2C47-4095-AB0A-B15C00EFC3A3}"/>
    <cellStyle name="20% - Akzent3 6 2_Volatility" xfId="1169" xr:uid="{9E79FD40-EC42-4EB1-A8A5-FD65674B44B7}"/>
    <cellStyle name="20% - Akzent3 6 3" xfId="1170" xr:uid="{85F08347-76F6-46C3-863E-C1C431DB06FB}"/>
    <cellStyle name="20% - Akzent3 6 3 2" xfId="1171" xr:uid="{933685AE-8E9F-4B69-9BE8-3B26846AEC2A}"/>
    <cellStyle name="20% - Akzent3 6 4" xfId="1172" xr:uid="{BCB90A92-CEB9-425E-8DC9-A483793638F6}"/>
    <cellStyle name="20% - Akzent3 6_Volatility" xfId="1173" xr:uid="{4E4E4484-9ADB-4BFA-B2CD-F583CC4B8224}"/>
    <cellStyle name="20% - Akzent3 7" xfId="1174" xr:uid="{539E04E8-838E-4927-9661-08089C50D9F6}"/>
    <cellStyle name="20% - Akzent3 7 2" xfId="1175" xr:uid="{595EABD6-A022-42B2-9F64-2A9AD408C680}"/>
    <cellStyle name="20% - Akzent3 7 2 2" xfId="1176" xr:uid="{E5DFFC06-D696-4FFE-9A1B-3AB49482568F}"/>
    <cellStyle name="20% - Akzent3 7 3" xfId="1177" xr:uid="{B4DDC7BC-3D75-4D90-B6BD-E3F7E2D43C4A}"/>
    <cellStyle name="20% - Akzent3 7_Volatility" xfId="1178" xr:uid="{AFAA18AF-EB11-410C-B5A8-B7578953C103}"/>
    <cellStyle name="20% - Akzent3 8" xfId="1179" xr:uid="{742DD522-6F04-40D2-9BB3-2F55916BD19F}"/>
    <cellStyle name="20% - Akzent3 8 2" xfId="1180" xr:uid="{589CACE1-7D9B-4A61-A507-E3B30B2196E6}"/>
    <cellStyle name="20% - Akzent3 9" xfId="1181" xr:uid="{08894E8E-30C2-4A48-845A-96D6A225D028}"/>
    <cellStyle name="20% - Akzent3_Volatility" xfId="1182" xr:uid="{E0FBD2C7-2885-47DB-80E3-F0D8A0FFB842}"/>
    <cellStyle name="20% - Akzent4" xfId="1183" xr:uid="{520A3EBA-EA26-459E-A421-21A850EC7BB7}"/>
    <cellStyle name="20% - Akzent4 2" xfId="1184" xr:uid="{737B9086-03D2-46FF-92E0-2A709D317D02}"/>
    <cellStyle name="20% - Akzent4 2 2" xfId="1185" xr:uid="{A5EE7490-F586-49D7-9155-BC5BFB8174BB}"/>
    <cellStyle name="20% - Akzent4 2 2 2" xfId="1186" xr:uid="{EED0204D-C515-4BD3-B526-F217B89C080D}"/>
    <cellStyle name="20% - Akzent4 2 2 2 2" xfId="1187" xr:uid="{B042AEB3-0428-4D4F-B194-68D966A65BE1}"/>
    <cellStyle name="20% - Akzent4 2 2 2 2 2" xfId="1188" xr:uid="{6B2581CE-2851-4F38-AAA8-4BBA69F024CF}"/>
    <cellStyle name="20% - Akzent4 2 2 2 2 2 2" xfId="1189" xr:uid="{F7A5E719-3782-44C7-8AF3-6DDCED1FA884}"/>
    <cellStyle name="20% - Akzent4 2 2 2 2 2 2 2" xfId="1190" xr:uid="{C5A18918-FFBB-4CF8-91D0-D28D448E0269}"/>
    <cellStyle name="20% - Akzent4 2 2 2 2 2 2 2 2" xfId="1191" xr:uid="{1CD67B56-92C0-4740-9DAE-6B8C86DA9B24}"/>
    <cellStyle name="20% - Akzent4 2 2 2 2 2 2 3" xfId="1192" xr:uid="{0F61967C-3C08-47BF-813C-4FA0F3386A36}"/>
    <cellStyle name="20% - Akzent4 2 2 2 2 2 2_Volatility" xfId="1193" xr:uid="{C5EA4E29-DDAC-4A6D-A96D-ECBAE1ED24B8}"/>
    <cellStyle name="20% - Akzent4 2 2 2 2 2 3" xfId="1194" xr:uid="{29A461B9-5C98-4EB1-89B3-46443BF1D26D}"/>
    <cellStyle name="20% - Akzent4 2 2 2 2 2 3 2" xfId="1195" xr:uid="{F2D94DE5-8B99-4AF2-B084-1E93FC02199A}"/>
    <cellStyle name="20% - Akzent4 2 2 2 2 2 4" xfId="1196" xr:uid="{88F59C97-3C1B-47D5-A4FE-5B99C9AF9D16}"/>
    <cellStyle name="20% - Akzent4 2 2 2 2 2_Volatility" xfId="1197" xr:uid="{A73E7103-FFE0-4D94-9460-E4AAA1DA48CE}"/>
    <cellStyle name="20% - Akzent4 2 2 2 2 3" xfId="1198" xr:uid="{0FA9D1E0-E50D-4859-9267-F868CBC91452}"/>
    <cellStyle name="20% - Akzent4 2 2 2 2 3 2" xfId="1199" xr:uid="{F07835F8-FA79-4ECA-B129-F4CC7C26998E}"/>
    <cellStyle name="20% - Akzent4 2 2 2 2 3 2 2" xfId="1200" xr:uid="{A9C4FE72-84C2-4919-B38A-CE3081FD78F0}"/>
    <cellStyle name="20% - Akzent4 2 2 2 2 3 3" xfId="1201" xr:uid="{C54C0DB4-237D-496D-9C3A-D3F1286E0E46}"/>
    <cellStyle name="20% - Akzent4 2 2 2 2 3_Volatility" xfId="1202" xr:uid="{A4F336CD-93D2-4FBD-A5A9-108F7DB82BB0}"/>
    <cellStyle name="20% - Akzent4 2 2 2 2 4" xfId="1203" xr:uid="{DA7AED97-A6CE-41FA-AD02-84F0570B99AD}"/>
    <cellStyle name="20% - Akzent4 2 2 2 2 4 2" xfId="1204" xr:uid="{2826ADF1-9E90-4B26-A3EE-C8989C2C2AD5}"/>
    <cellStyle name="20% - Akzent4 2 2 2 2 5" xfId="1205" xr:uid="{7C284EB9-6F45-4285-A09D-6A67DD6549F8}"/>
    <cellStyle name="20% - Akzent4 2 2 2 2_Volatility" xfId="1206" xr:uid="{A86EDF45-6F2C-464C-ABA1-C48F149D9311}"/>
    <cellStyle name="20% - Akzent4 2 2 2 3" xfId="1207" xr:uid="{5315B3F0-D9BC-4436-9205-338C9B39E78B}"/>
    <cellStyle name="20% - Akzent4 2 2 2 3 2" xfId="1208" xr:uid="{1B2BC03E-402D-4FE8-9D82-9313CB4DA0C5}"/>
    <cellStyle name="20% - Akzent4 2 2 2 3 2 2" xfId="1209" xr:uid="{7F7B8C79-4BB0-47F6-8429-72B26FBA1F02}"/>
    <cellStyle name="20% - Akzent4 2 2 2 3 2 2 2" xfId="1210" xr:uid="{C4589E77-A1F8-439A-B49E-2BDCFB0D736B}"/>
    <cellStyle name="20% - Akzent4 2 2 2 3 2 3" xfId="1211" xr:uid="{8FF2CEB8-FD84-45CA-81F8-59D57A8BAADB}"/>
    <cellStyle name="20% - Akzent4 2 2 2 3 2_Volatility" xfId="1212" xr:uid="{5EDB5545-A389-4BA1-B974-1A6E99E01906}"/>
    <cellStyle name="20% - Akzent4 2 2 2 3 3" xfId="1213" xr:uid="{0DBEC39B-6750-42EF-B971-6B0DFFD43CBD}"/>
    <cellStyle name="20% - Akzent4 2 2 2 3 3 2" xfId="1214" xr:uid="{EC70253B-3929-412B-B470-8FC4379DF5CC}"/>
    <cellStyle name="20% - Akzent4 2 2 2 3 4" xfId="1215" xr:uid="{C049FA1F-88E2-4695-8321-33CE26A8DD09}"/>
    <cellStyle name="20% - Akzent4 2 2 2 3_Volatility" xfId="1216" xr:uid="{9F6B7482-BBE8-4DA7-942B-B26B9A38C987}"/>
    <cellStyle name="20% - Akzent4 2 2 2 4" xfId="1217" xr:uid="{E37FF8B1-37DF-42FD-ACC2-2FD6658C1613}"/>
    <cellStyle name="20% - Akzent4 2 2 2 4 2" xfId="1218" xr:uid="{650664BE-9C04-4B01-889F-9A20DC5242CE}"/>
    <cellStyle name="20% - Akzent4 2 2 2 4 2 2" xfId="1219" xr:uid="{B2C51485-EC7C-4C3C-9234-4D34E46C7DEA}"/>
    <cellStyle name="20% - Akzent4 2 2 2 4 3" xfId="1220" xr:uid="{8F4B2C4A-40C1-4132-A5C7-4D8A431883D8}"/>
    <cellStyle name="20% - Akzent4 2 2 2 4_Volatility" xfId="1221" xr:uid="{99E88721-2AF1-4217-B1BE-8E3B446CFACC}"/>
    <cellStyle name="20% - Akzent4 2 2 2 5" xfId="1222" xr:uid="{669412B4-A0F8-4A46-8249-D236BDB37389}"/>
    <cellStyle name="20% - Akzent4 2 2 2 5 2" xfId="1223" xr:uid="{C3DC60D7-0BED-46E7-9813-9954B6C1B580}"/>
    <cellStyle name="20% - Akzent4 2 2 2 6" xfId="1224" xr:uid="{FE9F9219-6A6A-4A63-B304-F125FCEF5533}"/>
    <cellStyle name="20% - Akzent4 2 2 2_Volatility" xfId="1225" xr:uid="{07D7A1A2-BB3F-44E2-97EE-F57162780030}"/>
    <cellStyle name="20% - Akzent4 2 2 3" xfId="1226" xr:uid="{969C200D-0783-4498-9A16-10322EF30E63}"/>
    <cellStyle name="20% - Akzent4 2 2 3 2" xfId="1227" xr:uid="{8CFF390F-B5D0-436E-9C23-35A7DA4BF4BA}"/>
    <cellStyle name="20% - Akzent4 2 2 3 2 2" xfId="1228" xr:uid="{BFAAEE83-03D5-4957-80A4-581A8F0228D8}"/>
    <cellStyle name="20% - Akzent4 2 2 3 2 2 2" xfId="1229" xr:uid="{D1C9A4C7-87DD-40E8-BFAE-22C34879BAE8}"/>
    <cellStyle name="20% - Akzent4 2 2 3 2 2 2 2" xfId="1230" xr:uid="{1559FF7D-E2D2-45AA-8A6A-07DC0B3EFE1E}"/>
    <cellStyle name="20% - Akzent4 2 2 3 2 2 3" xfId="1231" xr:uid="{318F8732-09EF-4B3C-BBCC-BE802AFF77EE}"/>
    <cellStyle name="20% - Akzent4 2 2 3 2 2_Volatility" xfId="1232" xr:uid="{83761DD0-22A5-4945-93B1-B19FFDFD0671}"/>
    <cellStyle name="20% - Akzent4 2 2 3 2 3" xfId="1233" xr:uid="{0D3431B3-B24D-47B2-9DB7-261D73266FFD}"/>
    <cellStyle name="20% - Akzent4 2 2 3 2 3 2" xfId="1234" xr:uid="{1730C6E0-469B-4853-A6AA-146405BF54DD}"/>
    <cellStyle name="20% - Akzent4 2 2 3 2 4" xfId="1235" xr:uid="{75267932-B83D-4EAA-805C-987C6F5C5965}"/>
    <cellStyle name="20% - Akzent4 2 2 3 2_Volatility" xfId="1236" xr:uid="{74103E87-BAA0-418B-9535-92A0A04C64AD}"/>
    <cellStyle name="20% - Akzent4 2 2 3 3" xfId="1237" xr:uid="{563ED1F3-4336-429D-9767-E71F50B49A08}"/>
    <cellStyle name="20% - Akzent4 2 2 3 3 2" xfId="1238" xr:uid="{3F48D44A-FD30-45CE-8E35-848143205E6E}"/>
    <cellStyle name="20% - Akzent4 2 2 3 3 2 2" xfId="1239" xr:uid="{2DB34BA9-2382-47EA-9505-1FBD668A9843}"/>
    <cellStyle name="20% - Akzent4 2 2 3 3 3" xfId="1240" xr:uid="{F5D6AA4C-D2E4-4B39-9520-1FAF7E74B135}"/>
    <cellStyle name="20% - Akzent4 2 2 3 3_Volatility" xfId="1241" xr:uid="{4557F1CB-707A-4B38-A012-4CBE23D1ED88}"/>
    <cellStyle name="20% - Akzent4 2 2 3 4" xfId="1242" xr:uid="{C51469BE-6260-4FD7-B558-7D44BA590B9B}"/>
    <cellStyle name="20% - Akzent4 2 2 3 4 2" xfId="1243" xr:uid="{181C2063-2609-44FA-948D-C2B100450248}"/>
    <cellStyle name="20% - Akzent4 2 2 3 5" xfId="1244" xr:uid="{6F2EDE3C-CC62-45AC-9B90-8214B2AAB231}"/>
    <cellStyle name="20% - Akzent4 2 2 3_Volatility" xfId="1245" xr:uid="{487208F5-0FAA-456B-BC18-C727615D4240}"/>
    <cellStyle name="20% - Akzent4 2 2 4" xfId="1246" xr:uid="{7F18E242-790C-433C-914C-B1BFC0AD70D2}"/>
    <cellStyle name="20% - Akzent4 2 2 4 2" xfId="1247" xr:uid="{280086D6-6773-48DE-A982-62EE2FE83836}"/>
    <cellStyle name="20% - Akzent4 2 2 4 2 2" xfId="1248" xr:uid="{E4C7926A-6328-4D52-BE16-C77324A9EE10}"/>
    <cellStyle name="20% - Akzent4 2 2 4 2 2 2" xfId="1249" xr:uid="{AC42E2FC-3D06-4D12-BB2B-617D8B7E4BD8}"/>
    <cellStyle name="20% - Akzent4 2 2 4 2 3" xfId="1250" xr:uid="{DE596F08-889A-447C-88CF-C90EBFA4AA40}"/>
    <cellStyle name="20% - Akzent4 2 2 4 2_Volatility" xfId="1251" xr:uid="{DB9A7009-2560-4F93-A18C-82E0B1137F7B}"/>
    <cellStyle name="20% - Akzent4 2 2 4 3" xfId="1252" xr:uid="{A0270596-3118-48F6-B4D7-D0407180C1C4}"/>
    <cellStyle name="20% - Akzent4 2 2 4 3 2" xfId="1253" xr:uid="{8C5ACD61-7BD6-493A-B6E9-5176F3E51995}"/>
    <cellStyle name="20% - Akzent4 2 2 4 4" xfId="1254" xr:uid="{CC4B1BB8-6AB5-4908-B901-89372C663E02}"/>
    <cellStyle name="20% - Akzent4 2 2 4_Volatility" xfId="1255" xr:uid="{7E8FFA9F-2B49-4190-B1E1-272DCAE2A3D3}"/>
    <cellStyle name="20% - Akzent4 2 2 5" xfId="1256" xr:uid="{5D4459CC-9FBB-4F2B-8E06-F76FC7C22324}"/>
    <cellStyle name="20% - Akzent4 2 2 5 2" xfId="1257" xr:uid="{120BC48C-4F3F-4ED7-BAF4-F52D09B2D939}"/>
    <cellStyle name="20% - Akzent4 2 2 5 2 2" xfId="1258" xr:uid="{98938196-EC60-46D9-90FC-E2CF52BA57B1}"/>
    <cellStyle name="20% - Akzent4 2 2 5 3" xfId="1259" xr:uid="{77DD9493-5AD6-4AAF-BD23-967B0F600996}"/>
    <cellStyle name="20% - Akzent4 2 2 5_Volatility" xfId="1260" xr:uid="{AAE4C845-9FDE-4787-87A4-9690970EB931}"/>
    <cellStyle name="20% - Akzent4 2 2 6" xfId="1261" xr:uid="{4613C4C7-5A63-4059-92B1-D90C4009BCFC}"/>
    <cellStyle name="20% - Akzent4 2 2 6 2" xfId="1262" xr:uid="{7C76769F-FFF0-4AFA-8D03-CEAE6BE9231A}"/>
    <cellStyle name="20% - Akzent4 2 2 7" xfId="1263" xr:uid="{E0E83E8A-57CB-47B2-80A0-FEB09BADFA3F}"/>
    <cellStyle name="20% - Akzent4 2 2_Volatility" xfId="1264" xr:uid="{EB16836A-19ED-44E3-8C65-87DF54958CF4}"/>
    <cellStyle name="20% - Akzent4 2 3" xfId="1265" xr:uid="{3DFFE143-D6D9-4A25-9C0D-BE85D5E21F06}"/>
    <cellStyle name="20% - Akzent4 2 3 2" xfId="1266" xr:uid="{72707DCE-2FA8-4C78-B152-C0BE65B59EEC}"/>
    <cellStyle name="20% - Akzent4 2 3 2 2" xfId="1267" xr:uid="{FB44B53D-4E26-46EE-A02D-3CD3E5A6094C}"/>
    <cellStyle name="20% - Akzent4 2 3 2 2 2" xfId="1268" xr:uid="{87D66FE1-79F5-4BA3-AEC9-2DEDB189AB6D}"/>
    <cellStyle name="20% - Akzent4 2 3 2 2 2 2" xfId="1269" xr:uid="{8078BD22-3918-4CAD-98B7-D839A9AF409B}"/>
    <cellStyle name="20% - Akzent4 2 3 2 2 2 2 2" xfId="1270" xr:uid="{4E65F2BC-D1AE-4C73-B8B8-FC54133BD763}"/>
    <cellStyle name="20% - Akzent4 2 3 2 2 2 3" xfId="1271" xr:uid="{B03CE16E-9375-49D9-BE8F-DFC0BDE4287C}"/>
    <cellStyle name="20% - Akzent4 2 3 2 2 2_Volatility" xfId="1272" xr:uid="{003C3AC9-AA40-4B48-B232-DBE96B3FBC54}"/>
    <cellStyle name="20% - Akzent4 2 3 2 2 3" xfId="1273" xr:uid="{35F03B6F-DC97-499D-B110-DE282F236DA1}"/>
    <cellStyle name="20% - Akzent4 2 3 2 2 3 2" xfId="1274" xr:uid="{0D824892-F4B8-48B1-ACF5-14C9A157C213}"/>
    <cellStyle name="20% - Akzent4 2 3 2 2 4" xfId="1275" xr:uid="{400CAF94-AEFA-41D0-86FB-554AA62220B6}"/>
    <cellStyle name="20% - Akzent4 2 3 2 2_Volatility" xfId="1276" xr:uid="{6B8B25E8-6810-4C84-B1C0-A25CDA98F8A9}"/>
    <cellStyle name="20% - Akzent4 2 3 2 3" xfId="1277" xr:uid="{B8D76327-56AF-44F8-B58B-7050FEE16849}"/>
    <cellStyle name="20% - Akzent4 2 3 2 3 2" xfId="1278" xr:uid="{85A1A07D-1E20-408A-B03C-DE18085E3F54}"/>
    <cellStyle name="20% - Akzent4 2 3 2 3 2 2" xfId="1279" xr:uid="{E86963DC-E6F7-4259-ADE4-32C68E526803}"/>
    <cellStyle name="20% - Akzent4 2 3 2 3 3" xfId="1280" xr:uid="{0D3EFAD4-B9A1-4FC1-997C-FCA941010006}"/>
    <cellStyle name="20% - Akzent4 2 3 2 3_Volatility" xfId="1281" xr:uid="{0FE44C4B-D090-427B-AAC5-68E0748ECFDF}"/>
    <cellStyle name="20% - Akzent4 2 3 2 4" xfId="1282" xr:uid="{32CE46D6-D961-4351-ACC5-572AA25F866B}"/>
    <cellStyle name="20% - Akzent4 2 3 2 4 2" xfId="1283" xr:uid="{B47D55A4-5646-4921-893D-7F628E7060E3}"/>
    <cellStyle name="20% - Akzent4 2 3 2 5" xfId="1284" xr:uid="{9E6EFC2C-4110-466E-A8A9-818111E277DE}"/>
    <cellStyle name="20% - Akzent4 2 3 2_Volatility" xfId="1285" xr:uid="{E5E0D11F-5E2F-41B8-BE17-18FABBE18C88}"/>
    <cellStyle name="20% - Akzent4 2 3 3" xfId="1286" xr:uid="{BE2CB16C-0A6B-47E1-977D-855CEFCDFCC9}"/>
    <cellStyle name="20% - Akzent4 2 3 3 2" xfId="1287" xr:uid="{A11F3BD4-8A97-49F3-AE72-6AD43D3A0FDB}"/>
    <cellStyle name="20% - Akzent4 2 3 3 2 2" xfId="1288" xr:uid="{A4624801-2877-4092-9307-1483875AB5E1}"/>
    <cellStyle name="20% - Akzent4 2 3 3 2 2 2" xfId="1289" xr:uid="{AF19A464-1D15-4E02-BEC8-6E6061166DEB}"/>
    <cellStyle name="20% - Akzent4 2 3 3 2 3" xfId="1290" xr:uid="{454AB627-2536-42E1-A9D0-560EFA83DE54}"/>
    <cellStyle name="20% - Akzent4 2 3 3 2_Volatility" xfId="1291" xr:uid="{DECB223F-FC8C-47EA-B17F-66D8B2807707}"/>
    <cellStyle name="20% - Akzent4 2 3 3 3" xfId="1292" xr:uid="{2C5631F7-C7A6-4F4A-ACB7-8AC783BC8386}"/>
    <cellStyle name="20% - Akzent4 2 3 3 3 2" xfId="1293" xr:uid="{E1610976-8ACB-4868-9C56-89BF59BD948A}"/>
    <cellStyle name="20% - Akzent4 2 3 3 4" xfId="1294" xr:uid="{A76790A1-8201-4664-98E5-D1E77F09D804}"/>
    <cellStyle name="20% - Akzent4 2 3 3_Volatility" xfId="1295" xr:uid="{8A8748EF-4582-4780-A8F3-FE3D6208A50A}"/>
    <cellStyle name="20% - Akzent4 2 3 4" xfId="1296" xr:uid="{E28EAFB6-A59D-41A7-8AA8-2EF7F3A9B822}"/>
    <cellStyle name="20% - Akzent4 2 3 4 2" xfId="1297" xr:uid="{CF3FA812-DB92-4380-83AB-81643FA54C0A}"/>
    <cellStyle name="20% - Akzent4 2 3 4 2 2" xfId="1298" xr:uid="{835599AA-D509-4384-9793-82255ED6A17F}"/>
    <cellStyle name="20% - Akzent4 2 3 4 3" xfId="1299" xr:uid="{983F46C7-1D11-4C02-BAAD-376707F8762A}"/>
    <cellStyle name="20% - Akzent4 2 3 4_Volatility" xfId="1300" xr:uid="{A7347367-C73E-4593-8B73-F87C5FAB6B79}"/>
    <cellStyle name="20% - Akzent4 2 3 5" xfId="1301" xr:uid="{511541B4-53E6-420F-9A6D-3A1C8197EE7B}"/>
    <cellStyle name="20% - Akzent4 2 3 5 2" xfId="1302" xr:uid="{149A252F-F926-4409-B36E-F0B37F51FA66}"/>
    <cellStyle name="20% - Akzent4 2 3 6" xfId="1303" xr:uid="{3B1BC19E-A6E9-4298-9D80-668FB3C4A5FD}"/>
    <cellStyle name="20% - Akzent4 2 3_Volatility" xfId="1304" xr:uid="{952B8DD5-EAD1-48E6-AEF4-777B9D41EF82}"/>
    <cellStyle name="20% - Akzent4 2 4" xfId="1305" xr:uid="{39FD4E42-33B1-4576-A2AD-CA02EAC48AA7}"/>
    <cellStyle name="20% - Akzent4 2 4 2" xfId="1306" xr:uid="{8A7AA73B-43FF-41E8-AF7D-CF6AA731FA21}"/>
    <cellStyle name="20% - Akzent4 2 4 2 2" xfId="1307" xr:uid="{5B85E246-4282-4172-886A-F7AEF8EF2C59}"/>
    <cellStyle name="20% - Akzent4 2 4 2 2 2" xfId="1308" xr:uid="{5556BF02-84CB-48EC-A80F-873DCB0A115C}"/>
    <cellStyle name="20% - Akzent4 2 4 2 2 2 2" xfId="1309" xr:uid="{5991BECE-0B6C-488E-8865-8F0FA3FC52A5}"/>
    <cellStyle name="20% - Akzent4 2 4 2 2 3" xfId="1310" xr:uid="{5ED53106-9148-4F0B-81A1-B1BB083549DB}"/>
    <cellStyle name="20% - Akzent4 2 4 2 2_Volatility" xfId="1311" xr:uid="{2AA38EFC-0B79-4800-AABA-D8A226EC622F}"/>
    <cellStyle name="20% - Akzent4 2 4 2 3" xfId="1312" xr:uid="{31704CB1-8F2F-4CB0-AEE5-5FB00D3AFB39}"/>
    <cellStyle name="20% - Akzent4 2 4 2 3 2" xfId="1313" xr:uid="{9431646E-6072-492C-8D01-DC7F4FF348D8}"/>
    <cellStyle name="20% - Akzent4 2 4 2 4" xfId="1314" xr:uid="{D2CE9488-41CE-45B5-8E1E-93B969321E52}"/>
    <cellStyle name="20% - Akzent4 2 4 2_Volatility" xfId="1315" xr:uid="{A15218A9-5F5C-43E2-A571-BF9CE377CDD9}"/>
    <cellStyle name="20% - Akzent4 2 4 3" xfId="1316" xr:uid="{5AC59374-0858-46D2-8647-1B38B86A119F}"/>
    <cellStyle name="20% - Akzent4 2 4 3 2" xfId="1317" xr:uid="{0FA813AB-F2CD-4304-B517-C796E57005A4}"/>
    <cellStyle name="20% - Akzent4 2 4 3 2 2" xfId="1318" xr:uid="{949F6C95-2E5D-4C45-97AE-8A7607A827BC}"/>
    <cellStyle name="20% - Akzent4 2 4 3 3" xfId="1319" xr:uid="{2E5B4257-3A93-43EE-9D47-F14B0AABB49F}"/>
    <cellStyle name="20% - Akzent4 2 4 3_Volatility" xfId="1320" xr:uid="{BF7AC023-EAF5-41A2-AC24-47125B521108}"/>
    <cellStyle name="20% - Akzent4 2 4 4" xfId="1321" xr:uid="{76D25744-9D54-4CF2-80F7-8F5387ABA047}"/>
    <cellStyle name="20% - Akzent4 2 4 4 2" xfId="1322" xr:uid="{F392A52E-75C7-49BD-A953-709019F47F31}"/>
    <cellStyle name="20% - Akzent4 2 4 5" xfId="1323" xr:uid="{302A7C2D-E02B-4803-BB44-27F7FADB7C9A}"/>
    <cellStyle name="20% - Akzent4 2 4_Volatility" xfId="1324" xr:uid="{2F6DDA48-2072-4736-9C8B-8973ACCA6ADE}"/>
    <cellStyle name="20% - Akzent4 2 5" xfId="1325" xr:uid="{9EB3CA99-5354-4D80-9228-68996A1166FA}"/>
    <cellStyle name="20% - Akzent4 2 5 2" xfId="1326" xr:uid="{A8491E0B-85FF-484E-84A1-F2DA32D8303C}"/>
    <cellStyle name="20% - Akzent4 2 5 2 2" xfId="1327" xr:uid="{EF842B7C-01C6-44E7-89C4-551445638A61}"/>
    <cellStyle name="20% - Akzent4 2 5 2 2 2" xfId="1328" xr:uid="{AB676FAE-EEBE-4BF8-9663-A1761A4F3CB5}"/>
    <cellStyle name="20% - Akzent4 2 5 2 3" xfId="1329" xr:uid="{A2A00703-8E54-4BEF-B3E3-076447FA0399}"/>
    <cellStyle name="20% - Akzent4 2 5 2_Volatility" xfId="1330" xr:uid="{ECD47828-20A6-4C3F-86F5-4A857102E1FB}"/>
    <cellStyle name="20% - Akzent4 2 5 3" xfId="1331" xr:uid="{C4A6E211-1336-40DC-A62C-EE3A7F216939}"/>
    <cellStyle name="20% - Akzent4 2 5 3 2" xfId="1332" xr:uid="{7BA9BFFE-4FBB-4466-A499-93232546C4B3}"/>
    <cellStyle name="20% - Akzent4 2 5 4" xfId="1333" xr:uid="{DDD39D3B-BE6C-45E4-B9A6-F0749031E1B0}"/>
    <cellStyle name="20% - Akzent4 2 5_Volatility" xfId="1334" xr:uid="{A10D807D-6899-41E4-B8F6-BE453F1D89E8}"/>
    <cellStyle name="20% - Akzent4 2 6" xfId="1335" xr:uid="{DC35EFF0-80A2-4885-8BB2-F55B07E38A6D}"/>
    <cellStyle name="20% - Akzent4 2 6 2" xfId="1336" xr:uid="{705B6188-7568-4D2D-8CF8-BD48A4FC8EFF}"/>
    <cellStyle name="20% - Akzent4 2 6 2 2" xfId="1337" xr:uid="{5A1CA713-951B-4FF3-81F3-9A7EE4062540}"/>
    <cellStyle name="20% - Akzent4 2 6 3" xfId="1338" xr:uid="{C98ACBB9-E262-4329-9592-845A6086315F}"/>
    <cellStyle name="20% - Akzent4 2 6_Volatility" xfId="1339" xr:uid="{971452FD-E945-4EB4-8270-B590D2305CDB}"/>
    <cellStyle name="20% - Akzent4 2 7" xfId="1340" xr:uid="{6570330E-F58C-46C2-A418-047999A81F42}"/>
    <cellStyle name="20% - Akzent4 2 7 2" xfId="1341" xr:uid="{6F55158D-5672-4FDA-8B62-389F688ADDF2}"/>
    <cellStyle name="20% - Akzent4 2 8" xfId="1342" xr:uid="{E1BFC093-5FF6-41C1-AA14-F18BC6797008}"/>
    <cellStyle name="20% - Akzent4 2_Volatility" xfId="1343" xr:uid="{C44006ED-FCB8-4EEA-9DD7-7582B78D8FF0}"/>
    <cellStyle name="20% - Akzent4 3" xfId="1344" xr:uid="{B5D840C0-CE2D-4F38-B499-832F8134B0D8}"/>
    <cellStyle name="20% - Akzent4 3 2" xfId="1345" xr:uid="{807864C5-BC30-40E9-92A3-5AB61B15BDBE}"/>
    <cellStyle name="20% - Akzent4 3 2 2" xfId="1346" xr:uid="{8EE4D4F9-8267-4219-BB75-31C61A1CE250}"/>
    <cellStyle name="20% - Akzent4 3 2 2 2" xfId="1347" xr:uid="{25BE525A-9EA0-446D-85F3-4ECCA9523980}"/>
    <cellStyle name="20% - Akzent4 3 2 2 2 2" xfId="1348" xr:uid="{F3C8056A-7C83-4030-89ED-2238D00F53C4}"/>
    <cellStyle name="20% - Akzent4 3 2 2 2 2 2" xfId="1349" xr:uid="{D01C202A-6848-4824-9291-FE2B99897BA8}"/>
    <cellStyle name="20% - Akzent4 3 2 2 2 2 2 2" xfId="1350" xr:uid="{7E62AFDC-C489-46AE-AC67-D7E525371547}"/>
    <cellStyle name="20% - Akzent4 3 2 2 2 2 3" xfId="1351" xr:uid="{96CFC133-079B-45C3-B607-03F70D6AB110}"/>
    <cellStyle name="20% - Akzent4 3 2 2 2 2_Volatility" xfId="1352" xr:uid="{1DFE7796-D6E0-48C3-B2AA-575ED82575D7}"/>
    <cellStyle name="20% - Akzent4 3 2 2 2 3" xfId="1353" xr:uid="{910EA04E-82B0-431F-8836-61B2A4B74697}"/>
    <cellStyle name="20% - Akzent4 3 2 2 2 3 2" xfId="1354" xr:uid="{9CEAE26A-C8BE-4621-9B6C-DB6F22068482}"/>
    <cellStyle name="20% - Akzent4 3 2 2 2 4" xfId="1355" xr:uid="{5DDE6620-2FE5-43C0-B1BC-07A9512C8114}"/>
    <cellStyle name="20% - Akzent4 3 2 2 2_Volatility" xfId="1356" xr:uid="{EA9E6E12-1381-49C5-B9C9-3D05D3724CA1}"/>
    <cellStyle name="20% - Akzent4 3 2 2 3" xfId="1357" xr:uid="{89BFE973-0B0D-4637-96D7-F269F3D0E091}"/>
    <cellStyle name="20% - Akzent4 3 2 2 3 2" xfId="1358" xr:uid="{B50BD26A-60EA-452F-93FF-2BEFF6AE475E}"/>
    <cellStyle name="20% - Akzent4 3 2 2 3 2 2" xfId="1359" xr:uid="{37A8FFE5-08A8-411D-8F25-B95CA37DAF40}"/>
    <cellStyle name="20% - Akzent4 3 2 2 3 3" xfId="1360" xr:uid="{C0A8D8B0-5B86-481A-91F6-DCC33ED254AF}"/>
    <cellStyle name="20% - Akzent4 3 2 2 3_Volatility" xfId="1361" xr:uid="{435B34C0-6BD1-4A2B-8260-42005FE66DF2}"/>
    <cellStyle name="20% - Akzent4 3 2 2 4" xfId="1362" xr:uid="{DD202B55-7A46-43C4-B2A0-65A09E61CBB6}"/>
    <cellStyle name="20% - Akzent4 3 2 2 4 2" xfId="1363" xr:uid="{99C371B4-93ED-4EB5-B877-6576380411E6}"/>
    <cellStyle name="20% - Akzent4 3 2 2 5" xfId="1364" xr:uid="{53FC5AC4-6120-4950-BFEE-DBB982735C78}"/>
    <cellStyle name="20% - Akzent4 3 2 2_Volatility" xfId="1365" xr:uid="{7D02ED61-BC44-4F05-8AA4-1B9EEB23E7F8}"/>
    <cellStyle name="20% - Akzent4 3 2 3" xfId="1366" xr:uid="{9F9F94B9-163E-4711-9DDE-C3D5FE6347B4}"/>
    <cellStyle name="20% - Akzent4 3 2 3 2" xfId="1367" xr:uid="{3CD956CB-2515-4D33-A55F-88CB252C8396}"/>
    <cellStyle name="20% - Akzent4 3 2 3 2 2" xfId="1368" xr:uid="{79D80F44-696E-4049-828F-3E0DA7978008}"/>
    <cellStyle name="20% - Akzent4 3 2 3 2 2 2" xfId="1369" xr:uid="{56AF54CE-5799-4858-9ECA-135177308754}"/>
    <cellStyle name="20% - Akzent4 3 2 3 2 3" xfId="1370" xr:uid="{F44BD973-7BB2-498D-B130-BDEE8AD21460}"/>
    <cellStyle name="20% - Akzent4 3 2 3 2_Volatility" xfId="1371" xr:uid="{BCEFE5E2-55E3-4781-BC18-AC2D38B7411E}"/>
    <cellStyle name="20% - Akzent4 3 2 3 3" xfId="1372" xr:uid="{827A8ED0-4808-47C7-8C60-F0D80DBA790C}"/>
    <cellStyle name="20% - Akzent4 3 2 3 3 2" xfId="1373" xr:uid="{7A2CC876-0F8E-4A6B-A36E-73EBE0749ED5}"/>
    <cellStyle name="20% - Akzent4 3 2 3 4" xfId="1374" xr:uid="{6AE60EBB-D918-4973-ACBB-979D3FDD6848}"/>
    <cellStyle name="20% - Akzent4 3 2 3_Volatility" xfId="1375" xr:uid="{78A4A1BC-098F-4701-9F57-E1045F257C59}"/>
    <cellStyle name="20% - Akzent4 3 2 4" xfId="1376" xr:uid="{92A449AE-0878-44AD-9976-9EDD92E3C248}"/>
    <cellStyle name="20% - Akzent4 3 2 4 2" xfId="1377" xr:uid="{678A2EE9-9597-4CB7-BEB3-B992F6FBC42D}"/>
    <cellStyle name="20% - Akzent4 3 2 4 2 2" xfId="1378" xr:uid="{71D7F6E7-449C-4EB2-A1B5-E1DBABAB3662}"/>
    <cellStyle name="20% - Akzent4 3 2 4 3" xfId="1379" xr:uid="{7832F4A6-2255-40A7-A509-22EBA9420C9E}"/>
    <cellStyle name="20% - Akzent4 3 2 4_Volatility" xfId="1380" xr:uid="{20D15903-1DA7-4D83-B286-860603CD5FCD}"/>
    <cellStyle name="20% - Akzent4 3 2 5" xfId="1381" xr:uid="{4C653022-2580-4008-A501-1F905E19AF6C}"/>
    <cellStyle name="20% - Akzent4 3 2 5 2" xfId="1382" xr:uid="{67D9946F-ED44-46D9-A408-A620553E818E}"/>
    <cellStyle name="20% - Akzent4 3 2 6" xfId="1383" xr:uid="{8904C219-D1F1-45F3-AA1B-3CB95D05F79D}"/>
    <cellStyle name="20% - Akzent4 3 2_Volatility" xfId="1384" xr:uid="{63E86F93-C099-4C17-899A-F22563E71FAF}"/>
    <cellStyle name="20% - Akzent4 3 3" xfId="1385" xr:uid="{7D68FEA6-0DD9-489C-A2E0-A1AA00446F45}"/>
    <cellStyle name="20% - Akzent4 3 3 2" xfId="1386" xr:uid="{16F2C1E7-5E29-483D-98A1-644DA44BBAE2}"/>
    <cellStyle name="20% - Akzent4 3 3 2 2" xfId="1387" xr:uid="{12F38984-E124-4735-8D61-74912AAA925A}"/>
    <cellStyle name="20% - Akzent4 3 3 2 2 2" xfId="1388" xr:uid="{919C4BF2-76DD-47F5-A1F6-A9776968C1F4}"/>
    <cellStyle name="20% - Akzent4 3 3 2 2 2 2" xfId="1389" xr:uid="{BDB4F243-7163-47CF-9989-B8654480DADE}"/>
    <cellStyle name="20% - Akzent4 3 3 2 2 3" xfId="1390" xr:uid="{28D2A9C7-FBAD-418D-9321-0D00735F5FB9}"/>
    <cellStyle name="20% - Akzent4 3 3 2 2_Volatility" xfId="1391" xr:uid="{502E39E2-4ADF-4554-9C95-3343F7BADD39}"/>
    <cellStyle name="20% - Akzent4 3 3 2 3" xfId="1392" xr:uid="{0B7929D0-2778-47E1-95B8-3E289546168C}"/>
    <cellStyle name="20% - Akzent4 3 3 2 3 2" xfId="1393" xr:uid="{6C265F23-FBE3-4DEF-B4C9-B6DD635F3EF7}"/>
    <cellStyle name="20% - Akzent4 3 3 2 4" xfId="1394" xr:uid="{8AC88855-94FF-4E84-BC2F-8A7D7DD28B54}"/>
    <cellStyle name="20% - Akzent4 3 3 2_Volatility" xfId="1395" xr:uid="{AF6B8617-212B-47BA-A55B-0D5932D404A4}"/>
    <cellStyle name="20% - Akzent4 3 3 3" xfId="1396" xr:uid="{D8D3C3C9-604C-4600-9861-65B82E901FC0}"/>
    <cellStyle name="20% - Akzent4 3 3 3 2" xfId="1397" xr:uid="{BB78A8C2-BD23-4D6C-A297-4B5841E759E7}"/>
    <cellStyle name="20% - Akzent4 3 3 3 2 2" xfId="1398" xr:uid="{54CD00DC-D06D-4130-88A3-F6DFF336C0CF}"/>
    <cellStyle name="20% - Akzent4 3 3 3 3" xfId="1399" xr:uid="{FEA8DAFE-8B8D-40ED-AEC9-C473FBD53DD0}"/>
    <cellStyle name="20% - Akzent4 3 3 3_Volatility" xfId="1400" xr:uid="{E0E1419D-902D-4D35-A517-031DC06DE09D}"/>
    <cellStyle name="20% - Akzent4 3 3 4" xfId="1401" xr:uid="{B9E7569A-B130-4FA7-B388-CA506C6F42DB}"/>
    <cellStyle name="20% - Akzent4 3 3 4 2" xfId="1402" xr:uid="{070FB60D-33AA-48AC-A76D-8357573FE557}"/>
    <cellStyle name="20% - Akzent4 3 3 5" xfId="1403" xr:uid="{7C101E8F-9337-47F0-A90E-664A100ACEA8}"/>
    <cellStyle name="20% - Akzent4 3 3_Volatility" xfId="1404" xr:uid="{183F8189-503B-4A44-A26D-DEA58FF1CFAD}"/>
    <cellStyle name="20% - Akzent4 3 4" xfId="1405" xr:uid="{40F0AD24-346B-4E78-9AF1-50BA5E125AFF}"/>
    <cellStyle name="20% - Akzent4 3 4 2" xfId="1406" xr:uid="{E1C6D037-9D08-4AC9-A3EE-E98DF7396848}"/>
    <cellStyle name="20% - Akzent4 3 4 2 2" xfId="1407" xr:uid="{EF1412E1-7134-4719-AD4A-351D3C86A7B3}"/>
    <cellStyle name="20% - Akzent4 3 4 2 2 2" xfId="1408" xr:uid="{7740E4B2-A50A-456A-A47C-69DD7F42556E}"/>
    <cellStyle name="20% - Akzent4 3 4 2 3" xfId="1409" xr:uid="{BDA52045-78D5-40A5-BFED-D3FE2FFC0FD5}"/>
    <cellStyle name="20% - Akzent4 3 4 2_Volatility" xfId="1410" xr:uid="{6C3485AA-49AE-4147-854A-5328462A96C0}"/>
    <cellStyle name="20% - Akzent4 3 4 3" xfId="1411" xr:uid="{39F958D1-5579-41F4-8BC9-9760193BE3E2}"/>
    <cellStyle name="20% - Akzent4 3 4 3 2" xfId="1412" xr:uid="{CFBE160F-45FF-4BE9-93D5-22663A14A62C}"/>
    <cellStyle name="20% - Akzent4 3 4 4" xfId="1413" xr:uid="{750C6FFE-9DF7-43D1-AC07-E1A49BB474E8}"/>
    <cellStyle name="20% - Akzent4 3 4_Volatility" xfId="1414" xr:uid="{1164F8CC-69D4-4589-B9A8-47206B564229}"/>
    <cellStyle name="20% - Akzent4 3 5" xfId="1415" xr:uid="{90FCBA33-FD34-4BD9-B54B-55A9BDAD21BD}"/>
    <cellStyle name="20% - Akzent4 3 5 2" xfId="1416" xr:uid="{BEB6E474-B813-4D26-98BD-376CE70F3E3D}"/>
    <cellStyle name="20% - Akzent4 3 5 2 2" xfId="1417" xr:uid="{00BE691A-9C60-4678-830E-80EFB7A62561}"/>
    <cellStyle name="20% - Akzent4 3 5 3" xfId="1418" xr:uid="{D93D337E-2B1C-44BC-99CC-9D177EEA3070}"/>
    <cellStyle name="20% - Akzent4 3 5_Volatility" xfId="1419" xr:uid="{5CE75CBF-5BE5-4487-9E3F-62A24CF9BAC5}"/>
    <cellStyle name="20% - Akzent4 3 6" xfId="1420" xr:uid="{3FE668B3-F2CE-45EB-AD9E-335F40B815D4}"/>
    <cellStyle name="20% - Akzent4 3 6 2" xfId="1421" xr:uid="{F9A776C5-32D1-400E-9953-5472B89D1936}"/>
    <cellStyle name="20% - Akzent4 3 7" xfId="1422" xr:uid="{25ADA080-35B4-4E44-8D38-E011BE6726FC}"/>
    <cellStyle name="20% - Akzent4 3_Volatility" xfId="1423" xr:uid="{84F824AE-6B4D-4589-92AE-8F22828EEC68}"/>
    <cellStyle name="20% - Akzent4 4" xfId="1424" xr:uid="{19A70509-1D14-4004-8B75-B97D8DAF9DD0}"/>
    <cellStyle name="20% - Akzent4 4 2" xfId="1425" xr:uid="{6F70B91C-7494-4EA4-B05C-34C250561B4A}"/>
    <cellStyle name="20% - Akzent4 4 2 2" xfId="1426" xr:uid="{515FCBD2-6F5B-4155-8993-574C7E953F54}"/>
    <cellStyle name="20% - Akzent4 4 2 2 2" xfId="1427" xr:uid="{660A8CB4-423E-4D98-BA52-F242A952D6A8}"/>
    <cellStyle name="20% - Akzent4 4 2 2 2 2" xfId="1428" xr:uid="{FFE9BE5D-6169-4CFD-8E01-467DDA310E36}"/>
    <cellStyle name="20% - Akzent4 4 2 2 2 2 2" xfId="1429" xr:uid="{AA96BC6F-B038-47AF-92A4-7CF6D5C3543A}"/>
    <cellStyle name="20% - Akzent4 4 2 2 2 3" xfId="1430" xr:uid="{022D94C3-A1B0-4F1A-B00D-7332970354B1}"/>
    <cellStyle name="20% - Akzent4 4 2 2 2_Volatility" xfId="1431" xr:uid="{0B92247B-0C94-4C45-BB23-B9FF922D5FC4}"/>
    <cellStyle name="20% - Akzent4 4 2 2 3" xfId="1432" xr:uid="{D0C99035-DE29-4A91-A6A3-05865AF7E93E}"/>
    <cellStyle name="20% - Akzent4 4 2 2 3 2" xfId="1433" xr:uid="{D7FF79BA-F3A6-4304-89E7-9C0BCD4B9D07}"/>
    <cellStyle name="20% - Akzent4 4 2 2 4" xfId="1434" xr:uid="{12EAEDCB-CCCA-4985-B150-383EF0C529F4}"/>
    <cellStyle name="20% - Akzent4 4 2 2_Volatility" xfId="1435" xr:uid="{7C148EFE-0E03-49D1-939B-D811784C2292}"/>
    <cellStyle name="20% - Akzent4 4 2 3" xfId="1436" xr:uid="{B3830ED3-D83D-48B1-BFE7-53D821FADD88}"/>
    <cellStyle name="20% - Akzent4 4 2 3 2" xfId="1437" xr:uid="{C09E4011-F20B-4CEA-8CF9-38115E37CF2A}"/>
    <cellStyle name="20% - Akzent4 4 2 3 2 2" xfId="1438" xr:uid="{37395985-2EAB-4258-AF6F-27ABF58D78A0}"/>
    <cellStyle name="20% - Akzent4 4 2 3 3" xfId="1439" xr:uid="{FEE28C53-D71A-463D-B00C-8C907EE8FA55}"/>
    <cellStyle name="20% - Akzent4 4 2 3_Volatility" xfId="1440" xr:uid="{6DD5D69D-57F6-40B6-BF47-211BFFA8B0C8}"/>
    <cellStyle name="20% - Akzent4 4 2 4" xfId="1441" xr:uid="{DC932283-921D-4A73-9EE0-0C1BAEA3CA9B}"/>
    <cellStyle name="20% - Akzent4 4 2 4 2" xfId="1442" xr:uid="{5E4FA7CB-A1DB-4506-8372-18C345288269}"/>
    <cellStyle name="20% - Akzent4 4 2 5" xfId="1443" xr:uid="{88B8B437-3D74-4979-BBA5-BCE725A4CB2B}"/>
    <cellStyle name="20% - Akzent4 4 2_Volatility" xfId="1444" xr:uid="{5AB6ED11-3AA1-4B06-8434-B1CF55E3E221}"/>
    <cellStyle name="20% - Akzent4 4 3" xfId="1445" xr:uid="{2431466E-63BF-401E-B582-C78B7268B7D2}"/>
    <cellStyle name="20% - Akzent4 4 3 2" xfId="1446" xr:uid="{B789DD32-6ED3-4DC1-9556-393D36EAC231}"/>
    <cellStyle name="20% - Akzent4 4 3 2 2" xfId="1447" xr:uid="{3A02C0BC-6709-413B-BB0A-784CA56E64F7}"/>
    <cellStyle name="20% - Akzent4 4 3 2 2 2" xfId="1448" xr:uid="{09BDFFAB-140F-4150-8715-CFF5634FCF1D}"/>
    <cellStyle name="20% - Akzent4 4 3 2 3" xfId="1449" xr:uid="{9B1F679A-8BF8-4A94-8AF6-D58FEC641786}"/>
    <cellStyle name="20% - Akzent4 4 3 2_Volatility" xfId="1450" xr:uid="{8632484E-91D7-4257-AEFD-B2885B09EC92}"/>
    <cellStyle name="20% - Akzent4 4 3 3" xfId="1451" xr:uid="{1DDB7061-212F-4DC4-B936-F138ED204D6B}"/>
    <cellStyle name="20% - Akzent4 4 3 3 2" xfId="1452" xr:uid="{CC9D6B81-2D8B-47FC-8F5E-FCBF132C9E7D}"/>
    <cellStyle name="20% - Akzent4 4 3 4" xfId="1453" xr:uid="{3EAED62C-0C9E-4341-929A-745B0BC96E5F}"/>
    <cellStyle name="20% - Akzent4 4 3_Volatility" xfId="1454" xr:uid="{28AD7B08-0C96-4EBE-9AB8-3881ACF068B8}"/>
    <cellStyle name="20% - Akzent4 4 4" xfId="1455" xr:uid="{DB7E079B-DA93-4F89-B489-4526A4270608}"/>
    <cellStyle name="20% - Akzent4 4 4 2" xfId="1456" xr:uid="{1245B1CE-A5BB-4805-8E54-14D0FB726A5D}"/>
    <cellStyle name="20% - Akzent4 4 4 2 2" xfId="1457" xr:uid="{14FE4790-072E-405E-9144-747AFD416FCB}"/>
    <cellStyle name="20% - Akzent4 4 4 3" xfId="1458" xr:uid="{AF3EA300-A730-4A18-B0E1-81DE48F383F9}"/>
    <cellStyle name="20% - Akzent4 4 4_Volatility" xfId="1459" xr:uid="{2FFD46EE-9845-4550-B669-3A32B015DFE6}"/>
    <cellStyle name="20% - Akzent4 4 5" xfId="1460" xr:uid="{96A68C5C-2628-4C69-8070-EA30495F004E}"/>
    <cellStyle name="20% - Akzent4 4 5 2" xfId="1461" xr:uid="{56C369A7-FDE4-4587-BB42-E0822650E98C}"/>
    <cellStyle name="20% - Akzent4 4 6" xfId="1462" xr:uid="{024D3D99-9933-43B9-96DB-1CF26DBEC6C1}"/>
    <cellStyle name="20% - Akzent4 4_Volatility" xfId="1463" xr:uid="{81B18738-577E-40C7-B4B4-DF08492E67D4}"/>
    <cellStyle name="20% - Akzent4 5" xfId="1464" xr:uid="{CFF52A4D-7A66-42EA-9F1A-906871CC8798}"/>
    <cellStyle name="20% - Akzent4 5 2" xfId="1465" xr:uid="{4600D3CC-ECB3-4A3D-8D07-274DC59E82A7}"/>
    <cellStyle name="20% - Akzent4 5 2 2" xfId="1466" xr:uid="{F65D5BBD-152F-4091-81D5-1A83EB4189EE}"/>
    <cellStyle name="20% - Akzent4 5 2 2 2" xfId="1467" xr:uid="{7690AF4B-493C-4E1C-9274-42B212CF1DBE}"/>
    <cellStyle name="20% - Akzent4 5 2 2 2 2" xfId="1468" xr:uid="{7737906C-45C7-4D76-93E0-C8A43F2A3AC3}"/>
    <cellStyle name="20% - Akzent4 5 2 2 3" xfId="1469" xr:uid="{AF1346BF-449B-42B7-9943-3239FDF6F0F9}"/>
    <cellStyle name="20% - Akzent4 5 2 2_Volatility" xfId="1470" xr:uid="{1E80EE90-4E11-49A7-A3BB-8F45B4F5855E}"/>
    <cellStyle name="20% - Akzent4 5 2 3" xfId="1471" xr:uid="{77955966-5432-47AA-BFD6-D86DB29047F8}"/>
    <cellStyle name="20% - Akzent4 5 2 3 2" xfId="1472" xr:uid="{F8F6B03A-581D-4208-861B-871C0C40F47F}"/>
    <cellStyle name="20% - Akzent4 5 2 4" xfId="1473" xr:uid="{75243C36-181C-4506-85AC-9DD4E71EE2A1}"/>
    <cellStyle name="20% - Akzent4 5 2_Volatility" xfId="1474" xr:uid="{F0DA867C-2753-49DE-9E2A-73654E5E7301}"/>
    <cellStyle name="20% - Akzent4 5 3" xfId="1475" xr:uid="{9166D882-1439-4EED-832B-FE453E1D3D1F}"/>
    <cellStyle name="20% - Akzent4 5 3 2" xfId="1476" xr:uid="{A788C1B3-3C52-49CB-854D-9327D8E203E6}"/>
    <cellStyle name="20% - Akzent4 5 3 2 2" xfId="1477" xr:uid="{34B5C12D-05B6-4771-8861-9301DAE2F8AC}"/>
    <cellStyle name="20% - Akzent4 5 3 3" xfId="1478" xr:uid="{B4F13421-6D26-416C-A15F-F34ABCE3584D}"/>
    <cellStyle name="20% - Akzent4 5 3_Volatility" xfId="1479" xr:uid="{E9962E2E-C475-4374-B187-A862709DCEC6}"/>
    <cellStyle name="20% - Akzent4 5 4" xfId="1480" xr:uid="{55BC71C3-B8DA-40DA-90AD-6518E9020B16}"/>
    <cellStyle name="20% - Akzent4 5 4 2" xfId="1481" xr:uid="{D904CE77-AE5E-4F46-98A1-868B7B420D8B}"/>
    <cellStyle name="20% - Akzent4 5 5" xfId="1482" xr:uid="{CD7E02FF-FE19-4C71-B5BE-1397930B52F7}"/>
    <cellStyle name="20% - Akzent4 5_Volatility" xfId="1483" xr:uid="{A88D4F87-2108-4E6B-87D7-0AA7B000F966}"/>
    <cellStyle name="20% - Akzent4 6" xfId="1484" xr:uid="{4E5D84DA-587C-4396-8C39-03ACEB3F11A0}"/>
    <cellStyle name="20% - Akzent4 6 2" xfId="1485" xr:uid="{9473D250-34EC-47B0-9ABA-2104A103295F}"/>
    <cellStyle name="20% - Akzent4 6 2 2" xfId="1486" xr:uid="{2D816EAB-B18C-48F1-B01A-A7A267B2A6B1}"/>
    <cellStyle name="20% - Akzent4 6 2 2 2" xfId="1487" xr:uid="{B9118FA8-48FA-41E4-AC48-AE6B2275256A}"/>
    <cellStyle name="20% - Akzent4 6 2 3" xfId="1488" xr:uid="{54AFC4AF-7386-4970-957F-DD45760CC750}"/>
    <cellStyle name="20% - Akzent4 6 2_Volatility" xfId="1489" xr:uid="{F6954B51-BE2A-47DB-8003-981A23B6F9AF}"/>
    <cellStyle name="20% - Akzent4 6 3" xfId="1490" xr:uid="{2D133404-1995-47F0-B8E6-44A933F2835A}"/>
    <cellStyle name="20% - Akzent4 6 3 2" xfId="1491" xr:uid="{9CC65FEE-1914-4B21-B4FC-7B4D2CC25BC0}"/>
    <cellStyle name="20% - Akzent4 6 4" xfId="1492" xr:uid="{73E14D58-0BC3-4574-AE51-BA3874D1EC6E}"/>
    <cellStyle name="20% - Akzent4 6_Volatility" xfId="1493" xr:uid="{78A07E62-131A-468C-8250-76DDF9F4BE2B}"/>
    <cellStyle name="20% - Akzent4 7" xfId="1494" xr:uid="{D9362DAB-D099-4928-90EA-C47F8770C7E8}"/>
    <cellStyle name="20% - Akzent4 7 2" xfId="1495" xr:uid="{71C63D8D-69E7-46D8-A5C0-C191F4E789DB}"/>
    <cellStyle name="20% - Akzent4 7 2 2" xfId="1496" xr:uid="{D6B46E9C-751B-46D0-BD5D-5C3B64668C4E}"/>
    <cellStyle name="20% - Akzent4 7 3" xfId="1497" xr:uid="{876044D5-DBE2-4096-B1F7-0C01719AD9B8}"/>
    <cellStyle name="20% - Akzent4 7_Volatility" xfId="1498" xr:uid="{64254769-006E-4F8B-9D65-5658A40D09AE}"/>
    <cellStyle name="20% - Akzent4 8" xfId="1499" xr:uid="{D63B4E51-1046-4AB2-BBE4-466008ADAD52}"/>
    <cellStyle name="20% - Akzent4 8 2" xfId="1500" xr:uid="{1B2E9960-BCF8-42E7-A94D-DF7C9327D8AD}"/>
    <cellStyle name="20% - Akzent4 9" xfId="1501" xr:uid="{9FC68640-37C1-4FC8-BDA3-6BF2A5F4A314}"/>
    <cellStyle name="20% - Akzent4_Volatility" xfId="1502" xr:uid="{0A0D8D02-C719-4FE8-B7D3-299F98EE8017}"/>
    <cellStyle name="20% - Akzent5" xfId="1503" xr:uid="{765DA3C0-1EC2-4C2C-B138-AFB767D44923}"/>
    <cellStyle name="20% - Akzent5 2" xfId="1504" xr:uid="{0DB182C7-4D80-45A5-BAD8-2E4232951BDF}"/>
    <cellStyle name="20% - Akzent5 2 2" xfId="1505" xr:uid="{B8B69626-852F-477C-862D-0DEB475A8BE6}"/>
    <cellStyle name="20% - Akzent5 2 2 2" xfId="1506" xr:uid="{18417CF3-46F3-4352-9A40-397E7EB23332}"/>
    <cellStyle name="20% - Akzent5 2 2 2 2" xfId="1507" xr:uid="{4ECD27ED-588E-487B-936D-80182585013E}"/>
    <cellStyle name="20% - Akzent5 2 2 2 2 2" xfId="1508" xr:uid="{5E31369F-5842-45AA-B677-1C4EFD458E06}"/>
    <cellStyle name="20% - Akzent5 2 2 2 2 2 2" xfId="1509" xr:uid="{DCBA2A01-478A-433C-9CA4-BE9872A6C02A}"/>
    <cellStyle name="20% - Akzent5 2 2 2 2 2 2 2" xfId="1510" xr:uid="{5DD085DA-C7AD-41F9-8A27-AD57179AF4C0}"/>
    <cellStyle name="20% - Akzent5 2 2 2 2 2 2 2 2" xfId="1511" xr:uid="{506219F7-6643-4EEF-A75B-96F041131E33}"/>
    <cellStyle name="20% - Akzent5 2 2 2 2 2 2 3" xfId="1512" xr:uid="{1450F5C1-959E-40DB-9D96-FD4F7B5E03E5}"/>
    <cellStyle name="20% - Akzent5 2 2 2 2 2 2_Volatility" xfId="1513" xr:uid="{0FD699ED-8B1E-42FE-93E1-3FD8B7A3457A}"/>
    <cellStyle name="20% - Akzent5 2 2 2 2 2 3" xfId="1514" xr:uid="{A22A1041-E58E-4332-9DA7-09D8F53E27F7}"/>
    <cellStyle name="20% - Akzent5 2 2 2 2 2 3 2" xfId="1515" xr:uid="{C6D9E0F0-E7B9-4538-ABEC-CEE106615CE9}"/>
    <cellStyle name="20% - Akzent5 2 2 2 2 2 4" xfId="1516" xr:uid="{F4D5BC92-EAB3-4FDF-A7FD-4AA27EC2E725}"/>
    <cellStyle name="20% - Akzent5 2 2 2 2 2_Volatility" xfId="1517" xr:uid="{6389AD3C-AC64-4734-8828-7863F6599D0E}"/>
    <cellStyle name="20% - Akzent5 2 2 2 2 3" xfId="1518" xr:uid="{D248F877-DA47-4919-B2B0-5F9472B1F393}"/>
    <cellStyle name="20% - Akzent5 2 2 2 2 3 2" xfId="1519" xr:uid="{4032F030-248E-4A4A-B15A-148CCF97684F}"/>
    <cellStyle name="20% - Akzent5 2 2 2 2 3 2 2" xfId="1520" xr:uid="{68CE0237-7454-44C1-BECC-ECD842C4BBE0}"/>
    <cellStyle name="20% - Akzent5 2 2 2 2 3 3" xfId="1521" xr:uid="{A4A2A4DE-A1CE-481C-B044-40DDA196F97C}"/>
    <cellStyle name="20% - Akzent5 2 2 2 2 3_Volatility" xfId="1522" xr:uid="{330477CE-4968-4DBE-8994-16144148FEF7}"/>
    <cellStyle name="20% - Akzent5 2 2 2 2 4" xfId="1523" xr:uid="{0BE855E6-9AC6-4078-995F-B6DAB08D6A50}"/>
    <cellStyle name="20% - Akzent5 2 2 2 2 4 2" xfId="1524" xr:uid="{FEC11A8E-2F52-4358-8F1B-6C0DA62FBFD9}"/>
    <cellStyle name="20% - Akzent5 2 2 2 2 5" xfId="1525" xr:uid="{A9133D2C-4F7D-4FB6-B0CD-987C32A0FF52}"/>
    <cellStyle name="20% - Akzent5 2 2 2 2_Volatility" xfId="1526" xr:uid="{4A437066-655A-4612-92B8-8F9FEA22FEB0}"/>
    <cellStyle name="20% - Akzent5 2 2 2 3" xfId="1527" xr:uid="{16397E84-CA38-4578-913F-8567BC7C48CC}"/>
    <cellStyle name="20% - Akzent5 2 2 2 3 2" xfId="1528" xr:uid="{96F58320-F286-4AC8-8FFB-CCAA05A6B443}"/>
    <cellStyle name="20% - Akzent5 2 2 2 3 2 2" xfId="1529" xr:uid="{D27EF603-7E61-47A0-B9B3-501B2492C543}"/>
    <cellStyle name="20% - Akzent5 2 2 2 3 2 2 2" xfId="1530" xr:uid="{8FF421F0-FF34-4EB7-826B-846DC448FB18}"/>
    <cellStyle name="20% - Akzent5 2 2 2 3 2 3" xfId="1531" xr:uid="{518EA260-36C1-416A-9FC9-9F625F61D5AA}"/>
    <cellStyle name="20% - Akzent5 2 2 2 3 2_Volatility" xfId="1532" xr:uid="{40B69638-1B27-4DD2-9F6E-5D384ABC5BF9}"/>
    <cellStyle name="20% - Akzent5 2 2 2 3 3" xfId="1533" xr:uid="{7DABF3F6-74FB-45C6-B2AA-AB1E42E04712}"/>
    <cellStyle name="20% - Akzent5 2 2 2 3 3 2" xfId="1534" xr:uid="{21EBC1DC-310E-4B0E-AA79-5B82653F1C83}"/>
    <cellStyle name="20% - Akzent5 2 2 2 3 4" xfId="1535" xr:uid="{256EFC3B-B202-419A-B1ED-EF2A76475DAF}"/>
    <cellStyle name="20% - Akzent5 2 2 2 3_Volatility" xfId="1536" xr:uid="{85BD6E0D-E34E-467C-B05B-46D62A87FAC1}"/>
    <cellStyle name="20% - Akzent5 2 2 2 4" xfId="1537" xr:uid="{961E11DE-8106-44E1-93A3-FC3DBE95EC1F}"/>
    <cellStyle name="20% - Akzent5 2 2 2 4 2" xfId="1538" xr:uid="{0D6C60E8-0E50-415F-A2C3-F07D0AF79D94}"/>
    <cellStyle name="20% - Akzent5 2 2 2 4 2 2" xfId="1539" xr:uid="{9C84854B-9ABA-4FCF-931F-C9B258C48DB9}"/>
    <cellStyle name="20% - Akzent5 2 2 2 4 3" xfId="1540" xr:uid="{C9BF5195-D7C4-48C8-A7DB-187DA681EB5B}"/>
    <cellStyle name="20% - Akzent5 2 2 2 4_Volatility" xfId="1541" xr:uid="{8DCA94BE-AE9B-4B24-9BF6-4B8F63EA2D8A}"/>
    <cellStyle name="20% - Akzent5 2 2 2 5" xfId="1542" xr:uid="{02AE6C20-2E1D-4F38-82BB-371B0341DBA3}"/>
    <cellStyle name="20% - Akzent5 2 2 2 5 2" xfId="1543" xr:uid="{7D868E60-D7FC-40B5-9467-B2ED8BC44AD4}"/>
    <cellStyle name="20% - Akzent5 2 2 2 6" xfId="1544" xr:uid="{1CCE4809-EF54-4B0C-9255-35AB4755F4F6}"/>
    <cellStyle name="20% - Akzent5 2 2 2_Volatility" xfId="1545" xr:uid="{676C06B0-6866-4512-A88F-835A1ADF6342}"/>
    <cellStyle name="20% - Akzent5 2 2 3" xfId="1546" xr:uid="{2A051A0D-1596-4D11-90ED-A8F80EC77251}"/>
    <cellStyle name="20% - Akzent5 2 2 3 2" xfId="1547" xr:uid="{790F496D-D0F5-4C5A-9C46-5A1544E6B771}"/>
    <cellStyle name="20% - Akzent5 2 2 3 2 2" xfId="1548" xr:uid="{82CF1EAD-5030-42D1-B56C-8BE28173D218}"/>
    <cellStyle name="20% - Akzent5 2 2 3 2 2 2" xfId="1549" xr:uid="{07B061CF-8063-43CD-9DBA-F1992300CED0}"/>
    <cellStyle name="20% - Akzent5 2 2 3 2 2 2 2" xfId="1550" xr:uid="{AB651943-C58C-4792-BAFD-07DBF23252DA}"/>
    <cellStyle name="20% - Akzent5 2 2 3 2 2 3" xfId="1551" xr:uid="{7A615574-8241-419A-91D0-DCCBC7517A76}"/>
    <cellStyle name="20% - Akzent5 2 2 3 2 2_Volatility" xfId="1552" xr:uid="{D553E489-D744-4E56-AB87-86D0EB48AAF2}"/>
    <cellStyle name="20% - Akzent5 2 2 3 2 3" xfId="1553" xr:uid="{9AA0DD92-74B0-4029-88F4-324418B6914A}"/>
    <cellStyle name="20% - Akzent5 2 2 3 2 3 2" xfId="1554" xr:uid="{4257B9C5-B862-469D-BE99-4B2556F18D92}"/>
    <cellStyle name="20% - Akzent5 2 2 3 2 4" xfId="1555" xr:uid="{4D14AD11-E0EE-406D-952F-F19EB254E676}"/>
    <cellStyle name="20% - Akzent5 2 2 3 2_Volatility" xfId="1556" xr:uid="{5D0C07F6-BB91-4643-800A-CDE4AC433ADC}"/>
    <cellStyle name="20% - Akzent5 2 2 3 3" xfId="1557" xr:uid="{609C08D6-53EE-43FF-B125-48962F46AAF8}"/>
    <cellStyle name="20% - Akzent5 2 2 3 3 2" xfId="1558" xr:uid="{F302584A-36AA-46CC-98C8-31A27F2DC6CD}"/>
    <cellStyle name="20% - Akzent5 2 2 3 3 2 2" xfId="1559" xr:uid="{A2F424FB-F143-46F5-BA5D-EB8E72C5ADE3}"/>
    <cellStyle name="20% - Akzent5 2 2 3 3 3" xfId="1560" xr:uid="{511E5E40-90B6-4100-9415-38104B307803}"/>
    <cellStyle name="20% - Akzent5 2 2 3 3_Volatility" xfId="1561" xr:uid="{A3A2E5BB-CCBB-42F7-A5E7-9E425D7F221E}"/>
    <cellStyle name="20% - Akzent5 2 2 3 4" xfId="1562" xr:uid="{1E6AE5A6-236B-4A5B-9086-772EFE815CC9}"/>
    <cellStyle name="20% - Akzent5 2 2 3 4 2" xfId="1563" xr:uid="{249C73A2-36DF-40EA-87A1-99BD3A36569C}"/>
    <cellStyle name="20% - Akzent5 2 2 3 5" xfId="1564" xr:uid="{8DF2403F-D6D2-4C7B-82B6-C740970529F9}"/>
    <cellStyle name="20% - Akzent5 2 2 3_Volatility" xfId="1565" xr:uid="{97486259-BCAC-44AE-AD3C-3866B95F3ED5}"/>
    <cellStyle name="20% - Akzent5 2 2 4" xfId="1566" xr:uid="{ECF6C124-76CB-4D90-80F9-7A6D679E05A7}"/>
    <cellStyle name="20% - Akzent5 2 2 4 2" xfId="1567" xr:uid="{2856A24A-4781-4B30-823C-27D805D359FE}"/>
    <cellStyle name="20% - Akzent5 2 2 4 2 2" xfId="1568" xr:uid="{EE4DAF57-0241-4A5E-93CA-CB29A6BDB17C}"/>
    <cellStyle name="20% - Akzent5 2 2 4 2 2 2" xfId="1569" xr:uid="{A73BFC4E-C2D4-4F42-9D0D-0595B42F3030}"/>
    <cellStyle name="20% - Akzent5 2 2 4 2 3" xfId="1570" xr:uid="{788EEA30-BCA1-4885-8B23-6FD167E25747}"/>
    <cellStyle name="20% - Akzent5 2 2 4 2_Volatility" xfId="1571" xr:uid="{5D55AA18-9D17-4D66-BC01-5DD8CECBF6E8}"/>
    <cellStyle name="20% - Akzent5 2 2 4 3" xfId="1572" xr:uid="{8109D6D8-E632-4176-BBDB-913E47BA335F}"/>
    <cellStyle name="20% - Akzent5 2 2 4 3 2" xfId="1573" xr:uid="{6451FE90-DD49-483F-BDE6-0E16C5846AAA}"/>
    <cellStyle name="20% - Akzent5 2 2 4 4" xfId="1574" xr:uid="{47FEFC6E-5EE7-4B8A-AA08-9866B84A06DB}"/>
    <cellStyle name="20% - Akzent5 2 2 4_Volatility" xfId="1575" xr:uid="{48FCB51C-C278-410B-ACF5-D7B22F070124}"/>
    <cellStyle name="20% - Akzent5 2 2 5" xfId="1576" xr:uid="{5065CF0F-2D7B-4D26-BAF7-775B7638D4BD}"/>
    <cellStyle name="20% - Akzent5 2 2 5 2" xfId="1577" xr:uid="{17CD5B78-C615-4574-B172-FA4FE84E8FFC}"/>
    <cellStyle name="20% - Akzent5 2 2 5 2 2" xfId="1578" xr:uid="{85D31DC3-9081-4ED6-A344-9A704C23911C}"/>
    <cellStyle name="20% - Akzent5 2 2 5 3" xfId="1579" xr:uid="{3BE2087D-19B5-4A05-B119-C974F0931125}"/>
    <cellStyle name="20% - Akzent5 2 2 5_Volatility" xfId="1580" xr:uid="{FB7B182A-FDCD-48BA-AF19-949CA901F672}"/>
    <cellStyle name="20% - Akzent5 2 2 6" xfId="1581" xr:uid="{6D6E92F9-10E8-4B5E-AE77-4FA341085E10}"/>
    <cellStyle name="20% - Akzent5 2 2 6 2" xfId="1582" xr:uid="{0705EDBF-C82B-4DD5-9DAA-153173F925EA}"/>
    <cellStyle name="20% - Akzent5 2 2 7" xfId="1583" xr:uid="{3725E30A-35F8-4271-B435-39BAA3D6D5FA}"/>
    <cellStyle name="20% - Akzent5 2 2_Volatility" xfId="1584" xr:uid="{C56A5364-96AE-4C79-A92C-A0689A29E8CD}"/>
    <cellStyle name="20% - Akzent5 2 3" xfId="1585" xr:uid="{C8EB7CFB-AB91-49F0-AD33-45D0B3B9E941}"/>
    <cellStyle name="20% - Akzent5 2 3 2" xfId="1586" xr:uid="{2AE68C6C-B3AE-406C-9F82-A85385B5A6B3}"/>
    <cellStyle name="20% - Akzent5 2 3 2 2" xfId="1587" xr:uid="{BCEAD4CC-C58C-42A0-BCCF-92FAF2788E0E}"/>
    <cellStyle name="20% - Akzent5 2 3 2 2 2" xfId="1588" xr:uid="{AC96142F-A071-4597-AD09-15E5D92D1E27}"/>
    <cellStyle name="20% - Akzent5 2 3 2 2 2 2" xfId="1589" xr:uid="{E782449A-D6FA-4821-958F-593FED101AD4}"/>
    <cellStyle name="20% - Akzent5 2 3 2 2 2 2 2" xfId="1590" xr:uid="{B3CD21C2-5FCA-4A26-BBE7-7D445DA90D9A}"/>
    <cellStyle name="20% - Akzent5 2 3 2 2 2 3" xfId="1591" xr:uid="{B6559BC9-5A5C-47E8-A758-E48C4C95B609}"/>
    <cellStyle name="20% - Akzent5 2 3 2 2 2_Volatility" xfId="1592" xr:uid="{A8D1484D-D2EE-400A-8F6E-715C7A500ECF}"/>
    <cellStyle name="20% - Akzent5 2 3 2 2 3" xfId="1593" xr:uid="{C40D9F7F-04BC-4F06-B591-3ED89D71FA9D}"/>
    <cellStyle name="20% - Akzent5 2 3 2 2 3 2" xfId="1594" xr:uid="{5745298E-6FA9-452B-8E62-05717E747ADD}"/>
    <cellStyle name="20% - Akzent5 2 3 2 2 4" xfId="1595" xr:uid="{9D941812-F7F0-406F-89DF-E301F4A7F714}"/>
    <cellStyle name="20% - Akzent5 2 3 2 2_Volatility" xfId="1596" xr:uid="{6B8436FA-8343-414D-AE2A-68C6D96269BD}"/>
    <cellStyle name="20% - Akzent5 2 3 2 3" xfId="1597" xr:uid="{53E5E865-A740-46E0-BB11-42B45C32E647}"/>
    <cellStyle name="20% - Akzent5 2 3 2 3 2" xfId="1598" xr:uid="{5428EC8A-3CF5-4D06-93B4-E8209638D19E}"/>
    <cellStyle name="20% - Akzent5 2 3 2 3 2 2" xfId="1599" xr:uid="{CBE725D9-6F23-42EC-902F-094B612AA9C2}"/>
    <cellStyle name="20% - Akzent5 2 3 2 3 3" xfId="1600" xr:uid="{AA738424-C106-42FA-85C3-953ABBDA1741}"/>
    <cellStyle name="20% - Akzent5 2 3 2 3_Volatility" xfId="1601" xr:uid="{A6E36D4B-A800-4EE8-923C-E14BB4F9D39E}"/>
    <cellStyle name="20% - Akzent5 2 3 2 4" xfId="1602" xr:uid="{42DC891D-2003-4F8F-BCD6-1FFC8481AF0A}"/>
    <cellStyle name="20% - Akzent5 2 3 2 4 2" xfId="1603" xr:uid="{B76D3FBE-AE64-4875-AF2D-A9DAA8862871}"/>
    <cellStyle name="20% - Akzent5 2 3 2 5" xfId="1604" xr:uid="{6DED2CF4-C479-4F5E-8161-CC9FF61D3DDD}"/>
    <cellStyle name="20% - Akzent5 2 3 2_Volatility" xfId="1605" xr:uid="{AC33162C-61EF-4D72-987C-4D7E4354C25A}"/>
    <cellStyle name="20% - Akzent5 2 3 3" xfId="1606" xr:uid="{4D101E92-FCAF-4037-B462-FFB73705E826}"/>
    <cellStyle name="20% - Akzent5 2 3 3 2" xfId="1607" xr:uid="{C30F7475-41EE-467B-B932-5A11BCF63F82}"/>
    <cellStyle name="20% - Akzent5 2 3 3 2 2" xfId="1608" xr:uid="{973B27E0-E122-4210-B3D5-F5DC2DC8CEF1}"/>
    <cellStyle name="20% - Akzent5 2 3 3 2 2 2" xfId="1609" xr:uid="{C5E1BFF7-74F6-4E60-813C-558979DF3CF7}"/>
    <cellStyle name="20% - Akzent5 2 3 3 2 3" xfId="1610" xr:uid="{CE131F80-9F91-4A86-A255-B5E5DC2B72A7}"/>
    <cellStyle name="20% - Akzent5 2 3 3 2_Volatility" xfId="1611" xr:uid="{13E9680F-D56B-42A0-9F5B-D20FF75C7845}"/>
    <cellStyle name="20% - Akzent5 2 3 3 3" xfId="1612" xr:uid="{9B7F9C9B-A24D-4A07-A644-5F5D8878E298}"/>
    <cellStyle name="20% - Akzent5 2 3 3 3 2" xfId="1613" xr:uid="{BE35CEE4-C3C0-4F55-BB0C-DDEFAC6ACC67}"/>
    <cellStyle name="20% - Akzent5 2 3 3 4" xfId="1614" xr:uid="{C3666771-AF95-4C39-B11C-8D44AEBA4954}"/>
    <cellStyle name="20% - Akzent5 2 3 3_Volatility" xfId="1615" xr:uid="{031F1215-2C0E-4A08-A8B4-867DF2FB1450}"/>
    <cellStyle name="20% - Akzent5 2 3 4" xfId="1616" xr:uid="{F3E6B272-A6DC-4D51-AEAF-AD0112B6E979}"/>
    <cellStyle name="20% - Akzent5 2 3 4 2" xfId="1617" xr:uid="{A41E7CE2-D0D9-4D6C-8216-86D62686CFD2}"/>
    <cellStyle name="20% - Akzent5 2 3 4 2 2" xfId="1618" xr:uid="{A5AEACDE-8C83-4CA9-9F00-619A91008802}"/>
    <cellStyle name="20% - Akzent5 2 3 4 3" xfId="1619" xr:uid="{326A9694-6F8A-4A14-90CD-1AA215BB133B}"/>
    <cellStyle name="20% - Akzent5 2 3 4_Volatility" xfId="1620" xr:uid="{89D92E24-6D5B-4B24-B39F-D6A313682AF9}"/>
    <cellStyle name="20% - Akzent5 2 3 5" xfId="1621" xr:uid="{A92E0EB9-226A-4FE3-87D0-8DBC18EECEB8}"/>
    <cellStyle name="20% - Akzent5 2 3 5 2" xfId="1622" xr:uid="{1FFD4A1C-AA22-47E8-AAC4-F781BBECEB40}"/>
    <cellStyle name="20% - Akzent5 2 3 6" xfId="1623" xr:uid="{5FBAD604-8FCC-4F66-93C6-ED5632AC0F98}"/>
    <cellStyle name="20% - Akzent5 2 3_Volatility" xfId="1624" xr:uid="{83692C38-A296-4FC9-8276-F5F6CA6BF132}"/>
    <cellStyle name="20% - Akzent5 2 4" xfId="1625" xr:uid="{D543DEEF-6E50-4123-B813-36DD3E441166}"/>
    <cellStyle name="20% - Akzent5 2 4 2" xfId="1626" xr:uid="{F9C2F696-21C2-4C33-8656-EBE8094BE6BA}"/>
    <cellStyle name="20% - Akzent5 2 4 2 2" xfId="1627" xr:uid="{807A154D-359C-4D56-B413-B3A816AF4BD5}"/>
    <cellStyle name="20% - Akzent5 2 4 2 2 2" xfId="1628" xr:uid="{E4EA79CA-5EDB-42DF-8E81-3BBDA45B6F0F}"/>
    <cellStyle name="20% - Akzent5 2 4 2 2 2 2" xfId="1629" xr:uid="{7D0609A2-CDB2-438B-A299-873833B93E96}"/>
    <cellStyle name="20% - Akzent5 2 4 2 2 3" xfId="1630" xr:uid="{CD0C3A5E-EA3E-43AE-A38B-156CBE68E4D6}"/>
    <cellStyle name="20% - Akzent5 2 4 2 2_Volatility" xfId="1631" xr:uid="{FC4A340E-1033-49FD-8F41-24D8FF28446C}"/>
    <cellStyle name="20% - Akzent5 2 4 2 3" xfId="1632" xr:uid="{D221A9E0-0647-4D4A-9FB2-FFE9472EE975}"/>
    <cellStyle name="20% - Akzent5 2 4 2 3 2" xfId="1633" xr:uid="{1E81D8B1-5838-40D0-BF11-80A227C388E5}"/>
    <cellStyle name="20% - Akzent5 2 4 2 4" xfId="1634" xr:uid="{48126323-A9ED-49F5-925B-B20967B1E1A4}"/>
    <cellStyle name="20% - Akzent5 2 4 2_Volatility" xfId="1635" xr:uid="{6CAEC269-B04A-4A80-9F23-94B479FB1633}"/>
    <cellStyle name="20% - Akzent5 2 4 3" xfId="1636" xr:uid="{29291697-307C-4363-8AD6-847A06CA03BC}"/>
    <cellStyle name="20% - Akzent5 2 4 3 2" xfId="1637" xr:uid="{7C984508-8740-4FCF-8AAC-08FE998903E0}"/>
    <cellStyle name="20% - Akzent5 2 4 3 2 2" xfId="1638" xr:uid="{89BA3892-8090-460D-B041-1C9EB2180FFC}"/>
    <cellStyle name="20% - Akzent5 2 4 3 3" xfId="1639" xr:uid="{859DEE9D-C588-4927-8623-4A19446D3FCA}"/>
    <cellStyle name="20% - Akzent5 2 4 3_Volatility" xfId="1640" xr:uid="{9FA3BC0C-EAFE-406A-AFBC-8A7E9ECD13C4}"/>
    <cellStyle name="20% - Akzent5 2 4 4" xfId="1641" xr:uid="{958C65DD-44CF-44BF-8555-93DDE439D743}"/>
    <cellStyle name="20% - Akzent5 2 4 4 2" xfId="1642" xr:uid="{120F4313-241E-4D6E-8169-45F78247D1B0}"/>
    <cellStyle name="20% - Akzent5 2 4 5" xfId="1643" xr:uid="{0272520A-5E0C-4D32-99E7-21C948A03427}"/>
    <cellStyle name="20% - Akzent5 2 4_Volatility" xfId="1644" xr:uid="{34B2F4C8-16CA-422D-9E61-4917AEC33C7E}"/>
    <cellStyle name="20% - Akzent5 2 5" xfId="1645" xr:uid="{66F86B2B-B307-465A-A42E-99C627E37439}"/>
    <cellStyle name="20% - Akzent5 2 5 2" xfId="1646" xr:uid="{BA5958A8-90D1-4856-86BA-725E8EFA8594}"/>
    <cellStyle name="20% - Akzent5 2 5 2 2" xfId="1647" xr:uid="{CFBFA41D-CBC6-4AA1-A7FD-90C9E2E9BC2C}"/>
    <cellStyle name="20% - Akzent5 2 5 2 2 2" xfId="1648" xr:uid="{EC75CB7A-4E47-45FE-AF25-375BB04BD1F2}"/>
    <cellStyle name="20% - Akzent5 2 5 2 3" xfId="1649" xr:uid="{23C96F88-A415-4366-BC3F-C4FADEA01BC3}"/>
    <cellStyle name="20% - Akzent5 2 5 2_Volatility" xfId="1650" xr:uid="{4AF07B52-E54B-44AE-A5FF-4E7E36346996}"/>
    <cellStyle name="20% - Akzent5 2 5 3" xfId="1651" xr:uid="{CB8E8C47-4799-49B6-9B2B-0FF5D08D3C9D}"/>
    <cellStyle name="20% - Akzent5 2 5 3 2" xfId="1652" xr:uid="{4489C4A6-1484-4EA9-B8F2-120882B77BEF}"/>
    <cellStyle name="20% - Akzent5 2 5 4" xfId="1653" xr:uid="{BDEC9523-91B3-4FA4-80DA-3348E9AA0378}"/>
    <cellStyle name="20% - Akzent5 2 5_Volatility" xfId="1654" xr:uid="{7340C602-0E3C-4B68-8412-15D94CDA8581}"/>
    <cellStyle name="20% - Akzent5 2 6" xfId="1655" xr:uid="{FC1B8333-CF91-49E5-8A6A-F3BF27166D71}"/>
    <cellStyle name="20% - Akzent5 2 6 2" xfId="1656" xr:uid="{1BBB25B7-1843-425C-B058-3F419FA2BC34}"/>
    <cellStyle name="20% - Akzent5 2 6 2 2" xfId="1657" xr:uid="{59DDA1AA-BD8A-4342-A623-80449CBC350D}"/>
    <cellStyle name="20% - Akzent5 2 6 3" xfId="1658" xr:uid="{8821A423-ABF3-4704-9944-8ED9ADC5A787}"/>
    <cellStyle name="20% - Akzent5 2 6_Volatility" xfId="1659" xr:uid="{ED8F1F4D-6275-4897-9D6C-51133A46A9E5}"/>
    <cellStyle name="20% - Akzent5 2 7" xfId="1660" xr:uid="{77E3E0DF-C0F6-43B8-8A0E-D1E565898CD0}"/>
    <cellStyle name="20% - Akzent5 2 7 2" xfId="1661" xr:uid="{9AA6AB7D-68AA-4528-946E-EF28F86CC647}"/>
    <cellStyle name="20% - Akzent5 2 8" xfId="1662" xr:uid="{80B574B3-8E99-4EB9-AF4E-240A116961BE}"/>
    <cellStyle name="20% - Akzent5 2_Volatility" xfId="1663" xr:uid="{F0528563-2673-4E7D-8D43-1302A591E156}"/>
    <cellStyle name="20% - Akzent5 3" xfId="1664" xr:uid="{7FDD9A13-3DA6-46C0-BB65-19445FC7F9F2}"/>
    <cellStyle name="20% - Akzent5 3 2" xfId="1665" xr:uid="{D73EF0AF-AB08-4039-9042-0DB41419B2DA}"/>
    <cellStyle name="20% - Akzent5 3 2 2" xfId="1666" xr:uid="{274EA4F2-7347-4059-B8C0-C5983344FC66}"/>
    <cellStyle name="20% - Akzent5 3 2 2 2" xfId="1667" xr:uid="{CF991C1E-EAFC-45FB-9437-BC116267ED33}"/>
    <cellStyle name="20% - Akzent5 3 2 2 2 2" xfId="1668" xr:uid="{DDBE615C-5F70-42B8-9A71-4B11571EE341}"/>
    <cellStyle name="20% - Akzent5 3 2 2 2 2 2" xfId="1669" xr:uid="{7D98DF48-8C0C-4437-AD4F-E8E65FDC7258}"/>
    <cellStyle name="20% - Akzent5 3 2 2 2 2 2 2" xfId="1670" xr:uid="{715D41C6-E048-404C-9680-95BE44F95103}"/>
    <cellStyle name="20% - Akzent5 3 2 2 2 2 3" xfId="1671" xr:uid="{93BFB4FB-6C99-4188-8E95-E5406B8E03F9}"/>
    <cellStyle name="20% - Akzent5 3 2 2 2 2_Volatility" xfId="1672" xr:uid="{63DA9AAF-9E46-41B9-9222-049CD0245C17}"/>
    <cellStyle name="20% - Akzent5 3 2 2 2 3" xfId="1673" xr:uid="{4E277BEF-6247-46DD-961D-46E8F1458F51}"/>
    <cellStyle name="20% - Akzent5 3 2 2 2 3 2" xfId="1674" xr:uid="{4E7B821A-A7E3-43F0-87EF-EECD6FE021A5}"/>
    <cellStyle name="20% - Akzent5 3 2 2 2 4" xfId="1675" xr:uid="{AA6A5A6B-3E7D-42BF-BA26-328DEFA2B0AB}"/>
    <cellStyle name="20% - Akzent5 3 2 2 2_Volatility" xfId="1676" xr:uid="{47417707-729D-414C-A5B6-9741EA43B513}"/>
    <cellStyle name="20% - Akzent5 3 2 2 3" xfId="1677" xr:uid="{E986FE11-9108-42A1-BD81-9141E6EDC44F}"/>
    <cellStyle name="20% - Akzent5 3 2 2 3 2" xfId="1678" xr:uid="{85E7E3CF-36DB-4A48-8E49-52D7EC24D182}"/>
    <cellStyle name="20% - Akzent5 3 2 2 3 2 2" xfId="1679" xr:uid="{7E34BF75-C7C4-43BE-A7B3-CFF085CEBF5A}"/>
    <cellStyle name="20% - Akzent5 3 2 2 3 3" xfId="1680" xr:uid="{B95D8940-E9AD-437E-9BFE-2494F91D5DDF}"/>
    <cellStyle name="20% - Akzent5 3 2 2 3_Volatility" xfId="1681" xr:uid="{90D59D99-7325-4169-BEBA-94DAB89A7BF5}"/>
    <cellStyle name="20% - Akzent5 3 2 2 4" xfId="1682" xr:uid="{7D9E9B07-3817-44A0-9BB1-1DC8139AE995}"/>
    <cellStyle name="20% - Akzent5 3 2 2 4 2" xfId="1683" xr:uid="{62721906-05CF-4024-AC02-D52F505D6134}"/>
    <cellStyle name="20% - Akzent5 3 2 2 5" xfId="1684" xr:uid="{4434E616-7C1E-4BF9-AB71-C1B137CCE5D3}"/>
    <cellStyle name="20% - Akzent5 3 2 2_Volatility" xfId="1685" xr:uid="{8FBBD66E-A2D8-481D-B2DD-B7EFADC75B08}"/>
    <cellStyle name="20% - Akzent5 3 2 3" xfId="1686" xr:uid="{C833321E-000B-4BC7-937E-772A9CF5F419}"/>
    <cellStyle name="20% - Akzent5 3 2 3 2" xfId="1687" xr:uid="{BC401D9B-342B-42FD-8C22-776F2F7394F7}"/>
    <cellStyle name="20% - Akzent5 3 2 3 2 2" xfId="1688" xr:uid="{4D458625-D048-408F-842F-64C2ABBA61C8}"/>
    <cellStyle name="20% - Akzent5 3 2 3 2 2 2" xfId="1689" xr:uid="{EC3F495E-5683-42E9-9568-3D834824BE88}"/>
    <cellStyle name="20% - Akzent5 3 2 3 2 3" xfId="1690" xr:uid="{788958F3-D58D-443F-8E75-DB22E0781BD8}"/>
    <cellStyle name="20% - Akzent5 3 2 3 2_Volatility" xfId="1691" xr:uid="{ABD59F29-60F1-463C-BBBB-A878D46C9EFE}"/>
    <cellStyle name="20% - Akzent5 3 2 3 3" xfId="1692" xr:uid="{F9E689CE-0494-4D9F-AA23-9D8B651D26A6}"/>
    <cellStyle name="20% - Akzent5 3 2 3 3 2" xfId="1693" xr:uid="{D569C2A7-2F57-4670-9814-F2945D9F81F9}"/>
    <cellStyle name="20% - Akzent5 3 2 3 4" xfId="1694" xr:uid="{3E50C524-4A0D-48E7-B901-33D8BDE8284D}"/>
    <cellStyle name="20% - Akzent5 3 2 3_Volatility" xfId="1695" xr:uid="{96A307E1-29A3-4325-A360-364BC84F5C8D}"/>
    <cellStyle name="20% - Akzent5 3 2 4" xfId="1696" xr:uid="{440DA18E-1528-4290-9DCC-3095B8F1B3F3}"/>
    <cellStyle name="20% - Akzent5 3 2 4 2" xfId="1697" xr:uid="{44817B75-C3BB-4B37-8794-6E2920D78B67}"/>
    <cellStyle name="20% - Akzent5 3 2 4 2 2" xfId="1698" xr:uid="{D92EB3E9-0B7A-4CDB-839C-77C9957789B2}"/>
    <cellStyle name="20% - Akzent5 3 2 4 3" xfId="1699" xr:uid="{04940AB1-098B-4325-948D-854408FF79BA}"/>
    <cellStyle name="20% - Akzent5 3 2 4_Volatility" xfId="1700" xr:uid="{575D440C-2DC7-4A0E-8145-FFC05E4EED86}"/>
    <cellStyle name="20% - Akzent5 3 2 5" xfId="1701" xr:uid="{822934F4-547B-47D8-9822-90F03D5E1103}"/>
    <cellStyle name="20% - Akzent5 3 2 5 2" xfId="1702" xr:uid="{E0970FCD-7232-4E49-AEA1-4439774162EF}"/>
    <cellStyle name="20% - Akzent5 3 2 6" xfId="1703" xr:uid="{8B35FBAC-9049-40DA-B060-F5766824C6BC}"/>
    <cellStyle name="20% - Akzent5 3 2_Volatility" xfId="1704" xr:uid="{5AF7A26A-1533-47A8-A0EE-53E8171EA390}"/>
    <cellStyle name="20% - Akzent5 3 3" xfId="1705" xr:uid="{E519820E-5133-4CB7-A461-F7754423B610}"/>
    <cellStyle name="20% - Akzent5 3 3 2" xfId="1706" xr:uid="{F20C0597-3D27-48A3-A7CB-F9B1BA877405}"/>
    <cellStyle name="20% - Akzent5 3 3 2 2" xfId="1707" xr:uid="{B9A97772-5852-4064-AC70-A6A5DC4A7504}"/>
    <cellStyle name="20% - Akzent5 3 3 2 2 2" xfId="1708" xr:uid="{B287A81F-7840-4F19-B4B5-247FB844B505}"/>
    <cellStyle name="20% - Akzent5 3 3 2 2 2 2" xfId="1709" xr:uid="{E76B4C8E-F8C6-482C-BF89-58348F0412F6}"/>
    <cellStyle name="20% - Akzent5 3 3 2 2 3" xfId="1710" xr:uid="{D92FA8D8-B19F-4BAF-A837-5A2616698C31}"/>
    <cellStyle name="20% - Akzent5 3 3 2 2_Volatility" xfId="1711" xr:uid="{99F2860A-0CCC-4404-9179-284A9FC3107B}"/>
    <cellStyle name="20% - Akzent5 3 3 2 3" xfId="1712" xr:uid="{78B18DB9-80CD-4FA1-A5F4-0FC5878D93B4}"/>
    <cellStyle name="20% - Akzent5 3 3 2 3 2" xfId="1713" xr:uid="{EE2E3DFF-47BF-4DC3-B6C9-54BD129B0BB6}"/>
    <cellStyle name="20% - Akzent5 3 3 2 4" xfId="1714" xr:uid="{552A146C-F468-438F-B9BC-F6DDD919EDA5}"/>
    <cellStyle name="20% - Akzent5 3 3 2_Volatility" xfId="1715" xr:uid="{0B47D8A6-5C52-4B5D-BC5D-BC2A26C0F26D}"/>
    <cellStyle name="20% - Akzent5 3 3 3" xfId="1716" xr:uid="{B5B86684-F25E-4B37-BBE3-EB5F5FB07BD2}"/>
    <cellStyle name="20% - Akzent5 3 3 3 2" xfId="1717" xr:uid="{B24E742A-08CC-48FC-AAC2-3029C7D9A475}"/>
    <cellStyle name="20% - Akzent5 3 3 3 2 2" xfId="1718" xr:uid="{75460D9F-37A7-4812-99F8-CAF50665AAA3}"/>
    <cellStyle name="20% - Akzent5 3 3 3 3" xfId="1719" xr:uid="{8F574B25-96CC-4844-AC8F-573C88E268D7}"/>
    <cellStyle name="20% - Akzent5 3 3 3_Volatility" xfId="1720" xr:uid="{752B126B-B115-45DB-8A36-5A8BD0EAF46B}"/>
    <cellStyle name="20% - Akzent5 3 3 4" xfId="1721" xr:uid="{05145C4F-F03E-4A36-9930-EDB1510C8EC1}"/>
    <cellStyle name="20% - Akzent5 3 3 4 2" xfId="1722" xr:uid="{46399093-24CD-4801-9206-4AE31AED75C2}"/>
    <cellStyle name="20% - Akzent5 3 3 5" xfId="1723" xr:uid="{2D1C8F3C-A9A7-44E4-A117-3CC3784F5D48}"/>
    <cellStyle name="20% - Akzent5 3 3_Volatility" xfId="1724" xr:uid="{63D5467C-30CD-4CD8-85F4-5E2EBA3A2084}"/>
    <cellStyle name="20% - Akzent5 3 4" xfId="1725" xr:uid="{9DBB47B0-2743-499D-B135-AAED921663F7}"/>
    <cellStyle name="20% - Akzent5 3 4 2" xfId="1726" xr:uid="{D7D9ADDA-F3F0-4E10-A9AE-73C39B3FAE08}"/>
    <cellStyle name="20% - Akzent5 3 4 2 2" xfId="1727" xr:uid="{84B189E4-2F3B-4C2D-BF5C-4FE3C8726248}"/>
    <cellStyle name="20% - Akzent5 3 4 2 2 2" xfId="1728" xr:uid="{FB545471-9527-4783-B82A-E76EF2FADA42}"/>
    <cellStyle name="20% - Akzent5 3 4 2 3" xfId="1729" xr:uid="{74EE3E1F-C7FD-441C-9733-DA439B7CE9E5}"/>
    <cellStyle name="20% - Akzent5 3 4 2_Volatility" xfId="1730" xr:uid="{7ACBA3F3-0349-4B46-974D-C23E5377FADD}"/>
    <cellStyle name="20% - Akzent5 3 4 3" xfId="1731" xr:uid="{26910A23-91D0-4D28-87B4-97D3A7D11B6B}"/>
    <cellStyle name="20% - Akzent5 3 4 3 2" xfId="1732" xr:uid="{10B65508-9639-4047-8DA1-804BD8769EE3}"/>
    <cellStyle name="20% - Akzent5 3 4 4" xfId="1733" xr:uid="{6800DC76-B03D-4D03-A07B-D2AB5EA48DE1}"/>
    <cellStyle name="20% - Akzent5 3 4_Volatility" xfId="1734" xr:uid="{D9CECA31-E84B-4DF6-819C-7635983134D1}"/>
    <cellStyle name="20% - Akzent5 3 5" xfId="1735" xr:uid="{F4BF99C6-B267-40C0-8C4E-DD6802CAC1E0}"/>
    <cellStyle name="20% - Akzent5 3 5 2" xfId="1736" xr:uid="{6439E752-379A-402C-9B91-183211DACD2A}"/>
    <cellStyle name="20% - Akzent5 3 5 2 2" xfId="1737" xr:uid="{CE14E6BE-3EEE-4C28-82AB-F1288E619949}"/>
    <cellStyle name="20% - Akzent5 3 5 3" xfId="1738" xr:uid="{B7DE28B4-3955-4C5B-BC71-B8E8615BB1E6}"/>
    <cellStyle name="20% - Akzent5 3 5_Volatility" xfId="1739" xr:uid="{B3D93F25-CFF2-4DC7-86F1-C38F75DDE753}"/>
    <cellStyle name="20% - Akzent5 3 6" xfId="1740" xr:uid="{C3A84302-1704-42B6-A804-4101DB103E34}"/>
    <cellStyle name="20% - Akzent5 3 6 2" xfId="1741" xr:uid="{1DF3E7ED-49CD-46B7-94D9-2D9FC5DABBFE}"/>
    <cellStyle name="20% - Akzent5 3 7" xfId="1742" xr:uid="{AAE12B0F-DE33-4AAA-87E5-6E7314414CE0}"/>
    <cellStyle name="20% - Akzent5 3_Volatility" xfId="1743" xr:uid="{7B2CC7FC-16FD-46A3-A341-FCC943063F42}"/>
    <cellStyle name="20% - Akzent5 4" xfId="1744" xr:uid="{827FB5C4-C6EF-49C6-9030-FFF9AAE97DA8}"/>
    <cellStyle name="20% - Akzent5 4 2" xfId="1745" xr:uid="{B61D70C5-38CB-49DD-9BE5-CD7E346CE868}"/>
    <cellStyle name="20% - Akzent5 4 2 2" xfId="1746" xr:uid="{9FCEA2FB-F921-422B-970D-DA953464E73D}"/>
    <cellStyle name="20% - Akzent5 4 2 2 2" xfId="1747" xr:uid="{765580EE-3952-4053-9818-F6A38EF7B42C}"/>
    <cellStyle name="20% - Akzent5 4 2 2 2 2" xfId="1748" xr:uid="{8DD272A8-CEDB-47B1-9B35-7CE73A29B47B}"/>
    <cellStyle name="20% - Akzent5 4 2 2 2 2 2" xfId="1749" xr:uid="{C97F3F5B-40E3-4FCA-BB9E-110B15350B12}"/>
    <cellStyle name="20% - Akzent5 4 2 2 2 3" xfId="1750" xr:uid="{79873F54-4FC8-4B05-8221-3CEEF6831C48}"/>
    <cellStyle name="20% - Akzent5 4 2 2 2_Volatility" xfId="1751" xr:uid="{6D9F83F7-36D7-4142-AD6F-56E916D4367B}"/>
    <cellStyle name="20% - Akzent5 4 2 2 3" xfId="1752" xr:uid="{0D5E846A-E2A8-43D9-A75D-4CFE4B4A2B3B}"/>
    <cellStyle name="20% - Akzent5 4 2 2 3 2" xfId="1753" xr:uid="{1EFFCA64-F2D3-4EB3-95F0-ED641F43EE7E}"/>
    <cellStyle name="20% - Akzent5 4 2 2 4" xfId="1754" xr:uid="{5C3CE45B-28F5-4E04-AE7C-8E630BDE2EC9}"/>
    <cellStyle name="20% - Akzent5 4 2 2_Volatility" xfId="1755" xr:uid="{9667945A-D9BD-4C07-BDCF-9ED869461A1A}"/>
    <cellStyle name="20% - Akzent5 4 2 3" xfId="1756" xr:uid="{EAA1DB48-9D8A-4432-893F-5FD1F0DC470A}"/>
    <cellStyle name="20% - Akzent5 4 2 3 2" xfId="1757" xr:uid="{5178C33C-2C04-4C85-8E8E-188919004289}"/>
    <cellStyle name="20% - Akzent5 4 2 3 2 2" xfId="1758" xr:uid="{EF66EE00-E8AB-495F-8542-E981E89297A4}"/>
    <cellStyle name="20% - Akzent5 4 2 3 3" xfId="1759" xr:uid="{0F2FEACA-F20E-4E35-AA9D-FD0411350152}"/>
    <cellStyle name="20% - Akzent5 4 2 3_Volatility" xfId="1760" xr:uid="{C0E3F113-0A2D-47A8-B52A-BB6E47977291}"/>
    <cellStyle name="20% - Akzent5 4 2 4" xfId="1761" xr:uid="{02930638-A02E-4BDD-93D0-356D3497FB13}"/>
    <cellStyle name="20% - Akzent5 4 2 4 2" xfId="1762" xr:uid="{EE186C9A-CED2-4637-8A0C-FEA72DFE455E}"/>
    <cellStyle name="20% - Akzent5 4 2 5" xfId="1763" xr:uid="{AB3C2412-38A0-4558-96E0-41F6E538B1E2}"/>
    <cellStyle name="20% - Akzent5 4 2_Volatility" xfId="1764" xr:uid="{807A3428-4751-4773-ACF9-7A20A666A716}"/>
    <cellStyle name="20% - Akzent5 4 3" xfId="1765" xr:uid="{AAA70AF3-ECAC-4722-BB52-3088E0607B9C}"/>
    <cellStyle name="20% - Akzent5 4 3 2" xfId="1766" xr:uid="{19D1C571-1D47-4DBE-8799-C2DC6E1A0BE4}"/>
    <cellStyle name="20% - Akzent5 4 3 2 2" xfId="1767" xr:uid="{DF164A55-EDB5-4D3D-AEFC-C0A0A19E30DD}"/>
    <cellStyle name="20% - Akzent5 4 3 2 2 2" xfId="1768" xr:uid="{5F65139B-E05F-4D44-A4F5-CABBC5664A86}"/>
    <cellStyle name="20% - Akzent5 4 3 2 3" xfId="1769" xr:uid="{820D36E1-BEB1-45B1-B113-8868B0C8E567}"/>
    <cellStyle name="20% - Akzent5 4 3 2_Volatility" xfId="1770" xr:uid="{727B9799-63B9-416E-9432-A7239CE693E9}"/>
    <cellStyle name="20% - Akzent5 4 3 3" xfId="1771" xr:uid="{E1ED9B70-7E53-4D86-9787-CFBBC3357D9A}"/>
    <cellStyle name="20% - Akzent5 4 3 3 2" xfId="1772" xr:uid="{89F08F34-0F58-4490-A4B9-39792C8D5CD4}"/>
    <cellStyle name="20% - Akzent5 4 3 4" xfId="1773" xr:uid="{083BEBF0-BDCA-4D29-9790-AC6265B7871C}"/>
    <cellStyle name="20% - Akzent5 4 3_Volatility" xfId="1774" xr:uid="{028C9A40-0BFE-41E1-BAE8-0202F9A04939}"/>
    <cellStyle name="20% - Akzent5 4 4" xfId="1775" xr:uid="{AE41AB35-B821-47EA-8314-192E606483BB}"/>
    <cellStyle name="20% - Akzent5 4 4 2" xfId="1776" xr:uid="{B4FC73CE-F451-4918-A05B-0833C941FA41}"/>
    <cellStyle name="20% - Akzent5 4 4 2 2" xfId="1777" xr:uid="{209487D0-29ED-4E45-9149-D2D5121C8901}"/>
    <cellStyle name="20% - Akzent5 4 4 3" xfId="1778" xr:uid="{4E4A329C-22DD-40A4-AD31-7D9C24576AC7}"/>
    <cellStyle name="20% - Akzent5 4 4_Volatility" xfId="1779" xr:uid="{854B3954-17E1-4347-8880-9C04413A54A5}"/>
    <cellStyle name="20% - Akzent5 4 5" xfId="1780" xr:uid="{69654205-5E37-4884-BDAC-F62F84AF1A87}"/>
    <cellStyle name="20% - Akzent5 4 5 2" xfId="1781" xr:uid="{9C77E484-BFD5-4841-B874-B97BC22FD511}"/>
    <cellStyle name="20% - Akzent5 4 6" xfId="1782" xr:uid="{10BA3044-AD77-453C-B713-2D05DF1DCCCD}"/>
    <cellStyle name="20% - Akzent5 4_Volatility" xfId="1783" xr:uid="{D1866F59-611C-4D9B-84BD-6AF2BF4D49FE}"/>
    <cellStyle name="20% - Akzent5 5" xfId="1784" xr:uid="{C9545AEE-142C-4328-BF03-C8056DC57C14}"/>
    <cellStyle name="20% - Akzent5 5 2" xfId="1785" xr:uid="{2D802A56-501D-4469-899F-E2CBF7F6C19D}"/>
    <cellStyle name="20% - Akzent5 5 2 2" xfId="1786" xr:uid="{77BCB5FB-F029-492C-9F0D-770BBE28EA28}"/>
    <cellStyle name="20% - Akzent5 5 2 2 2" xfId="1787" xr:uid="{97C569E5-55DE-402E-983F-7C633263EABA}"/>
    <cellStyle name="20% - Akzent5 5 2 2 2 2" xfId="1788" xr:uid="{38254C8F-D36F-4853-9E04-2DD487FC331F}"/>
    <cellStyle name="20% - Akzent5 5 2 2 3" xfId="1789" xr:uid="{1E738F71-DC91-4ACB-AD00-47693C321F35}"/>
    <cellStyle name="20% - Akzent5 5 2 2_Volatility" xfId="1790" xr:uid="{45EDDEE8-DA0A-4A73-B96D-8C69FCD0530E}"/>
    <cellStyle name="20% - Akzent5 5 2 3" xfId="1791" xr:uid="{47F1ED4D-8603-4EE7-B066-AABA33540E3D}"/>
    <cellStyle name="20% - Akzent5 5 2 3 2" xfId="1792" xr:uid="{2C75063D-A164-4448-8C27-1305D108CBD8}"/>
    <cellStyle name="20% - Akzent5 5 2 4" xfId="1793" xr:uid="{20F54BBE-3B71-4351-82B0-8950B296C689}"/>
    <cellStyle name="20% - Akzent5 5 2_Volatility" xfId="1794" xr:uid="{DE04CF29-035A-4426-98FB-0586FED63D7A}"/>
    <cellStyle name="20% - Akzent5 5 3" xfId="1795" xr:uid="{C889BAF8-FD10-4C27-9D56-E560002A95D2}"/>
    <cellStyle name="20% - Akzent5 5 3 2" xfId="1796" xr:uid="{91F4F3E7-71C7-4FCC-9277-16BB88C39AF8}"/>
    <cellStyle name="20% - Akzent5 5 3 2 2" xfId="1797" xr:uid="{A0DA7B5E-16C7-44F8-AD24-A15A31A46201}"/>
    <cellStyle name="20% - Akzent5 5 3 3" xfId="1798" xr:uid="{240B5BDD-2C9E-420C-A1F6-5551E074A525}"/>
    <cellStyle name="20% - Akzent5 5 3_Volatility" xfId="1799" xr:uid="{6DC4B798-0DED-4E17-8EF0-48FAC1491F9D}"/>
    <cellStyle name="20% - Akzent5 5 4" xfId="1800" xr:uid="{6DC0C5FC-5E58-425D-806A-9A69FAC2D948}"/>
    <cellStyle name="20% - Akzent5 5 4 2" xfId="1801" xr:uid="{9C2C2570-2986-4D59-917F-FFC5DD4B10D5}"/>
    <cellStyle name="20% - Akzent5 5 5" xfId="1802" xr:uid="{7F0A7814-55E9-440D-A781-C7CE8AE3A607}"/>
    <cellStyle name="20% - Akzent5 5_Volatility" xfId="1803" xr:uid="{877D5CC2-4784-4585-8A5A-B1E32443AE4B}"/>
    <cellStyle name="20% - Akzent5 6" xfId="1804" xr:uid="{554152D5-99CE-42A0-B416-7B3861DF1736}"/>
    <cellStyle name="20% - Akzent5 6 2" xfId="1805" xr:uid="{5A110759-575A-4D66-AF16-945A47D888C5}"/>
    <cellStyle name="20% - Akzent5 6 2 2" xfId="1806" xr:uid="{3F7F7241-16A2-4228-B0BB-D70D74EB72B0}"/>
    <cellStyle name="20% - Akzent5 6 2 2 2" xfId="1807" xr:uid="{5DB54490-11C6-40F2-A92B-1A0C1ECAEFC9}"/>
    <cellStyle name="20% - Akzent5 6 2 3" xfId="1808" xr:uid="{761892AC-6559-4B97-8399-26E5006C39E1}"/>
    <cellStyle name="20% - Akzent5 6 2_Volatility" xfId="1809" xr:uid="{B9C29B6E-4DE5-427B-80AC-B0E0DD345AAF}"/>
    <cellStyle name="20% - Akzent5 6 3" xfId="1810" xr:uid="{0FCF13B2-C366-45D0-94D2-1401C453E66E}"/>
    <cellStyle name="20% - Akzent5 6 3 2" xfId="1811" xr:uid="{E455890A-8D65-40DD-B7D2-5CA2A47453FB}"/>
    <cellStyle name="20% - Akzent5 6 4" xfId="1812" xr:uid="{48614909-CD2E-49D9-B325-DFF5AF85499E}"/>
    <cellStyle name="20% - Akzent5 6_Volatility" xfId="1813" xr:uid="{750EB9B3-1F7E-4997-8157-23766B773FC5}"/>
    <cellStyle name="20% - Akzent5 7" xfId="1814" xr:uid="{48267F1B-B14A-4424-B9FD-FBABF2B548C0}"/>
    <cellStyle name="20% - Akzent5 7 2" xfId="1815" xr:uid="{CEC249EF-1D73-4732-B45D-E87A0E03685F}"/>
    <cellStyle name="20% - Akzent5 7 2 2" xfId="1816" xr:uid="{3D00FA7C-F950-49B6-B56D-4230C78EEE04}"/>
    <cellStyle name="20% - Akzent5 7 3" xfId="1817" xr:uid="{7BEDCB60-4D16-44DC-B402-E2FD0D766B9B}"/>
    <cellStyle name="20% - Akzent5 7_Volatility" xfId="1818" xr:uid="{74B165C7-2477-4DF4-BD96-FA650F30EE23}"/>
    <cellStyle name="20% - Akzent5 8" xfId="1819" xr:uid="{B5EDA531-42E9-46CB-882A-0535E9F2C1C6}"/>
    <cellStyle name="20% - Akzent5 8 2" xfId="1820" xr:uid="{DC5A52A3-CA92-49A4-859E-D5204D8477E6}"/>
    <cellStyle name="20% - Akzent5 9" xfId="1821" xr:uid="{D048C107-DE62-45E4-AE6D-D62A69B50FEE}"/>
    <cellStyle name="20% - Akzent5_Volatility" xfId="1822" xr:uid="{053B39E3-17F9-44B4-8FFD-AB06959CD412}"/>
    <cellStyle name="20% - Akzent6" xfId="1823" xr:uid="{FA052B54-AFCB-4D73-B71D-5AE5EA0DC56B}"/>
    <cellStyle name="20% - Akzent6 2" xfId="1824" xr:uid="{A4BD85DC-26D3-4420-A07F-507BD737D403}"/>
    <cellStyle name="20% - Akzent6 2 2" xfId="1825" xr:uid="{2CF6F32A-0060-4877-99AF-D00CCE5EEF3F}"/>
    <cellStyle name="20% - Akzent6 2 2 2" xfId="1826" xr:uid="{DB500C2F-3FFB-4AA1-A529-0E7806F41E74}"/>
    <cellStyle name="20% - Akzent6 2 2 2 2" xfId="1827" xr:uid="{17D3D41D-6BF0-4156-842C-1F916E67929D}"/>
    <cellStyle name="20% - Akzent6 2 2 2 2 2" xfId="1828" xr:uid="{806AD7E6-FC84-420B-A97D-EA01418D2301}"/>
    <cellStyle name="20% - Akzent6 2 2 2 2 2 2" xfId="1829" xr:uid="{D8E7CFC9-7F01-49EB-87FF-056D77CEA843}"/>
    <cellStyle name="20% - Akzent6 2 2 2 2 2 2 2" xfId="1830" xr:uid="{0F53A802-7F3F-4AFB-BEA2-47A15374C40B}"/>
    <cellStyle name="20% - Akzent6 2 2 2 2 2 2 2 2" xfId="1831" xr:uid="{32D358A1-8103-4B69-AA2C-681E860F2BA3}"/>
    <cellStyle name="20% - Akzent6 2 2 2 2 2 2 3" xfId="1832" xr:uid="{A08A16D8-5575-492E-9AA4-EC4FF081F5D3}"/>
    <cellStyle name="20% - Akzent6 2 2 2 2 2 2_Volatility" xfId="1833" xr:uid="{B7909A9E-ADD4-4153-AC4F-CEA721BF085F}"/>
    <cellStyle name="20% - Akzent6 2 2 2 2 2 3" xfId="1834" xr:uid="{730AA30B-A388-4D32-BBA9-125D772B1295}"/>
    <cellStyle name="20% - Akzent6 2 2 2 2 2 3 2" xfId="1835" xr:uid="{F48A9823-17EF-442B-8BB8-A7196C706E42}"/>
    <cellStyle name="20% - Akzent6 2 2 2 2 2 4" xfId="1836" xr:uid="{D26FB136-0D3E-4713-9E86-DEF73E687C5A}"/>
    <cellStyle name="20% - Akzent6 2 2 2 2 2_Volatility" xfId="1837" xr:uid="{82C780C4-BBC2-4AA7-9F6C-01E219719402}"/>
    <cellStyle name="20% - Akzent6 2 2 2 2 3" xfId="1838" xr:uid="{F8E00C92-957B-4702-A9B9-399CFC9BD9AF}"/>
    <cellStyle name="20% - Akzent6 2 2 2 2 3 2" xfId="1839" xr:uid="{D9D8CD2C-B211-450F-B17B-AB85AEF0A5A3}"/>
    <cellStyle name="20% - Akzent6 2 2 2 2 3 2 2" xfId="1840" xr:uid="{E206131E-74BB-4D98-AC49-6265BE462ACE}"/>
    <cellStyle name="20% - Akzent6 2 2 2 2 3 3" xfId="1841" xr:uid="{70A90C15-5F90-4E04-ABC7-ABDB4009ADD4}"/>
    <cellStyle name="20% - Akzent6 2 2 2 2 3_Volatility" xfId="1842" xr:uid="{0A52EFD7-4361-466D-A0EF-1B582BA00C94}"/>
    <cellStyle name="20% - Akzent6 2 2 2 2 4" xfId="1843" xr:uid="{4074110F-D93B-4CC1-867D-0376D40B9CCC}"/>
    <cellStyle name="20% - Akzent6 2 2 2 2 4 2" xfId="1844" xr:uid="{0A77615D-276C-4919-AD52-41EE369F0FD3}"/>
    <cellStyle name="20% - Akzent6 2 2 2 2 5" xfId="1845" xr:uid="{9B872180-271C-4E7E-8C2E-73385F76DEAF}"/>
    <cellStyle name="20% - Akzent6 2 2 2 2_Volatility" xfId="1846" xr:uid="{D853796E-D7EE-453F-AE30-DBE028D51C88}"/>
    <cellStyle name="20% - Akzent6 2 2 2 3" xfId="1847" xr:uid="{239414CD-6F54-4C5E-A731-D65BFE6C2BB7}"/>
    <cellStyle name="20% - Akzent6 2 2 2 3 2" xfId="1848" xr:uid="{F86DD544-959C-4458-8769-944597593BD4}"/>
    <cellStyle name="20% - Akzent6 2 2 2 3 2 2" xfId="1849" xr:uid="{A53ECCD1-941C-4ECE-B800-D15F289B4A42}"/>
    <cellStyle name="20% - Akzent6 2 2 2 3 2 2 2" xfId="1850" xr:uid="{D79124C5-4908-4014-99C4-77E1BF0E056D}"/>
    <cellStyle name="20% - Akzent6 2 2 2 3 2 3" xfId="1851" xr:uid="{90873CE9-96FB-4F35-A658-298095725424}"/>
    <cellStyle name="20% - Akzent6 2 2 2 3 2_Volatility" xfId="1852" xr:uid="{5B9DF726-1BE0-4B45-A026-4339453AE5EA}"/>
    <cellStyle name="20% - Akzent6 2 2 2 3 3" xfId="1853" xr:uid="{E9B022EC-DEBF-49BB-BA3F-7F93811F628C}"/>
    <cellStyle name="20% - Akzent6 2 2 2 3 3 2" xfId="1854" xr:uid="{2B7FF370-D499-481A-A6F0-7A970CE613E6}"/>
    <cellStyle name="20% - Akzent6 2 2 2 3 4" xfId="1855" xr:uid="{4A5BB5A3-5D50-4FB0-BF13-489FB8AF6E9B}"/>
    <cellStyle name="20% - Akzent6 2 2 2 3_Volatility" xfId="1856" xr:uid="{3527EF9E-EEAB-4966-8E95-1F91B3AF2F17}"/>
    <cellStyle name="20% - Akzent6 2 2 2 4" xfId="1857" xr:uid="{73D38518-6AB7-46FE-A61A-91CEF3A0978B}"/>
    <cellStyle name="20% - Akzent6 2 2 2 4 2" xfId="1858" xr:uid="{680106A5-68A0-404B-B763-6FA0F965E98A}"/>
    <cellStyle name="20% - Akzent6 2 2 2 4 2 2" xfId="1859" xr:uid="{76533113-7418-4E29-9789-D7FC6F48DA6A}"/>
    <cellStyle name="20% - Akzent6 2 2 2 4 3" xfId="1860" xr:uid="{A48567C3-EFA6-4F2D-8FD7-4285FBF1345B}"/>
    <cellStyle name="20% - Akzent6 2 2 2 4_Volatility" xfId="1861" xr:uid="{48AB5598-5D6D-49B8-A427-EFD319AB8BE7}"/>
    <cellStyle name="20% - Akzent6 2 2 2 5" xfId="1862" xr:uid="{056A68A7-969A-4427-81D5-5FA5087771EE}"/>
    <cellStyle name="20% - Akzent6 2 2 2 5 2" xfId="1863" xr:uid="{C1A1A2B2-F3D1-4ADC-A7EC-6893242E577E}"/>
    <cellStyle name="20% - Akzent6 2 2 2 6" xfId="1864" xr:uid="{3CBBC8BC-39C4-49AA-BB83-88253C7E33EA}"/>
    <cellStyle name="20% - Akzent6 2 2 2_Volatility" xfId="1865" xr:uid="{F619B7BD-7D6D-466C-AE0D-D757482B3BA4}"/>
    <cellStyle name="20% - Akzent6 2 2 3" xfId="1866" xr:uid="{76AF6716-0AFB-4163-BA63-16C2E5FC2866}"/>
    <cellStyle name="20% - Akzent6 2 2 3 2" xfId="1867" xr:uid="{23FA283E-4454-471F-8C67-24F4EF053C5C}"/>
    <cellStyle name="20% - Akzent6 2 2 3 2 2" xfId="1868" xr:uid="{0C9C565A-982A-49B6-8F96-82C2511E7803}"/>
    <cellStyle name="20% - Akzent6 2 2 3 2 2 2" xfId="1869" xr:uid="{86F46D90-E444-4793-9E24-45E1EE7F95EA}"/>
    <cellStyle name="20% - Akzent6 2 2 3 2 2 2 2" xfId="1870" xr:uid="{180D1EA0-1C21-4FD4-ABF1-20242A83F47B}"/>
    <cellStyle name="20% - Akzent6 2 2 3 2 2 3" xfId="1871" xr:uid="{52332405-DF2C-46F4-A6A6-441552864C19}"/>
    <cellStyle name="20% - Akzent6 2 2 3 2 2_Volatility" xfId="1872" xr:uid="{141CFACB-478F-4FEC-9682-B207034C8B30}"/>
    <cellStyle name="20% - Akzent6 2 2 3 2 3" xfId="1873" xr:uid="{A48638E8-B80F-454C-9EFE-E3CDDD1CC1BD}"/>
    <cellStyle name="20% - Akzent6 2 2 3 2 3 2" xfId="1874" xr:uid="{F10D4E02-2358-4AA3-BEDF-6DCA5881F05D}"/>
    <cellStyle name="20% - Akzent6 2 2 3 2 4" xfId="1875" xr:uid="{7BE2C704-65BC-454B-ACC2-B0848D082134}"/>
    <cellStyle name="20% - Akzent6 2 2 3 2_Volatility" xfId="1876" xr:uid="{A89300E9-F8B5-45EF-8568-3F4FBF129C5E}"/>
    <cellStyle name="20% - Akzent6 2 2 3 3" xfId="1877" xr:uid="{C8531643-C0A5-4E2F-807E-6CDCFC69EEB9}"/>
    <cellStyle name="20% - Akzent6 2 2 3 3 2" xfId="1878" xr:uid="{A7F77AA7-689B-4499-9B1E-8B3B8DFD5DC7}"/>
    <cellStyle name="20% - Akzent6 2 2 3 3 2 2" xfId="1879" xr:uid="{56357F7F-6B2D-4ADE-A951-2A18149BBEFF}"/>
    <cellStyle name="20% - Akzent6 2 2 3 3 3" xfId="1880" xr:uid="{CE5EA31A-D26C-46B6-A85D-C1FC30CD2582}"/>
    <cellStyle name="20% - Akzent6 2 2 3 3_Volatility" xfId="1881" xr:uid="{88D00BC9-6229-42A4-96F9-7E62AA2EE211}"/>
    <cellStyle name="20% - Akzent6 2 2 3 4" xfId="1882" xr:uid="{BE535E46-4C6E-4A64-917E-0106951D8E49}"/>
    <cellStyle name="20% - Akzent6 2 2 3 4 2" xfId="1883" xr:uid="{0B4E4DAC-B257-45A9-974B-9F9D62626CF9}"/>
    <cellStyle name="20% - Akzent6 2 2 3 5" xfId="1884" xr:uid="{B2647A14-447C-4171-A840-D94E529E51EB}"/>
    <cellStyle name="20% - Akzent6 2 2 3_Volatility" xfId="1885" xr:uid="{BF432414-BA43-4BE1-9714-F5BC45241B35}"/>
    <cellStyle name="20% - Akzent6 2 2 4" xfId="1886" xr:uid="{B7201E8E-C54B-4B91-87E4-80ABDA3DFCBA}"/>
    <cellStyle name="20% - Akzent6 2 2 4 2" xfId="1887" xr:uid="{BD21AE18-0826-4B62-97F9-62BB8702A492}"/>
    <cellStyle name="20% - Akzent6 2 2 4 2 2" xfId="1888" xr:uid="{E50960F9-1D34-4B0C-9EC0-36A9661B0C24}"/>
    <cellStyle name="20% - Akzent6 2 2 4 2 2 2" xfId="1889" xr:uid="{CEC92CDC-4AB1-4718-86C5-6801B3052968}"/>
    <cellStyle name="20% - Akzent6 2 2 4 2 3" xfId="1890" xr:uid="{ED1119F7-15C4-48B9-8535-3C1056A7EC3E}"/>
    <cellStyle name="20% - Akzent6 2 2 4 2_Volatility" xfId="1891" xr:uid="{2D10D50B-7D4F-4D36-960C-31313E11908F}"/>
    <cellStyle name="20% - Akzent6 2 2 4 3" xfId="1892" xr:uid="{520CCB5C-CB7C-46FC-83A5-786D2A5E9A74}"/>
    <cellStyle name="20% - Akzent6 2 2 4 3 2" xfId="1893" xr:uid="{FFD49830-519F-4BB1-97DC-7013365E0B9F}"/>
    <cellStyle name="20% - Akzent6 2 2 4 4" xfId="1894" xr:uid="{0BE7B445-A6C3-4267-B830-B92A7983EA52}"/>
    <cellStyle name="20% - Akzent6 2 2 4_Volatility" xfId="1895" xr:uid="{94FF1859-78E8-430B-B415-D609E8E4A51E}"/>
    <cellStyle name="20% - Akzent6 2 2 5" xfId="1896" xr:uid="{7E8DA836-59A1-4FC8-AB3F-086BB6DC01F0}"/>
    <cellStyle name="20% - Akzent6 2 2 5 2" xfId="1897" xr:uid="{0CE24931-D52B-4E6F-95E4-6C238A4582A3}"/>
    <cellStyle name="20% - Akzent6 2 2 5 2 2" xfId="1898" xr:uid="{CE1B86D8-5BFA-4BD8-A439-E0B23BAEC0B8}"/>
    <cellStyle name="20% - Akzent6 2 2 5 3" xfId="1899" xr:uid="{453C3247-B544-4DF7-BFD2-BF5A814091ED}"/>
    <cellStyle name="20% - Akzent6 2 2 5_Volatility" xfId="1900" xr:uid="{DEE7D7FA-2D91-43ED-A45A-1DBD05D560A4}"/>
    <cellStyle name="20% - Akzent6 2 2 6" xfId="1901" xr:uid="{8B4BAB82-CD16-4766-8921-1DCB85099EAA}"/>
    <cellStyle name="20% - Akzent6 2 2 6 2" xfId="1902" xr:uid="{EEA87A6D-D705-4F6F-BE06-A4BFEB9B9F8B}"/>
    <cellStyle name="20% - Akzent6 2 2 7" xfId="1903" xr:uid="{4E0FF463-D938-4410-BC46-6B5E8A9B8016}"/>
    <cellStyle name="20% - Akzent6 2 2_Volatility" xfId="1904" xr:uid="{691FE2F4-5D3A-45A3-9C2B-0A9DA4F29408}"/>
    <cellStyle name="20% - Akzent6 2 3" xfId="1905" xr:uid="{D70536BA-9C2D-427C-A018-6B512B775492}"/>
    <cellStyle name="20% - Akzent6 2 3 2" xfId="1906" xr:uid="{CAAE00F5-CA90-45D3-85C8-D70AE0E27D81}"/>
    <cellStyle name="20% - Akzent6 2 3 2 2" xfId="1907" xr:uid="{D782F98B-22C8-444A-8AC7-348EBDDA03C1}"/>
    <cellStyle name="20% - Akzent6 2 3 2 2 2" xfId="1908" xr:uid="{2B06ACEF-F96D-49FB-B8A6-CD28BF3227DC}"/>
    <cellStyle name="20% - Akzent6 2 3 2 2 2 2" xfId="1909" xr:uid="{1F986615-B0AB-42DA-9C71-9ECA05E3BECC}"/>
    <cellStyle name="20% - Akzent6 2 3 2 2 2 2 2" xfId="1910" xr:uid="{C568C625-0698-4524-A369-AC07569F0997}"/>
    <cellStyle name="20% - Akzent6 2 3 2 2 2 3" xfId="1911" xr:uid="{65143F84-66C4-49A9-96A0-C06B1EEEABA0}"/>
    <cellStyle name="20% - Akzent6 2 3 2 2 2_Volatility" xfId="1912" xr:uid="{2ACB225D-BAA9-459A-966C-921D4EDB2B75}"/>
    <cellStyle name="20% - Akzent6 2 3 2 2 3" xfId="1913" xr:uid="{8155C964-494E-4B88-B40F-8BA6EE5AB1C9}"/>
    <cellStyle name="20% - Akzent6 2 3 2 2 3 2" xfId="1914" xr:uid="{DFC297B3-3305-4144-AE16-91407997BBDB}"/>
    <cellStyle name="20% - Akzent6 2 3 2 2 4" xfId="1915" xr:uid="{E03D4859-86D5-4F38-9F37-72C6D3252246}"/>
    <cellStyle name="20% - Akzent6 2 3 2 2_Volatility" xfId="1916" xr:uid="{EE3B4B75-9379-4707-A05D-1A3C2DAA90A9}"/>
    <cellStyle name="20% - Akzent6 2 3 2 3" xfId="1917" xr:uid="{89952D8C-85D5-4606-99DA-9E0772037E86}"/>
    <cellStyle name="20% - Akzent6 2 3 2 3 2" xfId="1918" xr:uid="{AB1FE627-E9D9-48EF-B7FC-1CFBBFB6AD67}"/>
    <cellStyle name="20% - Akzent6 2 3 2 3 2 2" xfId="1919" xr:uid="{2A2E8A8C-5E84-44A1-853F-E4A2BDEFE664}"/>
    <cellStyle name="20% - Akzent6 2 3 2 3 3" xfId="1920" xr:uid="{7E4DE12E-141F-4CEB-851F-015EC715C8A4}"/>
    <cellStyle name="20% - Akzent6 2 3 2 3_Volatility" xfId="1921" xr:uid="{D77D2C39-5A14-40C1-8E52-7054D1B487EF}"/>
    <cellStyle name="20% - Akzent6 2 3 2 4" xfId="1922" xr:uid="{1949DFF2-F572-4160-B678-A1B921B8C3ED}"/>
    <cellStyle name="20% - Akzent6 2 3 2 4 2" xfId="1923" xr:uid="{AD0694D0-A52F-441E-9AE9-79D2D398852B}"/>
    <cellStyle name="20% - Akzent6 2 3 2 5" xfId="1924" xr:uid="{32BDCB57-11CB-44ED-8417-6CF26E2E4CFE}"/>
    <cellStyle name="20% - Akzent6 2 3 2_Volatility" xfId="1925" xr:uid="{2A9A67F2-4B9C-43C1-BB63-DDC280FFC467}"/>
    <cellStyle name="20% - Akzent6 2 3 3" xfId="1926" xr:uid="{5A3FBBF0-1672-4D92-A3C7-443B1CA6FA58}"/>
    <cellStyle name="20% - Akzent6 2 3 3 2" xfId="1927" xr:uid="{B3FE4F9C-23B6-4243-9EBB-9A9FF8B4B471}"/>
    <cellStyle name="20% - Akzent6 2 3 3 2 2" xfId="1928" xr:uid="{E77A71A3-7CDE-46A0-9EA4-7ECB5E7C188F}"/>
    <cellStyle name="20% - Akzent6 2 3 3 2 2 2" xfId="1929" xr:uid="{E4E2167A-4B7F-493E-B556-81AB51D6ADAE}"/>
    <cellStyle name="20% - Akzent6 2 3 3 2 3" xfId="1930" xr:uid="{5561D77E-DCE5-44BF-9B88-1BCDBDF97789}"/>
    <cellStyle name="20% - Akzent6 2 3 3 2_Volatility" xfId="1931" xr:uid="{B12CA841-0308-4135-A541-9E35C8FCB8E5}"/>
    <cellStyle name="20% - Akzent6 2 3 3 3" xfId="1932" xr:uid="{70444B0C-AF94-408C-A491-0396674B4736}"/>
    <cellStyle name="20% - Akzent6 2 3 3 3 2" xfId="1933" xr:uid="{F5BCA64E-9E56-4F05-9DE3-CDAD7038E707}"/>
    <cellStyle name="20% - Akzent6 2 3 3 4" xfId="1934" xr:uid="{6E04DFB4-D21F-4C4B-A7E4-86C14AAC73AD}"/>
    <cellStyle name="20% - Akzent6 2 3 3_Volatility" xfId="1935" xr:uid="{3AE5E931-ED56-4E5A-896C-DDA262F4BF29}"/>
    <cellStyle name="20% - Akzent6 2 3 4" xfId="1936" xr:uid="{0AD058BF-2930-4C7C-AC52-44D6377EDA14}"/>
    <cellStyle name="20% - Akzent6 2 3 4 2" xfId="1937" xr:uid="{49B58894-7BF1-42C0-9B1B-E2097AF421D2}"/>
    <cellStyle name="20% - Akzent6 2 3 4 2 2" xfId="1938" xr:uid="{931CE02A-54AF-4446-951E-E37FC53EFEC7}"/>
    <cellStyle name="20% - Akzent6 2 3 4 3" xfId="1939" xr:uid="{49604D13-810B-4DED-985F-85BB566C3E55}"/>
    <cellStyle name="20% - Akzent6 2 3 4_Volatility" xfId="1940" xr:uid="{C4B2E385-3EF3-4692-AEF3-579392F7466D}"/>
    <cellStyle name="20% - Akzent6 2 3 5" xfId="1941" xr:uid="{C1A79BF4-2BA1-4B1B-B871-C82EDAB58FE5}"/>
    <cellStyle name="20% - Akzent6 2 3 5 2" xfId="1942" xr:uid="{F183949D-F78A-4CA8-A7A0-085FD33A433C}"/>
    <cellStyle name="20% - Akzent6 2 3 6" xfId="1943" xr:uid="{26508616-B4CA-440B-9753-C18CC0B156C2}"/>
    <cellStyle name="20% - Akzent6 2 3_Volatility" xfId="1944" xr:uid="{1162C8F5-3B39-45C5-B20F-FA7CB6B47F9B}"/>
    <cellStyle name="20% - Akzent6 2 4" xfId="1945" xr:uid="{647D0426-2AF9-4DDB-BA09-F5A38A9A177C}"/>
    <cellStyle name="20% - Akzent6 2 4 2" xfId="1946" xr:uid="{CB30D637-1908-42A8-A81F-14A184BA104E}"/>
    <cellStyle name="20% - Akzent6 2 4 2 2" xfId="1947" xr:uid="{6896A7F3-ED72-4C4E-A670-F331EFBDA514}"/>
    <cellStyle name="20% - Akzent6 2 4 2 2 2" xfId="1948" xr:uid="{ADBD8FA9-61E3-4D22-AFF7-9904A6548FBB}"/>
    <cellStyle name="20% - Akzent6 2 4 2 2 2 2" xfId="1949" xr:uid="{02D1A2A7-0A87-44DD-B8FA-898A32CC5BF9}"/>
    <cellStyle name="20% - Akzent6 2 4 2 2 3" xfId="1950" xr:uid="{9C72B36C-7849-457A-B68F-C5ECCC1FFB03}"/>
    <cellStyle name="20% - Akzent6 2 4 2 2_Volatility" xfId="1951" xr:uid="{CAAB15A5-E463-44D6-B462-D0C71697891B}"/>
    <cellStyle name="20% - Akzent6 2 4 2 3" xfId="1952" xr:uid="{871B6A42-E145-492D-B9D0-8C182A14662F}"/>
    <cellStyle name="20% - Akzent6 2 4 2 3 2" xfId="1953" xr:uid="{7A261FD0-1B18-4075-9EC4-E91BF337AB85}"/>
    <cellStyle name="20% - Akzent6 2 4 2 4" xfId="1954" xr:uid="{79FA7BB5-50BF-4077-9A40-589C525050AF}"/>
    <cellStyle name="20% - Akzent6 2 4 2_Volatility" xfId="1955" xr:uid="{678A6C2C-EA98-4D06-9150-60ED1C36054C}"/>
    <cellStyle name="20% - Akzent6 2 4 3" xfId="1956" xr:uid="{711EDE09-749F-4FE9-90A0-EC5A6B59743C}"/>
    <cellStyle name="20% - Akzent6 2 4 3 2" xfId="1957" xr:uid="{C3A896A8-5740-4826-AFCD-283F7E055C70}"/>
    <cellStyle name="20% - Akzent6 2 4 3 2 2" xfId="1958" xr:uid="{29174964-3BF3-4871-894B-2983003C4D2C}"/>
    <cellStyle name="20% - Akzent6 2 4 3 3" xfId="1959" xr:uid="{4F0C1208-2434-4B74-8F7F-82E930AB5E1B}"/>
    <cellStyle name="20% - Akzent6 2 4 3_Volatility" xfId="1960" xr:uid="{8E1B5330-00D8-41AD-B792-E1F15F020740}"/>
    <cellStyle name="20% - Akzent6 2 4 4" xfId="1961" xr:uid="{EF1F1840-1F06-4F17-B8B2-8211DB9630F4}"/>
    <cellStyle name="20% - Akzent6 2 4 4 2" xfId="1962" xr:uid="{A517F5AF-B85D-4589-8E89-A86B8384EDF4}"/>
    <cellStyle name="20% - Akzent6 2 4 5" xfId="1963" xr:uid="{EC0FEA48-2ED6-4184-898E-B21E67E85BE2}"/>
    <cellStyle name="20% - Akzent6 2 4_Volatility" xfId="1964" xr:uid="{4313DB10-D46E-4624-8683-AE2E57F19DA1}"/>
    <cellStyle name="20% - Akzent6 2 5" xfId="1965" xr:uid="{8E7964F0-EC46-40A5-A3F4-12A93AE351A4}"/>
    <cellStyle name="20% - Akzent6 2 5 2" xfId="1966" xr:uid="{BACCA474-16B2-450A-8B42-35BABB58B959}"/>
    <cellStyle name="20% - Akzent6 2 5 2 2" xfId="1967" xr:uid="{75C8EB41-496D-4B1B-A3C8-EFB696D75C3E}"/>
    <cellStyle name="20% - Akzent6 2 5 2 2 2" xfId="1968" xr:uid="{47F8523C-4B02-4255-B1BE-3EDEEC93DF35}"/>
    <cellStyle name="20% - Akzent6 2 5 2 3" xfId="1969" xr:uid="{24E87D07-C1C0-470A-BF03-C66D05D69292}"/>
    <cellStyle name="20% - Akzent6 2 5 2_Volatility" xfId="1970" xr:uid="{63263C02-1135-4326-A83F-232A9178361F}"/>
    <cellStyle name="20% - Akzent6 2 5 3" xfId="1971" xr:uid="{C31920FE-BCDA-4F06-85AD-6C147382C952}"/>
    <cellStyle name="20% - Akzent6 2 5 3 2" xfId="1972" xr:uid="{B1ACAB5D-B4DD-4F24-9F24-96E3A5A48971}"/>
    <cellStyle name="20% - Akzent6 2 5 4" xfId="1973" xr:uid="{F2F6F371-90BF-4880-BF92-05625FA02DDB}"/>
    <cellStyle name="20% - Akzent6 2 5_Volatility" xfId="1974" xr:uid="{9B556763-D478-488D-8F96-D89E56793321}"/>
    <cellStyle name="20% - Akzent6 2 6" xfId="1975" xr:uid="{9C0E7D8E-FA25-4754-AB27-2001E4FEB78F}"/>
    <cellStyle name="20% - Akzent6 2 6 2" xfId="1976" xr:uid="{8F594F49-E032-4DFF-99DE-975E46CA9911}"/>
    <cellStyle name="20% - Akzent6 2 6 2 2" xfId="1977" xr:uid="{6B92F0DF-7016-4BAE-AAF8-7CECED0E7C6C}"/>
    <cellStyle name="20% - Akzent6 2 6 3" xfId="1978" xr:uid="{2F7C6495-C79C-4E76-8FEE-20E7F2885773}"/>
    <cellStyle name="20% - Akzent6 2 6_Volatility" xfId="1979" xr:uid="{94136F7A-F825-4AE9-A9DF-965957282CE4}"/>
    <cellStyle name="20% - Akzent6 2 7" xfId="1980" xr:uid="{72CE08A5-2ACF-4C9D-A3B7-9B892131D06C}"/>
    <cellStyle name="20% - Akzent6 2 7 2" xfId="1981" xr:uid="{B10B8BE0-CEE2-4E21-9898-26F96ADE8BD3}"/>
    <cellStyle name="20% - Akzent6 2 8" xfId="1982" xr:uid="{B38C28A1-322D-45B1-AB25-2EE0162AE9FB}"/>
    <cellStyle name="20% - Akzent6 2_Volatility" xfId="1983" xr:uid="{B2AED1F7-C6BB-4327-9EC8-70D168C15213}"/>
    <cellStyle name="20% - Akzent6 3" xfId="1984" xr:uid="{75CE1734-9AFF-447C-B0EC-B057FCDC85FA}"/>
    <cellStyle name="20% - Akzent6 3 2" xfId="1985" xr:uid="{A2026B79-BD42-487B-B52A-0B7014B28030}"/>
    <cellStyle name="20% - Akzent6 3 2 2" xfId="1986" xr:uid="{E77B6A49-2EC9-43DA-A004-CDA5065CA366}"/>
    <cellStyle name="20% - Akzent6 3 2 2 2" xfId="1987" xr:uid="{23F0D190-C381-4623-A040-F7FB53DD7EC1}"/>
    <cellStyle name="20% - Akzent6 3 2 2 2 2" xfId="1988" xr:uid="{3EAC738F-CFB1-4BB4-9A66-3F9E5781FD89}"/>
    <cellStyle name="20% - Akzent6 3 2 2 2 2 2" xfId="1989" xr:uid="{4CC38394-2393-4883-AF29-85B783225F69}"/>
    <cellStyle name="20% - Akzent6 3 2 2 2 2 2 2" xfId="1990" xr:uid="{9F0D4B87-18D3-49B9-91AE-6752052778AB}"/>
    <cellStyle name="20% - Akzent6 3 2 2 2 2 3" xfId="1991" xr:uid="{B8CB1E11-0C53-43FE-A512-7AADBF06E809}"/>
    <cellStyle name="20% - Akzent6 3 2 2 2 2_Volatility" xfId="1992" xr:uid="{6CAA75EF-8FE6-4F9A-BF26-4530AF043CA7}"/>
    <cellStyle name="20% - Akzent6 3 2 2 2 3" xfId="1993" xr:uid="{CC60C261-CA2A-48F5-B2DC-7738E088D447}"/>
    <cellStyle name="20% - Akzent6 3 2 2 2 3 2" xfId="1994" xr:uid="{94AE4ACC-FE40-4879-8E71-D452E88BB00C}"/>
    <cellStyle name="20% - Akzent6 3 2 2 2 4" xfId="1995" xr:uid="{A1F99EA9-08D3-49E8-8C66-7CEDA3C38F0B}"/>
    <cellStyle name="20% - Akzent6 3 2 2 2_Volatility" xfId="1996" xr:uid="{2627CB52-D4AB-4EBB-B793-135A9592E3A6}"/>
    <cellStyle name="20% - Akzent6 3 2 2 3" xfId="1997" xr:uid="{D9AE2327-71C0-4497-85CE-18B01DE34146}"/>
    <cellStyle name="20% - Akzent6 3 2 2 3 2" xfId="1998" xr:uid="{8944F6DD-6FAB-4CC4-9CD8-B8C1BE6CD587}"/>
    <cellStyle name="20% - Akzent6 3 2 2 3 2 2" xfId="1999" xr:uid="{3C87DA99-2BDA-49CD-A447-65856BA94BEA}"/>
    <cellStyle name="20% - Akzent6 3 2 2 3 3" xfId="2000" xr:uid="{99CDEE6F-65C2-4F14-82B4-1A6DFAB1E80D}"/>
    <cellStyle name="20% - Akzent6 3 2 2 3_Volatility" xfId="2001" xr:uid="{4B41F0DE-7EBD-4C39-A464-785CCCFC575B}"/>
    <cellStyle name="20% - Akzent6 3 2 2 4" xfId="2002" xr:uid="{8FCC4500-07B1-4A27-B59C-789E0BE8926D}"/>
    <cellStyle name="20% - Akzent6 3 2 2 4 2" xfId="2003" xr:uid="{3024E841-11B9-4995-B1F6-8B8DB145384F}"/>
    <cellStyle name="20% - Akzent6 3 2 2 5" xfId="2004" xr:uid="{4D50EEFB-E711-423E-9E8A-2E8935FB9FDA}"/>
    <cellStyle name="20% - Akzent6 3 2 2_Volatility" xfId="2005" xr:uid="{70F48E06-AF39-443A-B6C2-F5549BEB9507}"/>
    <cellStyle name="20% - Akzent6 3 2 3" xfId="2006" xr:uid="{2F3A5D5E-1F95-43C9-949D-A7AB5F0D5770}"/>
    <cellStyle name="20% - Akzent6 3 2 3 2" xfId="2007" xr:uid="{272E550D-48A5-4958-9860-0E7467612DA8}"/>
    <cellStyle name="20% - Akzent6 3 2 3 2 2" xfId="2008" xr:uid="{BDFDDEC1-26EF-44E0-B4C3-611B9CED95B0}"/>
    <cellStyle name="20% - Akzent6 3 2 3 2 2 2" xfId="2009" xr:uid="{B1E3E8DC-EBA4-49BA-A624-427BF4CD63C5}"/>
    <cellStyle name="20% - Akzent6 3 2 3 2 3" xfId="2010" xr:uid="{2B77D742-44D7-45B9-A8F7-31BDAC3C4BED}"/>
    <cellStyle name="20% - Akzent6 3 2 3 2_Volatility" xfId="2011" xr:uid="{DE4FB075-4E45-4A4B-890F-87E719A6FF39}"/>
    <cellStyle name="20% - Akzent6 3 2 3 3" xfId="2012" xr:uid="{4E2C4001-C4FC-476D-A301-D166DF88A9AE}"/>
    <cellStyle name="20% - Akzent6 3 2 3 3 2" xfId="2013" xr:uid="{19BC2114-CE1A-4475-A5AB-A20BCFA18660}"/>
    <cellStyle name="20% - Akzent6 3 2 3 4" xfId="2014" xr:uid="{4F1B9F22-E77D-450D-B417-4CCD36B488D7}"/>
    <cellStyle name="20% - Akzent6 3 2 3_Volatility" xfId="2015" xr:uid="{BB485FA4-DCAA-4BE9-9616-52190D04AB57}"/>
    <cellStyle name="20% - Akzent6 3 2 4" xfId="2016" xr:uid="{4F74DBE2-5633-493A-A165-594764B1044B}"/>
    <cellStyle name="20% - Akzent6 3 2 4 2" xfId="2017" xr:uid="{3E7CD6D9-514E-4628-8BA3-871623951D12}"/>
    <cellStyle name="20% - Akzent6 3 2 4 2 2" xfId="2018" xr:uid="{7536E3E1-2F8A-4E78-9B96-A3A33763C978}"/>
    <cellStyle name="20% - Akzent6 3 2 4 3" xfId="2019" xr:uid="{DC99DF4F-0B73-4D02-B8B5-E25ACE549D62}"/>
    <cellStyle name="20% - Akzent6 3 2 4_Volatility" xfId="2020" xr:uid="{87AB8FDA-4C99-4587-8807-46124D9939DC}"/>
    <cellStyle name="20% - Akzent6 3 2 5" xfId="2021" xr:uid="{BA9F3E8C-8B47-4A26-92DD-0322DA7251AE}"/>
    <cellStyle name="20% - Akzent6 3 2 5 2" xfId="2022" xr:uid="{2DE7BD9C-7ECD-481F-8B0D-1612B7969FC8}"/>
    <cellStyle name="20% - Akzent6 3 2 6" xfId="2023" xr:uid="{F6A74B59-F798-4B54-BA1E-9B32CFA7D6BA}"/>
    <cellStyle name="20% - Akzent6 3 2_Volatility" xfId="2024" xr:uid="{289C2BA1-E13D-44FF-AF6D-B62BACAA0E85}"/>
    <cellStyle name="20% - Akzent6 3 3" xfId="2025" xr:uid="{62AC4C6A-9264-474A-80C3-1CAAE3D44C4C}"/>
    <cellStyle name="20% - Akzent6 3 3 2" xfId="2026" xr:uid="{42E1A64B-4687-4901-9132-833AD27363C7}"/>
    <cellStyle name="20% - Akzent6 3 3 2 2" xfId="2027" xr:uid="{FB8A036F-E5B5-4D65-B41A-B10669035BF1}"/>
    <cellStyle name="20% - Akzent6 3 3 2 2 2" xfId="2028" xr:uid="{78E7D4FC-489F-4586-BED6-E2365EFB1E3B}"/>
    <cellStyle name="20% - Akzent6 3 3 2 2 2 2" xfId="2029" xr:uid="{D62C316D-00B6-4504-9010-92C5E2869D50}"/>
    <cellStyle name="20% - Akzent6 3 3 2 2 3" xfId="2030" xr:uid="{5BFB5D54-EB43-42A4-8E24-CD818AF2BE54}"/>
    <cellStyle name="20% - Akzent6 3 3 2 2_Volatility" xfId="2031" xr:uid="{2B88B488-B0C1-41AA-A8BC-992920F565FE}"/>
    <cellStyle name="20% - Akzent6 3 3 2 3" xfId="2032" xr:uid="{E6682F42-D1C7-4AF6-BDF4-FBC0BB0140C4}"/>
    <cellStyle name="20% - Akzent6 3 3 2 3 2" xfId="2033" xr:uid="{2CD90FE4-1905-4027-A310-59BE82EBB845}"/>
    <cellStyle name="20% - Akzent6 3 3 2 4" xfId="2034" xr:uid="{C991539B-0677-4597-917E-0B16C909C673}"/>
    <cellStyle name="20% - Akzent6 3 3 2_Volatility" xfId="2035" xr:uid="{F870635D-52F1-4BB1-974A-82313BF03361}"/>
    <cellStyle name="20% - Akzent6 3 3 3" xfId="2036" xr:uid="{E757FEC4-E622-43D2-BFC8-8B43293DC8A7}"/>
    <cellStyle name="20% - Akzent6 3 3 3 2" xfId="2037" xr:uid="{C89C5773-B951-488B-BB1F-BB6687F293D0}"/>
    <cellStyle name="20% - Akzent6 3 3 3 2 2" xfId="2038" xr:uid="{CE2418F1-4C38-444E-8A66-68359D312A9D}"/>
    <cellStyle name="20% - Akzent6 3 3 3 3" xfId="2039" xr:uid="{CEB8E07F-4B6A-4E1A-A2E7-7952F9C122A2}"/>
    <cellStyle name="20% - Akzent6 3 3 3_Volatility" xfId="2040" xr:uid="{EFC54D41-A232-46E6-A783-BBC43EAED24B}"/>
    <cellStyle name="20% - Akzent6 3 3 4" xfId="2041" xr:uid="{588467A0-A65C-4F7E-BD3F-F315D4081D0C}"/>
    <cellStyle name="20% - Akzent6 3 3 4 2" xfId="2042" xr:uid="{7605FBE9-09FD-4AAE-B0D0-7CE1AA2CC3CD}"/>
    <cellStyle name="20% - Akzent6 3 3 5" xfId="2043" xr:uid="{A8E8A0AD-95E5-4B4A-853F-75D9E7FBBD83}"/>
    <cellStyle name="20% - Akzent6 3 3_Volatility" xfId="2044" xr:uid="{D6EA615D-3143-43D5-8F8A-DDD0AC3C2254}"/>
    <cellStyle name="20% - Akzent6 3 4" xfId="2045" xr:uid="{6B461F60-9B39-4490-9713-10ED1C4C5790}"/>
    <cellStyle name="20% - Akzent6 3 4 2" xfId="2046" xr:uid="{98D3F671-9E48-4DE7-8BD9-CF7DDA8D4582}"/>
    <cellStyle name="20% - Akzent6 3 4 2 2" xfId="2047" xr:uid="{68136C28-9B4D-4FDF-BF5B-7C5B3DB4EC8A}"/>
    <cellStyle name="20% - Akzent6 3 4 2 2 2" xfId="2048" xr:uid="{D2A65B85-5B56-400D-9502-E07F501CD9B4}"/>
    <cellStyle name="20% - Akzent6 3 4 2 3" xfId="2049" xr:uid="{82472F42-3D54-431F-9A27-6A3F9FAF746D}"/>
    <cellStyle name="20% - Akzent6 3 4 2_Volatility" xfId="2050" xr:uid="{31C3E6F3-2E9E-4FC5-95AB-F786DE424FFF}"/>
    <cellStyle name="20% - Akzent6 3 4 3" xfId="2051" xr:uid="{B2DA0771-4992-4309-8155-16435EB7A780}"/>
    <cellStyle name="20% - Akzent6 3 4 3 2" xfId="2052" xr:uid="{CB55D416-CC1E-436E-B45E-46A6665A8DDC}"/>
    <cellStyle name="20% - Akzent6 3 4 4" xfId="2053" xr:uid="{901B671E-79D7-41FA-9CC3-19A326421B8F}"/>
    <cellStyle name="20% - Akzent6 3 4_Volatility" xfId="2054" xr:uid="{EBDFD24E-A4DE-43D3-AFEF-016CFE0CF432}"/>
    <cellStyle name="20% - Akzent6 3 5" xfId="2055" xr:uid="{E9C8EB78-7A35-4413-BD29-7615024C2120}"/>
    <cellStyle name="20% - Akzent6 3 5 2" xfId="2056" xr:uid="{DE621B8D-9F8A-4ED2-A9A5-76FD1941E856}"/>
    <cellStyle name="20% - Akzent6 3 5 2 2" xfId="2057" xr:uid="{D5A15253-AD88-46A8-B454-FAE0DE93C062}"/>
    <cellStyle name="20% - Akzent6 3 5 3" xfId="2058" xr:uid="{27FFC0E1-283B-44A2-9614-BEB95F8E8983}"/>
    <cellStyle name="20% - Akzent6 3 5_Volatility" xfId="2059" xr:uid="{94F2B058-527D-4C2D-AFF6-6060679FBEB4}"/>
    <cellStyle name="20% - Akzent6 3 6" xfId="2060" xr:uid="{777B61D6-69BA-4CD6-931A-2DF007D8DCF1}"/>
    <cellStyle name="20% - Akzent6 3 6 2" xfId="2061" xr:uid="{648D11CF-34EF-4D76-B8B0-0839F69805DD}"/>
    <cellStyle name="20% - Akzent6 3 7" xfId="2062" xr:uid="{8CFC3E15-7DE4-4728-BC1A-B20D6099C1E0}"/>
    <cellStyle name="20% - Akzent6 3_Volatility" xfId="2063" xr:uid="{2388C9F7-695C-460F-BFDB-1A89CC9D8D14}"/>
    <cellStyle name="20% - Akzent6 4" xfId="2064" xr:uid="{D7EAB859-145F-45ED-9517-72026A3ECB68}"/>
    <cellStyle name="20% - Akzent6 4 2" xfId="2065" xr:uid="{59848267-089B-4CFA-9F71-996ECB99D803}"/>
    <cellStyle name="20% - Akzent6 4 2 2" xfId="2066" xr:uid="{AE0C1A50-27B1-480A-93B2-C43167BF14D4}"/>
    <cellStyle name="20% - Akzent6 4 2 2 2" xfId="2067" xr:uid="{288900CF-CFF6-4E65-8333-0B8AFCB089A7}"/>
    <cellStyle name="20% - Akzent6 4 2 2 2 2" xfId="2068" xr:uid="{3B361B02-CDC4-4F4B-A9E0-89EA463606D8}"/>
    <cellStyle name="20% - Akzent6 4 2 2 2 2 2" xfId="2069" xr:uid="{EEACAD53-316A-48CD-8BE9-B8E89B16FA9F}"/>
    <cellStyle name="20% - Akzent6 4 2 2 2 3" xfId="2070" xr:uid="{25CAB202-A404-480A-B1F9-248E0F4CBBBF}"/>
    <cellStyle name="20% - Akzent6 4 2 2 2_Volatility" xfId="2071" xr:uid="{1184F558-18BA-4D66-8167-CBB882A07F0A}"/>
    <cellStyle name="20% - Akzent6 4 2 2 3" xfId="2072" xr:uid="{8BC8D503-3187-4ACD-B9CF-622824A91212}"/>
    <cellStyle name="20% - Akzent6 4 2 2 3 2" xfId="2073" xr:uid="{2ABE881D-4CCF-4EC3-99DF-D0D4BE4C2244}"/>
    <cellStyle name="20% - Akzent6 4 2 2 4" xfId="2074" xr:uid="{9E814967-0684-4D91-9220-F828BBB24AA8}"/>
    <cellStyle name="20% - Akzent6 4 2 2_Volatility" xfId="2075" xr:uid="{1EC4059D-7E1B-44D5-9EC2-237B0908545B}"/>
    <cellStyle name="20% - Akzent6 4 2 3" xfId="2076" xr:uid="{D1A39787-D9CC-4162-B468-78707AC8E85F}"/>
    <cellStyle name="20% - Akzent6 4 2 3 2" xfId="2077" xr:uid="{E6CCB326-D4D0-4AEB-BAF5-5B3675442F1D}"/>
    <cellStyle name="20% - Akzent6 4 2 3 2 2" xfId="2078" xr:uid="{17440E87-5251-492B-85D0-F956E630EF67}"/>
    <cellStyle name="20% - Akzent6 4 2 3 3" xfId="2079" xr:uid="{56F9C52F-8DD9-4B2C-A176-B45C8C9423D6}"/>
    <cellStyle name="20% - Akzent6 4 2 3_Volatility" xfId="2080" xr:uid="{A0101DAC-E6AA-400A-85CC-42DA2DBD4826}"/>
    <cellStyle name="20% - Akzent6 4 2 4" xfId="2081" xr:uid="{50D6D1A9-8BE4-4A8E-A27F-91F11E8E972E}"/>
    <cellStyle name="20% - Akzent6 4 2 4 2" xfId="2082" xr:uid="{64556E63-4621-410C-8B3B-018CBE271528}"/>
    <cellStyle name="20% - Akzent6 4 2 5" xfId="2083" xr:uid="{C6C9AAF8-7B92-42A3-8352-5D00C39C90E1}"/>
    <cellStyle name="20% - Akzent6 4 2_Volatility" xfId="2084" xr:uid="{EC7277B6-1CE0-44D5-8CA5-486AD7DD7BEB}"/>
    <cellStyle name="20% - Akzent6 4 3" xfId="2085" xr:uid="{7400ED7A-A3B2-44B8-AC9B-A43710AB9A65}"/>
    <cellStyle name="20% - Akzent6 4 3 2" xfId="2086" xr:uid="{19BDBAEC-D933-4FD0-9253-DF4DABFB8746}"/>
    <cellStyle name="20% - Akzent6 4 3 2 2" xfId="2087" xr:uid="{FEF57EF6-D606-4AF5-B65F-C8080002B07D}"/>
    <cellStyle name="20% - Akzent6 4 3 2 2 2" xfId="2088" xr:uid="{5E1948C3-0927-4817-9CC5-372A16075E69}"/>
    <cellStyle name="20% - Akzent6 4 3 2 3" xfId="2089" xr:uid="{7C3E0E42-DB7C-4DF0-A6DA-EAAD96C95AF9}"/>
    <cellStyle name="20% - Akzent6 4 3 2_Volatility" xfId="2090" xr:uid="{E5C7C468-CE03-4DAA-9CD6-C7202F41BAF2}"/>
    <cellStyle name="20% - Akzent6 4 3 3" xfId="2091" xr:uid="{B98AD713-F26E-4E43-A451-469EB093D38F}"/>
    <cellStyle name="20% - Akzent6 4 3 3 2" xfId="2092" xr:uid="{4D7D851D-1093-4868-946B-43F21F153783}"/>
    <cellStyle name="20% - Akzent6 4 3 4" xfId="2093" xr:uid="{6A3556CB-2719-4A84-8E07-AB174BA1D352}"/>
    <cellStyle name="20% - Akzent6 4 3_Volatility" xfId="2094" xr:uid="{3CDA0F06-D2C1-49FF-A080-F355F315B596}"/>
    <cellStyle name="20% - Akzent6 4 4" xfId="2095" xr:uid="{6D3C9B70-A57B-45BC-BA0C-3086FE8ABB37}"/>
    <cellStyle name="20% - Akzent6 4 4 2" xfId="2096" xr:uid="{526D9672-0A76-4519-AA46-6AAC1B16219D}"/>
    <cellStyle name="20% - Akzent6 4 4 2 2" xfId="2097" xr:uid="{E5F197D6-DA34-439C-93D2-7B57FAE58582}"/>
    <cellStyle name="20% - Akzent6 4 4 3" xfId="2098" xr:uid="{D2342909-CDEE-4748-B43C-30D7E60FA203}"/>
    <cellStyle name="20% - Akzent6 4 4_Volatility" xfId="2099" xr:uid="{DB350A96-C3FC-4195-9CCD-8AD5B905B54D}"/>
    <cellStyle name="20% - Akzent6 4 5" xfId="2100" xr:uid="{1AA5D001-D4D0-43CD-B00D-A08C69CAFB38}"/>
    <cellStyle name="20% - Akzent6 4 5 2" xfId="2101" xr:uid="{5236AA72-C38E-4274-99A6-032A9DF154E6}"/>
    <cellStyle name="20% - Akzent6 4 6" xfId="2102" xr:uid="{1483CEEF-69C9-4699-A68F-F015F04107E0}"/>
    <cellStyle name="20% - Akzent6 4_Volatility" xfId="2103" xr:uid="{5ADD6C95-13CC-492F-AD9B-96CE2F0E4385}"/>
    <cellStyle name="20% - Akzent6 5" xfId="2104" xr:uid="{24673C06-C1FB-4F13-9A6C-F6F7614C1519}"/>
    <cellStyle name="20% - Akzent6 5 2" xfId="2105" xr:uid="{97106D93-4981-49C0-B99E-2DEB9FD74E64}"/>
    <cellStyle name="20% - Akzent6 5 2 2" xfId="2106" xr:uid="{B02198E3-BE92-49FB-818E-A9AFF80C622D}"/>
    <cellStyle name="20% - Akzent6 5 2 2 2" xfId="2107" xr:uid="{92C08A63-54C1-4106-8FE9-273091978557}"/>
    <cellStyle name="20% - Akzent6 5 2 2 2 2" xfId="2108" xr:uid="{8A749246-D093-4957-A1A0-1699608FC4B8}"/>
    <cellStyle name="20% - Akzent6 5 2 2 3" xfId="2109" xr:uid="{789EE805-9FCA-42A3-9D2B-82B1223BF2B8}"/>
    <cellStyle name="20% - Akzent6 5 2 2_Volatility" xfId="2110" xr:uid="{A75F1473-1A0D-4481-9F85-6CF6293A71BA}"/>
    <cellStyle name="20% - Akzent6 5 2 3" xfId="2111" xr:uid="{A9915BAF-287C-4E06-BC5C-574FFAEC68EE}"/>
    <cellStyle name="20% - Akzent6 5 2 3 2" xfId="2112" xr:uid="{A420240E-5A2E-4ED0-AFD6-63B3AF735FB8}"/>
    <cellStyle name="20% - Akzent6 5 2 4" xfId="2113" xr:uid="{E28BF8DF-DB6D-4D91-A538-224196B77772}"/>
    <cellStyle name="20% - Akzent6 5 2_Volatility" xfId="2114" xr:uid="{798768C1-F9BB-4028-9A2A-408289AEC5AA}"/>
    <cellStyle name="20% - Akzent6 5 3" xfId="2115" xr:uid="{A8D5B49D-6BCF-4FB7-8202-BF8B3BEB7C84}"/>
    <cellStyle name="20% - Akzent6 5 3 2" xfId="2116" xr:uid="{CAD190F1-6064-411A-86DD-078F2CEA5E4A}"/>
    <cellStyle name="20% - Akzent6 5 3 2 2" xfId="2117" xr:uid="{8BD8CA09-D772-4B09-B796-5D965090343D}"/>
    <cellStyle name="20% - Akzent6 5 3 3" xfId="2118" xr:uid="{729FE3D4-8985-4EAD-8DAB-80573DA89739}"/>
    <cellStyle name="20% - Akzent6 5 3_Volatility" xfId="2119" xr:uid="{C4AAFE97-F292-4A39-9453-8CACBE133ACF}"/>
    <cellStyle name="20% - Akzent6 5 4" xfId="2120" xr:uid="{B8DB363C-1B9B-4DE6-89CD-5F6B6D04F612}"/>
    <cellStyle name="20% - Akzent6 5 4 2" xfId="2121" xr:uid="{4B07CEDD-A18E-47A1-9A9B-B936C5C05B0D}"/>
    <cellStyle name="20% - Akzent6 5 5" xfId="2122" xr:uid="{788FA0F6-0A09-49B4-AEF0-C3CBBCC98C6E}"/>
    <cellStyle name="20% - Akzent6 5_Volatility" xfId="2123" xr:uid="{7D45627C-7027-40B6-8A74-D3657CF2DFA5}"/>
    <cellStyle name="20% - Akzent6 6" xfId="2124" xr:uid="{5C907F94-AF45-43AF-93CA-7433F1152047}"/>
    <cellStyle name="20% - Akzent6 6 2" xfId="2125" xr:uid="{3F1239A8-CFD6-4550-B0B5-659E7EC389A1}"/>
    <cellStyle name="20% - Akzent6 6 2 2" xfId="2126" xr:uid="{B092BD93-01B5-44A8-BEA9-48979E766D9E}"/>
    <cellStyle name="20% - Akzent6 6 2 2 2" xfId="2127" xr:uid="{E310C165-7A42-44BE-85D0-751CD2A6637C}"/>
    <cellStyle name="20% - Akzent6 6 2 3" xfId="2128" xr:uid="{61602A97-E989-462D-BF4C-F86500C6C658}"/>
    <cellStyle name="20% - Akzent6 6 2_Volatility" xfId="2129" xr:uid="{B4F5591E-7469-41AD-B577-BC873C194AD3}"/>
    <cellStyle name="20% - Akzent6 6 3" xfId="2130" xr:uid="{76EB1AFF-F0FC-4138-8056-8E2813DF3035}"/>
    <cellStyle name="20% - Akzent6 6 3 2" xfId="2131" xr:uid="{300070A2-FFCD-410E-AC89-64DF479B268C}"/>
    <cellStyle name="20% - Akzent6 6 4" xfId="2132" xr:uid="{DDBC2967-1391-4FEC-8077-79AB6B8396AD}"/>
    <cellStyle name="20% - Akzent6 6_Volatility" xfId="2133" xr:uid="{8F59481E-C582-477D-9C30-61EF0C6DE71B}"/>
    <cellStyle name="20% - Akzent6 7" xfId="2134" xr:uid="{3C990989-CFEB-4BA7-9BE6-5C5C0144EDEB}"/>
    <cellStyle name="20% - Akzent6 7 2" xfId="2135" xr:uid="{A7399348-090F-488A-88FB-3C94C03D8C6D}"/>
    <cellStyle name="20% - Akzent6 7 2 2" xfId="2136" xr:uid="{C8855FD8-044E-4989-B27B-181E71A53479}"/>
    <cellStyle name="20% - Akzent6 7 3" xfId="2137" xr:uid="{A2E61288-1C61-4841-AE1A-BF0E7EC08E1F}"/>
    <cellStyle name="20% - Akzent6 7_Volatility" xfId="2138" xr:uid="{44DD3E25-0FA0-431D-B575-F2D37F197532}"/>
    <cellStyle name="20% - Akzent6 8" xfId="2139" xr:uid="{E0BA7634-F1D4-4E56-A319-57EBBF003D72}"/>
    <cellStyle name="20% - Akzent6 8 2" xfId="2140" xr:uid="{59B41B5E-26BA-4EEB-A342-9774D66C6885}"/>
    <cellStyle name="20% - Akzent6 9" xfId="2141" xr:uid="{9C0F65CB-D860-4BB6-A130-B6B1F79DB31D}"/>
    <cellStyle name="20% - Akzent6_Volatility" xfId="2142" xr:uid="{FF9163B4-9192-49D9-AA03-269DAACBA289}"/>
    <cellStyle name="20% - Énfasis1" xfId="2143" xr:uid="{1C6A4245-1206-4E01-B0C3-87465322CC80}"/>
    <cellStyle name="20% - Énfasis1 2" xfId="2144" xr:uid="{5525FE8E-9A02-4DD9-B0DD-DBDDCC77EC25}"/>
    <cellStyle name="20% - Énfasis1 3" xfId="2145" xr:uid="{7B3612BD-0C2C-4E2C-B9D6-5730798830F4}"/>
    <cellStyle name="20% - Énfasis1 4" xfId="2146" xr:uid="{12BA25A9-193D-4030-9A8D-929F806215E9}"/>
    <cellStyle name="20% - Énfasis1 5" xfId="2147" xr:uid="{9EA6A3B4-472D-41F7-9859-D9A911F6E8CD}"/>
    <cellStyle name="20% - Énfasis2" xfId="2148" xr:uid="{9183EBC3-BDAB-49CE-9D68-9B5E827A2D2C}"/>
    <cellStyle name="20% - Énfasis2 2" xfId="2149" xr:uid="{2E7AE973-29AD-4AFF-B713-1940D3786007}"/>
    <cellStyle name="20% - Énfasis2 3" xfId="2150" xr:uid="{6CF8D0EE-E897-4F59-B0EF-94B053D89C20}"/>
    <cellStyle name="20% - Énfasis2 4" xfId="2151" xr:uid="{C27EF63F-FDCB-49D8-948C-13DB0F26FEE9}"/>
    <cellStyle name="20% - Énfasis2 5" xfId="2152" xr:uid="{3D487E99-E167-4769-895F-57EF684366C0}"/>
    <cellStyle name="20% - Énfasis3" xfId="2153" xr:uid="{727402BE-44BA-4C33-BA36-6AF426A042BC}"/>
    <cellStyle name="20% - Énfasis3 2" xfId="2154" xr:uid="{22E5A9FA-772C-4C5C-9D66-BAEFBAAE987A}"/>
    <cellStyle name="20% - Énfasis3 3" xfId="2155" xr:uid="{F2C86C9C-A45B-4717-B0D7-8DAAC2F4D303}"/>
    <cellStyle name="20% - Énfasis3 4" xfId="2156" xr:uid="{15F8AEAE-5167-4A2E-9CEC-A1CDC2423EC2}"/>
    <cellStyle name="20% - Énfasis3 5" xfId="2157" xr:uid="{83A3D30F-D312-43B0-96B4-E814A0473AF1}"/>
    <cellStyle name="20% - Énfasis4" xfId="2158" xr:uid="{AB41F5BE-98A1-4840-80C4-05417B32D9F6}"/>
    <cellStyle name="20% - Énfasis4 2" xfId="2159" xr:uid="{B814E73E-59A5-4B35-8069-E5585C6BC57D}"/>
    <cellStyle name="20% - Énfasis4 3" xfId="2160" xr:uid="{ED014D81-E4F3-4817-8793-0CB9774D7009}"/>
    <cellStyle name="20% - Énfasis4 4" xfId="2161" xr:uid="{72A0AB22-5FEC-4BF8-B5A3-03D26E0785AD}"/>
    <cellStyle name="20% - Énfasis4 5" xfId="2162" xr:uid="{AAAE8F77-B8F9-4EB4-A12F-577CD7028CA0}"/>
    <cellStyle name="20% - Énfasis5" xfId="2163" xr:uid="{C69F8549-D946-4458-955C-F6EAA7C4574E}"/>
    <cellStyle name="20% - Énfasis5 2" xfId="2164" xr:uid="{57188AF8-08DE-4631-BEF0-698B3751679C}"/>
    <cellStyle name="20% - Énfasis5 3" xfId="2165" xr:uid="{72D3AEF7-FD36-420F-8E9B-7BF9E5F41A84}"/>
    <cellStyle name="20% - Énfasis5 4" xfId="2166" xr:uid="{CFF61019-F9A8-4A20-AC33-F0604F24CDD8}"/>
    <cellStyle name="20% - Énfasis5 5" xfId="2167" xr:uid="{32A82C65-5F59-4D39-977E-6B06D9195496}"/>
    <cellStyle name="20% - Énfasis6" xfId="2168" xr:uid="{CEFA7C2A-08AF-4BDF-9E9A-458F64F20BD6}"/>
    <cellStyle name="20% - Énfasis6 2" xfId="2169" xr:uid="{1A5C31CF-3E20-4E94-A011-E6DEDC514387}"/>
    <cellStyle name="20% - Énfasis6 3" xfId="2170" xr:uid="{3AD505A2-A781-4412-80BB-C4CF7F738874}"/>
    <cellStyle name="20% - Énfasis6 4" xfId="2171" xr:uid="{BC8CDBA8-7FE5-459C-A832-7951B792ED90}"/>
    <cellStyle name="20% - Énfasis6 5" xfId="2172" xr:uid="{D1A20231-BA11-4815-A0D2-36BC942B8625}"/>
    <cellStyle name="40 % - Akzent1" xfId="25" xr:uid="{CA38476B-233A-4E49-961F-39984CCCD66B}"/>
    <cellStyle name="40 % - Akzent2" xfId="26" xr:uid="{8721C401-6648-4E99-9E5B-8A1A3D5DCDBD}"/>
    <cellStyle name="40 % - Akzent3" xfId="27" xr:uid="{F49CDACF-B929-4173-97F6-55085D602D1C}"/>
    <cellStyle name="40 % - Akzent4" xfId="28" xr:uid="{780FA84D-7B64-4C95-AACD-D50959880811}"/>
    <cellStyle name="40 % - Akzent5" xfId="29" xr:uid="{8FCAA1FD-FE85-4B71-8C3A-F0FBB43AF591}"/>
    <cellStyle name="40 % - Akzent6" xfId="30" xr:uid="{F3EE5F2D-AF89-473E-A91E-18AD5131F1D8}"/>
    <cellStyle name="40% - 1. jelölőszín" xfId="2173" xr:uid="{9149469E-8D2A-4222-87E2-96645C95018E}"/>
    <cellStyle name="40% - 1. jelölőszín 2" xfId="2174" xr:uid="{42AD2C9E-0A24-471E-96DD-8CFE3373E459}"/>
    <cellStyle name="40% - 1. jelölőszín 2 2" xfId="2175" xr:uid="{5E62009E-207E-4092-A221-1596DD6E6D3C}"/>
    <cellStyle name="40% - 1. jelölőszín 2 3" xfId="2176" xr:uid="{643C6806-FDDE-47D7-B558-DC648ECD8839}"/>
    <cellStyle name="40% - 1. jelölőszín 2 4" xfId="2177" xr:uid="{D47236F9-47AC-4BEB-94F5-5223C168E7FA}"/>
    <cellStyle name="40% - 1. jelölőszín 2 5" xfId="2178" xr:uid="{3925BC9D-0938-4CD9-B96F-DAFECF5E7C69}"/>
    <cellStyle name="40% - 1. jelölőszín 3" xfId="2179" xr:uid="{8C17AD31-2BF3-4571-9E6D-A4C9B14BA796}"/>
    <cellStyle name="40% - 1. jelölőszín 4" xfId="2180" xr:uid="{9E7EE213-C9C9-4604-B088-9208DE67F4A8}"/>
    <cellStyle name="40% - 1. jelölőszín 5" xfId="2181" xr:uid="{94142016-13FF-4AFC-9E1D-1E4E6C184656}"/>
    <cellStyle name="40% - 1. jelölőszín 6" xfId="2182" xr:uid="{A4EB457F-A644-465D-8D1E-574E1BD76774}"/>
    <cellStyle name="40% - 1. jelölőszín_20130128_ITS on reporting_Annex I_CA" xfId="2183" xr:uid="{2E416A6B-9354-4B07-A735-51EFE8E40F6E}"/>
    <cellStyle name="40% - 2. jelölőszín" xfId="2184" xr:uid="{C70225DC-23E0-428A-8249-FA93209B20B6}"/>
    <cellStyle name="40% - 2. jelölőszín 2" xfId="2185" xr:uid="{7A0C61A7-F486-41FA-8A92-B22ADFA2F9A7}"/>
    <cellStyle name="40% - 2. jelölőszín 2 2" xfId="2186" xr:uid="{228D828B-0A2D-4F54-8B40-9A4CFC73449F}"/>
    <cellStyle name="40% - 2. jelölőszín 2 3" xfId="2187" xr:uid="{D51BE974-36D3-4D0E-808A-8FD66480CB57}"/>
    <cellStyle name="40% - 2. jelölőszín 2 4" xfId="2188" xr:uid="{013DCC67-B94B-4A42-AC84-386E76E16FFC}"/>
    <cellStyle name="40% - 2. jelölőszín 2 5" xfId="2189" xr:uid="{54DA6A89-7E6B-4344-9832-CE2333E94404}"/>
    <cellStyle name="40% - 2. jelölőszín 3" xfId="2190" xr:uid="{954C78D6-233E-4E8F-BAF2-A984414CE52C}"/>
    <cellStyle name="40% - 2. jelölőszín 4" xfId="2191" xr:uid="{5EB92563-7303-4B95-89CE-CF2C3BD3EE3B}"/>
    <cellStyle name="40% - 2. jelölőszín 5" xfId="2192" xr:uid="{4032BC8F-5E7F-4856-91A4-4601C9549EDF}"/>
    <cellStyle name="40% - 2. jelölőszín 6" xfId="2193" xr:uid="{BE2C0B6C-8E41-490D-9D4F-9D560BE418F7}"/>
    <cellStyle name="40% - 2. jelölőszín_20130128_ITS on reporting_Annex I_CA" xfId="2194" xr:uid="{34ABECD3-1AB1-42F4-8820-2E64E1B0B39D}"/>
    <cellStyle name="40% - 3. jelölőszín" xfId="2195" xr:uid="{DFECEF17-3F54-485D-A106-BE75DC2E65FB}"/>
    <cellStyle name="40% - 3. jelölőszín 2" xfId="2196" xr:uid="{6C2906C1-08FB-4AB4-B025-843779FB95F8}"/>
    <cellStyle name="40% - 3. jelölőszín 2 2" xfId="2197" xr:uid="{D983D7C9-2E62-4E05-B2CC-8773DB12B8A1}"/>
    <cellStyle name="40% - 3. jelölőszín 2 3" xfId="2198" xr:uid="{AD7A4CDE-BAE3-442C-9A48-16F1296CA810}"/>
    <cellStyle name="40% - 3. jelölőszín 2 4" xfId="2199" xr:uid="{901131A9-FDB7-4548-A55A-D416EBA8AEA1}"/>
    <cellStyle name="40% - 3. jelölőszín 2 5" xfId="2200" xr:uid="{1BADCD89-3DB5-4B21-84A7-D4B9313771A2}"/>
    <cellStyle name="40% - 3. jelölőszín 3" xfId="2201" xr:uid="{73D5F93D-19E7-416F-91D7-A8FB04A48C6E}"/>
    <cellStyle name="40% - 3. jelölőszín 4" xfId="2202" xr:uid="{B6A876E6-FC4C-401C-A976-EF0C4BCC3F1A}"/>
    <cellStyle name="40% - 3. jelölőszín 5" xfId="2203" xr:uid="{FA078B62-50D2-4D6E-A757-216F296E33CC}"/>
    <cellStyle name="40% - 3. jelölőszín 6" xfId="2204" xr:uid="{73C23CBC-28F8-4A79-A934-E0F5D8BA0B02}"/>
    <cellStyle name="40% - 3. jelölőszín_20130128_ITS on reporting_Annex I_CA" xfId="2205" xr:uid="{20CEA4A0-8477-4926-9F62-1244D9C80C24}"/>
    <cellStyle name="40% - 4. jelölőszín" xfId="2206" xr:uid="{3D905030-4339-482C-9651-FCEACD3B4282}"/>
    <cellStyle name="40% - 4. jelölőszín 2" xfId="2207" xr:uid="{069073F5-E7F5-4606-98CA-20ADE6F7CCDE}"/>
    <cellStyle name="40% - 4. jelölőszín 2 2" xfId="2208" xr:uid="{0740240A-B1FF-44BF-8361-FEFF3735DDD6}"/>
    <cellStyle name="40% - 4. jelölőszín 2 3" xfId="2209" xr:uid="{11F6CE15-7694-486D-93C3-13542F0A7BCA}"/>
    <cellStyle name="40% - 4. jelölőszín 2 4" xfId="2210" xr:uid="{4784F442-CAD7-44CF-9FD3-44AE85611EE6}"/>
    <cellStyle name="40% - 4. jelölőszín 2 5" xfId="2211" xr:uid="{3712D738-F753-43D4-98CC-FB1F89E82F7B}"/>
    <cellStyle name="40% - 4. jelölőszín 3" xfId="2212" xr:uid="{EEC562D1-E5C0-4B84-9652-16E6529BFC89}"/>
    <cellStyle name="40% - 4. jelölőszín 4" xfId="2213" xr:uid="{57AE45DC-B2D4-496A-B80B-EA3587BF2AE5}"/>
    <cellStyle name="40% - 4. jelölőszín 5" xfId="2214" xr:uid="{9B581C10-E2CE-4C57-8A75-3C15A9FBF86D}"/>
    <cellStyle name="40% - 4. jelölőszín 6" xfId="2215" xr:uid="{9008EB6B-4163-4F56-A676-F783A1DE237B}"/>
    <cellStyle name="40% - 4. jelölőszín_20130128_ITS on reporting_Annex I_CA" xfId="2216" xr:uid="{2D28D3B0-DD5D-4280-B90C-34C757A325AC}"/>
    <cellStyle name="40% - 5. jelölőszín" xfId="2217" xr:uid="{5E586692-306D-43E0-A6E4-B8C45662F38A}"/>
    <cellStyle name="40% - 5. jelölőszín 2" xfId="2218" xr:uid="{81E09589-5E1F-4375-AFB2-0E303E30325B}"/>
    <cellStyle name="40% - 5. jelölőszín 2 2" xfId="2219" xr:uid="{EE75F2A0-F3F1-47DC-823D-8BD00CB2B2EC}"/>
    <cellStyle name="40% - 5. jelölőszín 2 3" xfId="2220" xr:uid="{615113D9-3C2D-44C4-876C-164740FAACB3}"/>
    <cellStyle name="40% - 5. jelölőszín 2 4" xfId="2221" xr:uid="{A924BBFC-7A54-4D0A-B9B7-AFB30400764E}"/>
    <cellStyle name="40% - 5. jelölőszín 2 5" xfId="2222" xr:uid="{10C69781-2F0C-485A-9F8A-DFC5AA5DC1FB}"/>
    <cellStyle name="40% - 5. jelölőszín 3" xfId="2223" xr:uid="{BC3ED699-E26C-4504-A355-C57AAC54EA2F}"/>
    <cellStyle name="40% - 5. jelölőszín 4" xfId="2224" xr:uid="{D2FC0FF2-25AA-4157-B8D1-E51E2AA1C0F7}"/>
    <cellStyle name="40% - 5. jelölőszín 5" xfId="2225" xr:uid="{F5A6122D-BCA4-4C83-8AC9-0F14D6560B86}"/>
    <cellStyle name="40% - 5. jelölőszín 6" xfId="2226" xr:uid="{53E2EBDE-F3EC-4A68-8ADE-C3814F782C3D}"/>
    <cellStyle name="40% - 5. jelölőszín_20130128_ITS on reporting_Annex I_CA" xfId="2227" xr:uid="{9C97B4A2-7F76-4B72-BF01-C91FB446675E}"/>
    <cellStyle name="40% - 6. jelölőszín" xfId="2228" xr:uid="{2A33CD36-D76D-4796-98EC-5647B9885468}"/>
    <cellStyle name="40% - 6. jelölőszín 2" xfId="2229" xr:uid="{6E0B2226-7587-4D6F-B0AC-47A1D677CC3D}"/>
    <cellStyle name="40% - 6. jelölőszín 2 2" xfId="2230" xr:uid="{14045E08-D1EF-45B1-AFCC-888CC338C276}"/>
    <cellStyle name="40% - 6. jelölőszín 2 3" xfId="2231" xr:uid="{B0C33C56-21B2-41B4-8B39-C98CF3868971}"/>
    <cellStyle name="40% - 6. jelölőszín 2 4" xfId="2232" xr:uid="{5AEA200E-80BA-4205-AA89-C81B54AC6481}"/>
    <cellStyle name="40% - 6. jelölőszín 2 5" xfId="2233" xr:uid="{5F3FC5AF-15FA-4258-9271-DA093427B6E8}"/>
    <cellStyle name="40% - 6. jelölőszín 3" xfId="2234" xr:uid="{FE7A3E3B-C904-4FCD-BFE9-6B6B9516F0FD}"/>
    <cellStyle name="40% - 6. jelölőszín 4" xfId="2235" xr:uid="{0C231B4B-90D9-409C-8E51-71F329FA7C0A}"/>
    <cellStyle name="40% - 6. jelölőszín 5" xfId="2236" xr:uid="{AF1005E4-1B67-4B65-9D0B-EA4BAB08A7DC}"/>
    <cellStyle name="40% - 6. jelölőszín 6" xfId="2237" xr:uid="{8E591FF1-E0FB-495D-81EB-CC5038750EE6}"/>
    <cellStyle name="40% - 6. jelölőszín_20130128_ITS on reporting_Annex I_CA" xfId="2238" xr:uid="{B3205CF9-D962-4351-A6BE-A0A809753848}"/>
    <cellStyle name="40% - Accent1 2" xfId="2239" xr:uid="{A655DEAE-27B1-48E3-97A2-7C7B7B92EA3A}"/>
    <cellStyle name="40% - Accent1 2 2" xfId="2240" xr:uid="{AC4685A4-C9B9-4F62-A25A-EC8CB0FD42EE}"/>
    <cellStyle name="40% - Accent1 2 2 2" xfId="2241" xr:uid="{1ECD9315-FF2C-4A6F-A9D1-94020F5F6093}"/>
    <cellStyle name="40% - Accent1 2 2 3" xfId="2242" xr:uid="{A8E8C0C9-1E7E-4596-AA9F-A6FA953CF726}"/>
    <cellStyle name="40% - Accent1 2 3" xfId="2243" xr:uid="{8327C59B-DEDF-4224-BAE7-3AADAE5B827D}"/>
    <cellStyle name="40% - Accent1 2_CAD-L.C." xfId="2244" xr:uid="{85271A94-5D8C-4B3D-8E84-13DA5F21066E}"/>
    <cellStyle name="40% - Accent1 3" xfId="2245" xr:uid="{81ACE2CE-AC79-4BEB-873B-91FD29BE8020}"/>
    <cellStyle name="40% - Accent1 3 2" xfId="2246" xr:uid="{C45BA909-D369-4C79-8605-B071EAC50E87}"/>
    <cellStyle name="40% - Accent1 3 3" xfId="2247" xr:uid="{390E5293-B1D8-4804-804A-B6FBF765AE01}"/>
    <cellStyle name="40% - Accent1 3 4" xfId="2248" xr:uid="{AB7BE43A-B8BF-4C33-9B75-4E3604E3DF3D}"/>
    <cellStyle name="40% - Accent1 3_CAD-L.C." xfId="2249" xr:uid="{8689EBA0-9BCF-4EBF-A591-E1A56D453AE1}"/>
    <cellStyle name="40% - Accent1 4" xfId="2250" xr:uid="{A52F1AA9-A786-4957-BBCF-1D614F6C8C44}"/>
    <cellStyle name="40% - Accent2 2" xfId="2251" xr:uid="{0BF088D3-3757-4266-AFE6-1BD979A3249E}"/>
    <cellStyle name="40% - Accent2 2 2" xfId="2252" xr:uid="{948110E9-A615-46C4-94F7-A3BC0D30A5E6}"/>
    <cellStyle name="40% - Accent2 2 2 2" xfId="2253" xr:uid="{8EC97C2C-935D-4D50-9CEA-25A8F198D8D6}"/>
    <cellStyle name="40% - Accent2 2 2 3" xfId="2254" xr:uid="{D146FD55-C5D3-41C8-8BA1-B66F097258C4}"/>
    <cellStyle name="40% - Accent2 2 3" xfId="2255" xr:uid="{4D73D302-DB38-4408-9832-1EF3249C863F}"/>
    <cellStyle name="40% - Accent2 2_CAD-L.C." xfId="2256" xr:uid="{B645F560-5D14-4FE0-BB11-7C2720134B0F}"/>
    <cellStyle name="40% - Accent2 3" xfId="2257" xr:uid="{2474DEDA-6718-4E4F-8421-70BE4DD2D7E1}"/>
    <cellStyle name="40% - Accent2 3 2" xfId="2258" xr:uid="{8610CDBB-38EE-4BA8-9BC6-960C2EEDC3AF}"/>
    <cellStyle name="40% - Accent2 3 3" xfId="2259" xr:uid="{1D6F2239-17E1-4A38-8DBF-555607493A61}"/>
    <cellStyle name="40% - Accent2 3 4" xfId="2260" xr:uid="{6F10EFDC-F0B9-449D-806A-11B72487DCEE}"/>
    <cellStyle name="40% - Accent2 3_CAD-L.C." xfId="2261" xr:uid="{56C70E93-B87D-4F84-B8C0-92240D58CA2A}"/>
    <cellStyle name="40% - Accent2 4" xfId="2262" xr:uid="{8F4A5BAD-24A8-478F-B43D-451DF6A4EC19}"/>
    <cellStyle name="40% - Accent3 2" xfId="2263" xr:uid="{AC7ABD91-2233-4F22-8A87-E03A571B7520}"/>
    <cellStyle name="40% - Accent3 2 2" xfId="2264" xr:uid="{EB785361-35AB-478E-82D7-2EE7581AF29B}"/>
    <cellStyle name="40% - Accent3 2 2 2" xfId="2265" xr:uid="{5985B257-091F-434C-84A6-1C530E4D1487}"/>
    <cellStyle name="40% - Accent3 2 2 3" xfId="2266" xr:uid="{14A81F61-DBB3-42E6-83D6-EACE1D8CD655}"/>
    <cellStyle name="40% - Accent3 2 3" xfId="2267" xr:uid="{DE722268-1B48-4A89-A82F-DBAA99A7C492}"/>
    <cellStyle name="40% - Accent3 2_CAD-L.C." xfId="2268" xr:uid="{8E03C07F-D17F-4229-8710-AB55EB12C59B}"/>
    <cellStyle name="40% - Accent3 3" xfId="2269" xr:uid="{16CE475B-E274-4F3F-84F5-7941AD689E1D}"/>
    <cellStyle name="40% - Accent3 3 2" xfId="2270" xr:uid="{DF91FFDB-ED6C-48B8-84B6-6AF33D4F31B6}"/>
    <cellStyle name="40% - Accent3 3 3" xfId="2271" xr:uid="{DA063E2E-A917-479A-B08E-4B60BCD10507}"/>
    <cellStyle name="40% - Accent3 3 4" xfId="2272" xr:uid="{E1EB86B3-422A-4F56-9A6B-B6147803F5D7}"/>
    <cellStyle name="40% - Accent3 3_CAD-L.C." xfId="2273" xr:uid="{8C5613AF-F841-4021-9D4F-190165B17805}"/>
    <cellStyle name="40% - Accent3 4" xfId="2274" xr:uid="{F733A2A5-3C32-4AE0-88E2-0F7BB5DA8594}"/>
    <cellStyle name="40% - Accent4 2" xfId="2275" xr:uid="{C57DAC87-4F6D-4C9E-A99C-32133E285B44}"/>
    <cellStyle name="40% - Accent4 2 2" xfId="2276" xr:uid="{B1FD3F17-57E2-4FFA-99B1-8BDF59133795}"/>
    <cellStyle name="40% - Accent4 2 2 2" xfId="2277" xr:uid="{68944C4D-629C-4BD5-BB03-4A8662092A4C}"/>
    <cellStyle name="40% - Accent4 2 2 3" xfId="2278" xr:uid="{10240D98-091C-4978-BBBB-B54E9C7F50A8}"/>
    <cellStyle name="40% - Accent4 2 3" xfId="2279" xr:uid="{2726235E-FAAD-44D1-89AD-E52C639F8F14}"/>
    <cellStyle name="40% - Accent4 2_CAD-L.C." xfId="2280" xr:uid="{826DA08B-BA68-4D44-9BAE-3A98237B23E3}"/>
    <cellStyle name="40% - Accent4 3" xfId="2281" xr:uid="{FEAE21C1-6937-4BEA-9269-C4FCF7864837}"/>
    <cellStyle name="40% - Accent4 3 2" xfId="2282" xr:uid="{4D7AE1D2-1A8D-44ED-BC29-65F28F3B3EB9}"/>
    <cellStyle name="40% - Accent4 3 3" xfId="2283" xr:uid="{D87D0A52-C5B4-4FFD-BD9B-28EE5839D519}"/>
    <cellStyle name="40% - Accent4 3 4" xfId="2284" xr:uid="{EC4CEAB1-1146-45AC-805A-6DE826E7FBF9}"/>
    <cellStyle name="40% - Accent4 3_CAD-L.C." xfId="2285" xr:uid="{2C2D0459-5256-4CC2-B223-2BA044B9D665}"/>
    <cellStyle name="40% - Accent4 4" xfId="2286" xr:uid="{A6EB9D89-08A9-4AB6-B1FE-395925B5FE15}"/>
    <cellStyle name="40% - Accent5 2" xfId="2287" xr:uid="{564EB344-5842-4393-A8A8-5363C89ABFBC}"/>
    <cellStyle name="40% - Accent5 2 2" xfId="2288" xr:uid="{A70823D0-9E0A-42AB-A750-446AC26089E6}"/>
    <cellStyle name="40% - Accent5 2 2 2" xfId="2289" xr:uid="{8E0A19E6-4689-4E39-8827-D460A3570184}"/>
    <cellStyle name="40% - Accent5 2 2 3" xfId="2290" xr:uid="{56402FB5-9EAD-432F-8600-9BD00ACE3781}"/>
    <cellStyle name="40% - Accent5 2 3" xfId="2291" xr:uid="{67508B01-4FD2-45EF-B5FC-12BD5F441782}"/>
    <cellStyle name="40% - Accent5 2_CAD-L.C." xfId="2292" xr:uid="{C2511B49-773B-45E0-9781-1C48F137B2F8}"/>
    <cellStyle name="40% - Accent5 3" xfId="2293" xr:uid="{03026C45-4581-40C1-95E3-60FDD32050BE}"/>
    <cellStyle name="40% - Accent5 3 2" xfId="2294" xr:uid="{9420AA53-3A92-4FA4-88A6-2379D4C09D56}"/>
    <cellStyle name="40% - Accent5 3 3" xfId="2295" xr:uid="{4270F41C-61B5-4128-9826-D8813F3631DA}"/>
    <cellStyle name="40% - Accent5 3 4" xfId="2296" xr:uid="{FD02F15D-57A0-4961-A04A-06921E4C83C4}"/>
    <cellStyle name="40% - Accent5 3_CAD-L.C." xfId="2297" xr:uid="{876AD864-28A2-4D00-BDB8-EFD958209111}"/>
    <cellStyle name="40% - Accent5 4" xfId="2298" xr:uid="{1D1D6217-02E8-4044-9F9D-62ACBFDE10CE}"/>
    <cellStyle name="40% - Accent6 2" xfId="2299" xr:uid="{EB11EBA0-B6EB-4EA5-804A-C4C2015F0533}"/>
    <cellStyle name="40% - Accent6 2 2" xfId="2300" xr:uid="{37EA6061-550A-44D6-91FB-2CAF2AD0DE2D}"/>
    <cellStyle name="40% - Accent6 2 2 2" xfId="2301" xr:uid="{49C0EF9F-7650-4BA0-A9EB-29562B5E0D87}"/>
    <cellStyle name="40% - Accent6 2 2 3" xfId="2302" xr:uid="{19F99FEB-83F5-4B6C-AA5C-3ADC3759B4A5}"/>
    <cellStyle name="40% - Accent6 2 3" xfId="2303" xr:uid="{6F17B16B-28C7-43A3-AEA0-F95CD36F318E}"/>
    <cellStyle name="40% - Accent6 2_CAD-L.C." xfId="2304" xr:uid="{93648E43-DC8D-4A2F-A1B7-9AF4E425D6EC}"/>
    <cellStyle name="40% - Accent6 3" xfId="2305" xr:uid="{46F5AE8F-AB57-44BF-AEB9-D8C77AC9629F}"/>
    <cellStyle name="40% - Accent6 3 2" xfId="2306" xr:uid="{DBCD54EE-5079-41A8-9977-4DE4C62C13D5}"/>
    <cellStyle name="40% - Accent6 3 3" xfId="2307" xr:uid="{7B825A6A-B55B-432B-98CE-04A7CF437BC6}"/>
    <cellStyle name="40% - Accent6 3 4" xfId="2308" xr:uid="{74D601C6-4A8A-42AA-98BA-5F41833A599D}"/>
    <cellStyle name="40% - Accent6 3_CAD-L.C." xfId="2309" xr:uid="{BA5875AD-9684-464E-A1A6-928AA0CA6F80}"/>
    <cellStyle name="40% - Accent6 4" xfId="2310" xr:uid="{03C046A1-BE57-44EC-BDA3-8280D89166D7}"/>
    <cellStyle name="40% - Akzent1" xfId="2311" xr:uid="{563F1A4A-4583-4798-921F-0E82B2F37E6A}"/>
    <cellStyle name="40% - Akzent1 2" xfId="2312" xr:uid="{B11352E4-9613-4929-ADC6-86B4C4CF660D}"/>
    <cellStyle name="40% - Akzent1 2 2" xfId="2313" xr:uid="{24BF69C0-6990-4082-8EE6-B35BDA38DC0C}"/>
    <cellStyle name="40% - Akzent1 2 2 2" xfId="2314" xr:uid="{ECB54447-3EF3-4074-8295-E82AA96E2CC6}"/>
    <cellStyle name="40% - Akzent1 2 2 2 2" xfId="2315" xr:uid="{04FC9C4F-9838-4C5C-A2D1-B5A2C9E42BA6}"/>
    <cellStyle name="40% - Akzent1 2 2 2 2 2" xfId="2316" xr:uid="{FBA6EB12-FC3E-4108-84B6-FDBCE133A21D}"/>
    <cellStyle name="40% - Akzent1 2 2 2 2 2 2" xfId="2317" xr:uid="{FCCE7821-DDBB-4705-A5B0-B17EC67BCA08}"/>
    <cellStyle name="40% - Akzent1 2 2 2 2 2 2 2" xfId="2318" xr:uid="{063DA330-DA7B-42B0-9B01-9016AE501A8A}"/>
    <cellStyle name="40% - Akzent1 2 2 2 2 2 2 2 2" xfId="2319" xr:uid="{61C40F45-1887-489F-B6B9-D06A450A70D3}"/>
    <cellStyle name="40% - Akzent1 2 2 2 2 2 2 3" xfId="2320" xr:uid="{D31A082B-8F4D-4263-B037-238BE9C41C8D}"/>
    <cellStyle name="40% - Akzent1 2 2 2 2 2 2_Volatility" xfId="2321" xr:uid="{D332916C-2FBB-4068-9726-B043655463FC}"/>
    <cellStyle name="40% - Akzent1 2 2 2 2 2 3" xfId="2322" xr:uid="{309CF0FE-73A7-48FD-9EF5-DD56AE160AAF}"/>
    <cellStyle name="40% - Akzent1 2 2 2 2 2 3 2" xfId="2323" xr:uid="{A03A11E7-AF15-4AD9-9365-E384D980FF99}"/>
    <cellStyle name="40% - Akzent1 2 2 2 2 2 4" xfId="2324" xr:uid="{564A888A-5070-4B33-92C1-1B933D801404}"/>
    <cellStyle name="40% - Akzent1 2 2 2 2 2_Volatility" xfId="2325" xr:uid="{49A23256-6760-436E-9D82-E1E892549E4B}"/>
    <cellStyle name="40% - Akzent1 2 2 2 2 3" xfId="2326" xr:uid="{3151B8FB-28CC-4530-B98B-C16E80A5BDEA}"/>
    <cellStyle name="40% - Akzent1 2 2 2 2 3 2" xfId="2327" xr:uid="{AF660763-66F9-479C-8ABB-DED979B41278}"/>
    <cellStyle name="40% - Akzent1 2 2 2 2 3 2 2" xfId="2328" xr:uid="{04F4267B-39C0-4FA2-8378-32C76223D03C}"/>
    <cellStyle name="40% - Akzent1 2 2 2 2 3 3" xfId="2329" xr:uid="{8F3D989E-E149-41D0-B501-32C9F29710C2}"/>
    <cellStyle name="40% - Akzent1 2 2 2 2 3_Volatility" xfId="2330" xr:uid="{12CC8650-4F2B-43E1-BF23-1B325647079E}"/>
    <cellStyle name="40% - Akzent1 2 2 2 2 4" xfId="2331" xr:uid="{63A40741-F3FA-4CCA-A21E-ED47B67E64D3}"/>
    <cellStyle name="40% - Akzent1 2 2 2 2 4 2" xfId="2332" xr:uid="{095F26FB-BD4D-494A-997C-176C3102CE6E}"/>
    <cellStyle name="40% - Akzent1 2 2 2 2 5" xfId="2333" xr:uid="{B20947F9-5239-4744-8857-1E362F6E4A93}"/>
    <cellStyle name="40% - Akzent1 2 2 2 2_Volatility" xfId="2334" xr:uid="{BCF22583-7072-4C64-8FAB-B34AF4B1DC2F}"/>
    <cellStyle name="40% - Akzent1 2 2 2 3" xfId="2335" xr:uid="{CAE386A2-D861-4EBF-94F0-96A2EEFE491C}"/>
    <cellStyle name="40% - Akzent1 2 2 2 3 2" xfId="2336" xr:uid="{4BBC6E5C-3A06-45F5-98A2-CEE12C1F6301}"/>
    <cellStyle name="40% - Akzent1 2 2 2 3 2 2" xfId="2337" xr:uid="{CE5E44AF-27D2-43C3-A409-D913C4A5346C}"/>
    <cellStyle name="40% - Akzent1 2 2 2 3 2 2 2" xfId="2338" xr:uid="{85088F02-91E8-4CC2-A777-7261AE6D07DE}"/>
    <cellStyle name="40% - Akzent1 2 2 2 3 2 3" xfId="2339" xr:uid="{4CAA4C64-AC4B-4E4F-B88D-264599B78798}"/>
    <cellStyle name="40% - Akzent1 2 2 2 3 2_Volatility" xfId="2340" xr:uid="{6FF3326B-71A0-4C41-892D-FD7C863C63A6}"/>
    <cellStyle name="40% - Akzent1 2 2 2 3 3" xfId="2341" xr:uid="{3FE8636D-1C21-41FA-A2B9-637815A2B172}"/>
    <cellStyle name="40% - Akzent1 2 2 2 3 3 2" xfId="2342" xr:uid="{6E3F96B7-6F8E-4A01-898B-DD0A3CBAECDA}"/>
    <cellStyle name="40% - Akzent1 2 2 2 3 4" xfId="2343" xr:uid="{0AF51516-48FA-4733-AF24-709A1007743D}"/>
    <cellStyle name="40% - Akzent1 2 2 2 3_Volatility" xfId="2344" xr:uid="{D5CD5462-EA0A-4E94-87BF-F57405D72674}"/>
    <cellStyle name="40% - Akzent1 2 2 2 4" xfId="2345" xr:uid="{5514E08A-292F-4BC8-A53E-AD57835E1CAF}"/>
    <cellStyle name="40% - Akzent1 2 2 2 4 2" xfId="2346" xr:uid="{A1AB1EC5-0BD2-421E-AA5F-4EA9D029E12F}"/>
    <cellStyle name="40% - Akzent1 2 2 2 4 2 2" xfId="2347" xr:uid="{0A362055-0C19-4C31-B8E0-3BEA36E6A032}"/>
    <cellStyle name="40% - Akzent1 2 2 2 4 3" xfId="2348" xr:uid="{308FB3A9-33EA-4250-B1F9-DA27D55677A7}"/>
    <cellStyle name="40% - Akzent1 2 2 2 4_Volatility" xfId="2349" xr:uid="{8C41580F-7E87-448B-8491-D57D55EE139E}"/>
    <cellStyle name="40% - Akzent1 2 2 2 5" xfId="2350" xr:uid="{8D162F80-63EF-46A9-AAE3-B23F55B47CE0}"/>
    <cellStyle name="40% - Akzent1 2 2 2 5 2" xfId="2351" xr:uid="{9F79D8F8-BED5-4E64-8F22-E37FD1090FD9}"/>
    <cellStyle name="40% - Akzent1 2 2 2 6" xfId="2352" xr:uid="{124FB519-CBFF-4E08-BC3E-26464C21D85C}"/>
    <cellStyle name="40% - Akzent1 2 2 2_Volatility" xfId="2353" xr:uid="{BDEF3566-5E83-4FE0-B8E7-BEFCA1C5520F}"/>
    <cellStyle name="40% - Akzent1 2 2 3" xfId="2354" xr:uid="{C939BE26-74A9-4236-985B-B5AA82FB48D8}"/>
    <cellStyle name="40% - Akzent1 2 2 3 2" xfId="2355" xr:uid="{F2A4AB73-8A1C-4F8E-AC5E-A1545E8ACD33}"/>
    <cellStyle name="40% - Akzent1 2 2 3 2 2" xfId="2356" xr:uid="{7DD36C72-7B68-4E03-9A54-CFE05C34F7FB}"/>
    <cellStyle name="40% - Akzent1 2 2 3 2 2 2" xfId="2357" xr:uid="{A7190850-7625-485B-BFEA-D90BBA9DB4A1}"/>
    <cellStyle name="40% - Akzent1 2 2 3 2 2 2 2" xfId="2358" xr:uid="{94083550-FC65-40CD-9858-E0B46AB58B10}"/>
    <cellStyle name="40% - Akzent1 2 2 3 2 2 3" xfId="2359" xr:uid="{A7C41109-4291-4C86-96FB-4341D253F78D}"/>
    <cellStyle name="40% - Akzent1 2 2 3 2 2_Volatility" xfId="2360" xr:uid="{96BCF1D5-4C61-4E3C-BCFC-6768A388AAD5}"/>
    <cellStyle name="40% - Akzent1 2 2 3 2 3" xfId="2361" xr:uid="{3D965768-A226-46DF-80ED-FF188DAB0B64}"/>
    <cellStyle name="40% - Akzent1 2 2 3 2 3 2" xfId="2362" xr:uid="{93EA93A0-DB7F-4EF7-8472-DCFFD4231555}"/>
    <cellStyle name="40% - Akzent1 2 2 3 2 4" xfId="2363" xr:uid="{8AD27E80-3309-4669-8C67-9D304B56C780}"/>
    <cellStyle name="40% - Akzent1 2 2 3 2_Volatility" xfId="2364" xr:uid="{0C135C19-19AB-44CC-A9F3-751AF894F479}"/>
    <cellStyle name="40% - Akzent1 2 2 3 3" xfId="2365" xr:uid="{B1336D6F-1DEE-4D0B-A05D-79B83A8F186A}"/>
    <cellStyle name="40% - Akzent1 2 2 3 3 2" xfId="2366" xr:uid="{6DB047D7-2B52-4355-8C55-0212D89008F6}"/>
    <cellStyle name="40% - Akzent1 2 2 3 3 2 2" xfId="2367" xr:uid="{AEDC9168-2FEA-4566-8E91-D7532FC4DCFC}"/>
    <cellStyle name="40% - Akzent1 2 2 3 3 3" xfId="2368" xr:uid="{8D173B5F-8C6A-4111-9EC8-ECBCCCBC286D}"/>
    <cellStyle name="40% - Akzent1 2 2 3 3_Volatility" xfId="2369" xr:uid="{0E090470-D427-49A8-8FB0-38F8AA357EE6}"/>
    <cellStyle name="40% - Akzent1 2 2 3 4" xfId="2370" xr:uid="{4005416A-90F2-4424-AE5B-06651A12D878}"/>
    <cellStyle name="40% - Akzent1 2 2 3 4 2" xfId="2371" xr:uid="{FC4567D3-2429-470A-951A-BDE9B7D8DC27}"/>
    <cellStyle name="40% - Akzent1 2 2 3 5" xfId="2372" xr:uid="{B0A59C01-C6D9-4678-ACBF-D6E2E95CB1B3}"/>
    <cellStyle name="40% - Akzent1 2 2 3_Volatility" xfId="2373" xr:uid="{D1E14546-7F62-43DB-B8FA-BF958B593841}"/>
    <cellStyle name="40% - Akzent1 2 2 4" xfId="2374" xr:uid="{E227C0EE-4EBD-4608-8B3E-2732CB3FF195}"/>
    <cellStyle name="40% - Akzent1 2 2 4 2" xfId="2375" xr:uid="{0C8A3C8C-75B3-4478-9D58-4F06B369FBB4}"/>
    <cellStyle name="40% - Akzent1 2 2 4 2 2" xfId="2376" xr:uid="{D974991C-293C-4A33-95A7-8500872127A1}"/>
    <cellStyle name="40% - Akzent1 2 2 4 2 2 2" xfId="2377" xr:uid="{085321F2-63EB-4F83-B79B-FC59A047F69A}"/>
    <cellStyle name="40% - Akzent1 2 2 4 2 3" xfId="2378" xr:uid="{F7F3D418-0542-4E03-A945-458755151FA4}"/>
    <cellStyle name="40% - Akzent1 2 2 4 2_Volatility" xfId="2379" xr:uid="{427D1EE0-0446-48CE-8728-48F24CCCB6C3}"/>
    <cellStyle name="40% - Akzent1 2 2 4 3" xfId="2380" xr:uid="{FFB8CAF6-703B-4DFD-9072-F576F16F0143}"/>
    <cellStyle name="40% - Akzent1 2 2 4 3 2" xfId="2381" xr:uid="{CAA7E1F7-50E6-4043-81FF-FE82CAC46184}"/>
    <cellStyle name="40% - Akzent1 2 2 4 4" xfId="2382" xr:uid="{4455EBF5-7B80-4F41-8595-D2F09B5BCA39}"/>
    <cellStyle name="40% - Akzent1 2 2 4_Volatility" xfId="2383" xr:uid="{351A133A-2CAB-485A-90C4-B2DC5569B648}"/>
    <cellStyle name="40% - Akzent1 2 2 5" xfId="2384" xr:uid="{ECDAE740-96A9-40D1-AE88-2FF74164CA7A}"/>
    <cellStyle name="40% - Akzent1 2 2 5 2" xfId="2385" xr:uid="{8D74AF26-FBE3-41AD-8A3B-7463E95D9160}"/>
    <cellStyle name="40% - Akzent1 2 2 5 2 2" xfId="2386" xr:uid="{E26FED9C-4BD6-4358-953D-A6C8E983903B}"/>
    <cellStyle name="40% - Akzent1 2 2 5 3" xfId="2387" xr:uid="{BEA85F63-E1A2-45BD-8185-8389388209AB}"/>
    <cellStyle name="40% - Akzent1 2 2 5_Volatility" xfId="2388" xr:uid="{34F8F7FF-2D9D-4983-AAD6-80E4B3B7D90E}"/>
    <cellStyle name="40% - Akzent1 2 2 6" xfId="2389" xr:uid="{F25F649F-D413-4200-A4B4-771C748B7F5A}"/>
    <cellStyle name="40% - Akzent1 2 2 6 2" xfId="2390" xr:uid="{95CF2A1F-E487-4EAB-8CAF-C28C63E732AD}"/>
    <cellStyle name="40% - Akzent1 2 2 7" xfId="2391" xr:uid="{50C2282D-A8B2-4560-826D-9929753DC340}"/>
    <cellStyle name="40% - Akzent1 2 2_Volatility" xfId="2392" xr:uid="{33A33ABF-9470-49C0-A97E-E8D2ACEB6517}"/>
    <cellStyle name="40% - Akzent1 2 3" xfId="2393" xr:uid="{6EE6041E-5F81-4B8C-974A-7A43237BDC7F}"/>
    <cellStyle name="40% - Akzent1 2 3 2" xfId="2394" xr:uid="{E227A2DB-E3A9-455E-9756-EEBA3A11DB59}"/>
    <cellStyle name="40% - Akzent1 2 3 2 2" xfId="2395" xr:uid="{52B71DF2-2FBB-49B2-BAAF-B7863AAE64AB}"/>
    <cellStyle name="40% - Akzent1 2 3 2 2 2" xfId="2396" xr:uid="{B56AE0C4-A845-4F3A-B9B1-56C7F330EE08}"/>
    <cellStyle name="40% - Akzent1 2 3 2 2 2 2" xfId="2397" xr:uid="{6EAF9A63-FDE4-45E6-B080-8BA696F7C24A}"/>
    <cellStyle name="40% - Akzent1 2 3 2 2 2 2 2" xfId="2398" xr:uid="{2252EE7B-A8D7-49C7-B712-39EB1567257C}"/>
    <cellStyle name="40% - Akzent1 2 3 2 2 2 3" xfId="2399" xr:uid="{48E3CC1E-131F-4464-83CA-16577B934D10}"/>
    <cellStyle name="40% - Akzent1 2 3 2 2 2_Volatility" xfId="2400" xr:uid="{4B63915F-8CF9-4D77-BC83-0FFDF1E65AA9}"/>
    <cellStyle name="40% - Akzent1 2 3 2 2 3" xfId="2401" xr:uid="{5ED3647D-110B-4B6C-9D51-B950A9245707}"/>
    <cellStyle name="40% - Akzent1 2 3 2 2 3 2" xfId="2402" xr:uid="{7BCB67C0-DCD8-4FE0-87EB-2C371141FE00}"/>
    <cellStyle name="40% - Akzent1 2 3 2 2 4" xfId="2403" xr:uid="{12D83FB6-D02C-44FE-BBB6-1AB9421B47C5}"/>
    <cellStyle name="40% - Akzent1 2 3 2 2_Volatility" xfId="2404" xr:uid="{2CAFA6BF-C833-4559-8A0D-3B0BE9E84D6F}"/>
    <cellStyle name="40% - Akzent1 2 3 2 3" xfId="2405" xr:uid="{67C3B563-35F1-4919-8A62-7114F87DD647}"/>
    <cellStyle name="40% - Akzent1 2 3 2 3 2" xfId="2406" xr:uid="{C1C9F474-BA3D-4994-8175-A8B709AFEFB1}"/>
    <cellStyle name="40% - Akzent1 2 3 2 3 2 2" xfId="2407" xr:uid="{1E019834-6CF5-4EA0-A110-A844431B42D0}"/>
    <cellStyle name="40% - Akzent1 2 3 2 3 3" xfId="2408" xr:uid="{CD22E20F-3C5A-4F5E-B94C-B020C3771E6D}"/>
    <cellStyle name="40% - Akzent1 2 3 2 3_Volatility" xfId="2409" xr:uid="{33F501DE-88B9-4B5B-88DA-CC359F0BF5DE}"/>
    <cellStyle name="40% - Akzent1 2 3 2 4" xfId="2410" xr:uid="{9DC16B91-FA2D-4D0C-A4E4-555905144343}"/>
    <cellStyle name="40% - Akzent1 2 3 2 4 2" xfId="2411" xr:uid="{F4F72267-6205-40C0-9B14-A22AC88DCD30}"/>
    <cellStyle name="40% - Akzent1 2 3 2 5" xfId="2412" xr:uid="{FE9D3513-C347-4D7B-A786-3296D4F7D15C}"/>
    <cellStyle name="40% - Akzent1 2 3 2_Volatility" xfId="2413" xr:uid="{D4E2798D-65A8-40E2-B41C-DB33A23E87AC}"/>
    <cellStyle name="40% - Akzent1 2 3 3" xfId="2414" xr:uid="{D9D55F53-E300-4337-B641-568E976B9103}"/>
    <cellStyle name="40% - Akzent1 2 3 3 2" xfId="2415" xr:uid="{E288AC1E-3A52-482B-925A-EDE93214FBE6}"/>
    <cellStyle name="40% - Akzent1 2 3 3 2 2" xfId="2416" xr:uid="{F507A97B-4312-4017-813C-5EF6EF46BA94}"/>
    <cellStyle name="40% - Akzent1 2 3 3 2 2 2" xfId="2417" xr:uid="{B9DE1EFD-FD12-4DA7-9468-723662481092}"/>
    <cellStyle name="40% - Akzent1 2 3 3 2 3" xfId="2418" xr:uid="{C3157AC7-2EC2-4506-B367-5C9FD4910B44}"/>
    <cellStyle name="40% - Akzent1 2 3 3 2_Volatility" xfId="2419" xr:uid="{40DAB8AD-20FC-49A3-99DC-C4BA73A90B6C}"/>
    <cellStyle name="40% - Akzent1 2 3 3 3" xfId="2420" xr:uid="{8C94F3D5-FCD6-4658-A5FD-6213390724D8}"/>
    <cellStyle name="40% - Akzent1 2 3 3 3 2" xfId="2421" xr:uid="{C16559C3-312D-4286-A883-1DD35D34782D}"/>
    <cellStyle name="40% - Akzent1 2 3 3 4" xfId="2422" xr:uid="{CD52C944-9F24-4D5C-A6A6-D49E24A5B68A}"/>
    <cellStyle name="40% - Akzent1 2 3 3_Volatility" xfId="2423" xr:uid="{7788B13E-4178-4CA5-BABD-8F872AE5B91C}"/>
    <cellStyle name="40% - Akzent1 2 3 4" xfId="2424" xr:uid="{839B8C9E-C007-48B4-B41D-814E6A63BA36}"/>
    <cellStyle name="40% - Akzent1 2 3 4 2" xfId="2425" xr:uid="{F38EE4D2-4D20-43C0-AC0E-83E51E578DF0}"/>
    <cellStyle name="40% - Akzent1 2 3 4 2 2" xfId="2426" xr:uid="{7EE7DB97-07D2-4E01-9967-259D2C806CCF}"/>
    <cellStyle name="40% - Akzent1 2 3 4 3" xfId="2427" xr:uid="{2ADE2FC2-30DC-4F33-8BD9-34E2E38EDD28}"/>
    <cellStyle name="40% - Akzent1 2 3 4_Volatility" xfId="2428" xr:uid="{DE6233A3-3300-41A2-8D93-D0E3BD290EFD}"/>
    <cellStyle name="40% - Akzent1 2 3 5" xfId="2429" xr:uid="{F7E14D5C-4966-4B30-AB8D-30135317B1CB}"/>
    <cellStyle name="40% - Akzent1 2 3 5 2" xfId="2430" xr:uid="{D56B53DB-1F3D-4816-B8B9-C2FC59902140}"/>
    <cellStyle name="40% - Akzent1 2 3 6" xfId="2431" xr:uid="{E523BCD6-C363-4691-9109-AC61AC42254D}"/>
    <cellStyle name="40% - Akzent1 2 3_Volatility" xfId="2432" xr:uid="{01B3AE74-AEC7-44E5-B2F2-81EE3FCEFF29}"/>
    <cellStyle name="40% - Akzent1 2 4" xfId="2433" xr:uid="{1526A3DB-3B7A-480F-A673-4A0A3E9E3E5C}"/>
    <cellStyle name="40% - Akzent1 2 4 2" xfId="2434" xr:uid="{5B75F1A6-076A-4353-87A2-995BB9C45136}"/>
    <cellStyle name="40% - Akzent1 2 4 2 2" xfId="2435" xr:uid="{C9732E76-C43C-4BE4-859B-45854B3FD465}"/>
    <cellStyle name="40% - Akzent1 2 4 2 2 2" xfId="2436" xr:uid="{AE7995A1-05AA-4A56-8334-99C336CAD7BC}"/>
    <cellStyle name="40% - Akzent1 2 4 2 2 2 2" xfId="2437" xr:uid="{32BA655F-3B29-4F9A-BD09-0A120C2267D7}"/>
    <cellStyle name="40% - Akzent1 2 4 2 2 3" xfId="2438" xr:uid="{96A84E01-D321-4049-A8E5-C5930A3D0365}"/>
    <cellStyle name="40% - Akzent1 2 4 2 2_Volatility" xfId="2439" xr:uid="{95287D9C-C4AB-46AE-92FB-DFB518362AD8}"/>
    <cellStyle name="40% - Akzent1 2 4 2 3" xfId="2440" xr:uid="{F467A3B5-B0C0-48E4-B0CD-E3527A80C232}"/>
    <cellStyle name="40% - Akzent1 2 4 2 3 2" xfId="2441" xr:uid="{A3985F48-D470-460C-AFCD-D14DBE79FC9A}"/>
    <cellStyle name="40% - Akzent1 2 4 2 4" xfId="2442" xr:uid="{44C181D0-D4D2-4380-B8F6-E7805AD877DE}"/>
    <cellStyle name="40% - Akzent1 2 4 2_Volatility" xfId="2443" xr:uid="{40F8A9F1-98AA-4E50-9231-918A315F069A}"/>
    <cellStyle name="40% - Akzent1 2 4 3" xfId="2444" xr:uid="{A0BD74B3-3E91-49A3-98E2-99DB348703D7}"/>
    <cellStyle name="40% - Akzent1 2 4 3 2" xfId="2445" xr:uid="{3F3DA121-2FD8-4D11-AA76-C24A63C98148}"/>
    <cellStyle name="40% - Akzent1 2 4 3 2 2" xfId="2446" xr:uid="{67B212F0-C3B3-4899-8A52-3862C17A96E0}"/>
    <cellStyle name="40% - Akzent1 2 4 3 3" xfId="2447" xr:uid="{BED0001E-C0B2-4808-9AAA-48E443599120}"/>
    <cellStyle name="40% - Akzent1 2 4 3_Volatility" xfId="2448" xr:uid="{7E4631CB-795B-44A1-B36C-DA32754D12CB}"/>
    <cellStyle name="40% - Akzent1 2 4 4" xfId="2449" xr:uid="{13702196-9636-427D-8F31-84F4296B1DB4}"/>
    <cellStyle name="40% - Akzent1 2 4 4 2" xfId="2450" xr:uid="{7C9ABD6D-CCDB-4C5D-83B2-29A9C495D21C}"/>
    <cellStyle name="40% - Akzent1 2 4 5" xfId="2451" xr:uid="{0710252B-B91A-4BE4-85E8-04F49609FA03}"/>
    <cellStyle name="40% - Akzent1 2 4_Volatility" xfId="2452" xr:uid="{A88178DC-C497-4630-8DE9-F4AB7D9EC91D}"/>
    <cellStyle name="40% - Akzent1 2 5" xfId="2453" xr:uid="{2C263E09-12F8-4E32-AC9A-517E3A2569EB}"/>
    <cellStyle name="40% - Akzent1 2 5 2" xfId="2454" xr:uid="{DACD05A8-3AF7-4557-9365-33AF17353FD0}"/>
    <cellStyle name="40% - Akzent1 2 5 2 2" xfId="2455" xr:uid="{409D9295-E07C-4FA8-B453-97E0093DAF7E}"/>
    <cellStyle name="40% - Akzent1 2 5 2 2 2" xfId="2456" xr:uid="{A77884FE-853F-4F8E-A987-E69F5FCA7CF5}"/>
    <cellStyle name="40% - Akzent1 2 5 2 3" xfId="2457" xr:uid="{05C4ACFB-B1B4-427A-A984-048E0418A92A}"/>
    <cellStyle name="40% - Akzent1 2 5 2_Volatility" xfId="2458" xr:uid="{257FCC46-111E-4F8D-8C0C-A401F16C06BC}"/>
    <cellStyle name="40% - Akzent1 2 5 3" xfId="2459" xr:uid="{59C3CE5A-34B1-4C15-87D7-2E69D7678B44}"/>
    <cellStyle name="40% - Akzent1 2 5 3 2" xfId="2460" xr:uid="{6E3D6DFB-8E8E-43C0-AF55-7543811FD1E8}"/>
    <cellStyle name="40% - Akzent1 2 5 4" xfId="2461" xr:uid="{AD7571D1-2881-4B7A-8321-3200ED0F22E8}"/>
    <cellStyle name="40% - Akzent1 2 5_Volatility" xfId="2462" xr:uid="{A14F94F2-5250-4409-9413-4CFAE1D8EE89}"/>
    <cellStyle name="40% - Akzent1 2 6" xfId="2463" xr:uid="{44E76F93-3494-4246-A5F9-2BDA6D52B284}"/>
    <cellStyle name="40% - Akzent1 2 6 2" xfId="2464" xr:uid="{639B43BB-A740-48FB-B30A-E1B80D8CC1DA}"/>
    <cellStyle name="40% - Akzent1 2 6 2 2" xfId="2465" xr:uid="{9EA98AE6-106F-4295-ADB7-415BCE36AE16}"/>
    <cellStyle name="40% - Akzent1 2 6 3" xfId="2466" xr:uid="{B01C1E39-A809-4D16-B28D-06CEE237AE4B}"/>
    <cellStyle name="40% - Akzent1 2 6_Volatility" xfId="2467" xr:uid="{4ABEBE30-3307-442A-960E-A53FAB2B8CA1}"/>
    <cellStyle name="40% - Akzent1 2 7" xfId="2468" xr:uid="{299D3FA6-0DE7-4098-84D1-7CB3C3D569A4}"/>
    <cellStyle name="40% - Akzent1 2 7 2" xfId="2469" xr:uid="{21C9E4D1-4309-44C3-AC93-954E4A018E11}"/>
    <cellStyle name="40% - Akzent1 2 8" xfId="2470" xr:uid="{91CAC69F-376E-494B-A014-70C5C957BF7B}"/>
    <cellStyle name="40% - Akzent1 2_Volatility" xfId="2471" xr:uid="{939E3D89-E4E3-4466-866C-B9F0F012F0D1}"/>
    <cellStyle name="40% - Akzent1 3" xfId="2472" xr:uid="{C1B9968C-30EE-443A-BB90-D82696AF89D0}"/>
    <cellStyle name="40% - Akzent1 3 2" xfId="2473" xr:uid="{79A37FA6-57FB-48C1-9F73-FFC1FD144443}"/>
    <cellStyle name="40% - Akzent1 3 2 2" xfId="2474" xr:uid="{73BDA232-F911-46EA-BDD0-80B7868DE596}"/>
    <cellStyle name="40% - Akzent1 3 2 2 2" xfId="2475" xr:uid="{C7F95B4D-D36A-4F99-9D44-F87D8E8DD829}"/>
    <cellStyle name="40% - Akzent1 3 2 2 2 2" xfId="2476" xr:uid="{B673EC96-23A1-4532-96E4-5B83AD3E4275}"/>
    <cellStyle name="40% - Akzent1 3 2 2 2 2 2" xfId="2477" xr:uid="{D91977DC-37F3-4FFA-BC9D-89C215C4D6B8}"/>
    <cellStyle name="40% - Akzent1 3 2 2 2 2 2 2" xfId="2478" xr:uid="{753ADC37-EB9E-48D7-B39A-59536EF58A17}"/>
    <cellStyle name="40% - Akzent1 3 2 2 2 2 3" xfId="2479" xr:uid="{43403514-75F7-41F3-828C-BE7DE0170CFD}"/>
    <cellStyle name="40% - Akzent1 3 2 2 2 2_Volatility" xfId="2480" xr:uid="{F6EAD262-9CFC-4922-B2DC-88904C760D63}"/>
    <cellStyle name="40% - Akzent1 3 2 2 2 3" xfId="2481" xr:uid="{F1808F92-E65C-42FC-A89A-95952B27C718}"/>
    <cellStyle name="40% - Akzent1 3 2 2 2 3 2" xfId="2482" xr:uid="{319A461C-932E-4BD2-A21F-8F6493FC4765}"/>
    <cellStyle name="40% - Akzent1 3 2 2 2 4" xfId="2483" xr:uid="{3F86E5CF-84EE-449D-B1B3-1CCDB27CAE4E}"/>
    <cellStyle name="40% - Akzent1 3 2 2 2_Volatility" xfId="2484" xr:uid="{171BF561-30DA-4C40-979B-6CD42EF472A8}"/>
    <cellStyle name="40% - Akzent1 3 2 2 3" xfId="2485" xr:uid="{2528B378-DD64-4DE0-8468-6AF729C9F858}"/>
    <cellStyle name="40% - Akzent1 3 2 2 3 2" xfId="2486" xr:uid="{BE624F1B-393F-44C7-961A-9F37F3E9F963}"/>
    <cellStyle name="40% - Akzent1 3 2 2 3 2 2" xfId="2487" xr:uid="{5ECDA1A5-2D66-4373-93E7-586C28B4CC74}"/>
    <cellStyle name="40% - Akzent1 3 2 2 3 3" xfId="2488" xr:uid="{109528E3-E966-48EA-BD54-85C7DF0AE4D4}"/>
    <cellStyle name="40% - Akzent1 3 2 2 3_Volatility" xfId="2489" xr:uid="{009B374E-FD52-4529-AFBE-70BFAC46AB65}"/>
    <cellStyle name="40% - Akzent1 3 2 2 4" xfId="2490" xr:uid="{F8261E9E-8195-405E-989D-DE0C40CF90B7}"/>
    <cellStyle name="40% - Akzent1 3 2 2 4 2" xfId="2491" xr:uid="{83E4A60D-F926-4ECD-9946-5B1B287AD480}"/>
    <cellStyle name="40% - Akzent1 3 2 2 5" xfId="2492" xr:uid="{D10D0FB5-4FDD-412D-9817-415E4AA37FF1}"/>
    <cellStyle name="40% - Akzent1 3 2 2_Volatility" xfId="2493" xr:uid="{3D1CCAD3-5757-459A-8354-ADAC0FDD4CDB}"/>
    <cellStyle name="40% - Akzent1 3 2 3" xfId="2494" xr:uid="{4C9F3A41-0EB0-481C-93D0-5FEF9550DD1A}"/>
    <cellStyle name="40% - Akzent1 3 2 3 2" xfId="2495" xr:uid="{B8D932DF-7AAC-4874-9C1D-328978071702}"/>
    <cellStyle name="40% - Akzent1 3 2 3 2 2" xfId="2496" xr:uid="{67E5570E-27FA-443B-81FB-32902D5527D5}"/>
    <cellStyle name="40% - Akzent1 3 2 3 2 2 2" xfId="2497" xr:uid="{B03B04DF-5791-487C-9907-5AF433918F97}"/>
    <cellStyle name="40% - Akzent1 3 2 3 2 3" xfId="2498" xr:uid="{ED338710-06A0-4277-92AA-62F441B458CC}"/>
    <cellStyle name="40% - Akzent1 3 2 3 2_Volatility" xfId="2499" xr:uid="{A7320213-96A1-4ABC-961E-EDD552DD1B53}"/>
    <cellStyle name="40% - Akzent1 3 2 3 3" xfId="2500" xr:uid="{AD8FC30A-52F7-46A6-9171-F7C19D2C46E0}"/>
    <cellStyle name="40% - Akzent1 3 2 3 3 2" xfId="2501" xr:uid="{F6623B47-CD65-4496-BF2F-5F312E7C30C0}"/>
    <cellStyle name="40% - Akzent1 3 2 3 4" xfId="2502" xr:uid="{84108093-BDF4-42DF-B06A-6AB55B78AE78}"/>
    <cellStyle name="40% - Akzent1 3 2 3_Volatility" xfId="2503" xr:uid="{101CD0AC-5C25-472C-9A10-2126CC371C9F}"/>
    <cellStyle name="40% - Akzent1 3 2 4" xfId="2504" xr:uid="{FC4C90CA-0400-40F4-92F0-D5381FC7968D}"/>
    <cellStyle name="40% - Akzent1 3 2 4 2" xfId="2505" xr:uid="{E0CFB94E-9532-4DCD-ABBA-D47E1934302B}"/>
    <cellStyle name="40% - Akzent1 3 2 4 2 2" xfId="2506" xr:uid="{1B7E6412-E568-4B66-BA9D-01C74238A3B0}"/>
    <cellStyle name="40% - Akzent1 3 2 4 3" xfId="2507" xr:uid="{6F1D8265-794B-4077-8D6D-CB728EDBED59}"/>
    <cellStyle name="40% - Akzent1 3 2 4_Volatility" xfId="2508" xr:uid="{44E2E00B-3176-4BB5-A200-EFC0DD3C9856}"/>
    <cellStyle name="40% - Akzent1 3 2 5" xfId="2509" xr:uid="{8DEAB292-0170-4213-9B6E-E762B3A9EF46}"/>
    <cellStyle name="40% - Akzent1 3 2 5 2" xfId="2510" xr:uid="{0F23D782-28DA-41AB-82AA-54924BE919C7}"/>
    <cellStyle name="40% - Akzent1 3 2 6" xfId="2511" xr:uid="{8410733D-2D84-4746-8EAB-CEEACF2EEA4A}"/>
    <cellStyle name="40% - Akzent1 3 2_Volatility" xfId="2512" xr:uid="{74B5FA6F-7ACE-4BB2-829F-7B184A1C9B56}"/>
    <cellStyle name="40% - Akzent1 3 3" xfId="2513" xr:uid="{E709D7E5-DEBE-447C-B76C-EE8FFF3B5697}"/>
    <cellStyle name="40% - Akzent1 3 3 2" xfId="2514" xr:uid="{D77AD285-5C0D-46D8-BAFB-D1F31CEF8EC8}"/>
    <cellStyle name="40% - Akzent1 3 3 2 2" xfId="2515" xr:uid="{94C8723D-E7C0-409F-97B8-483FA05A6D2C}"/>
    <cellStyle name="40% - Akzent1 3 3 2 2 2" xfId="2516" xr:uid="{B55662DB-75C8-4D08-826A-7FAB8521ED63}"/>
    <cellStyle name="40% - Akzent1 3 3 2 2 2 2" xfId="2517" xr:uid="{B3DA1363-E406-4DCB-BCE8-063CE90C9D7B}"/>
    <cellStyle name="40% - Akzent1 3 3 2 2 3" xfId="2518" xr:uid="{3F1E33DE-18A4-4798-BD5E-B4447A38DCAF}"/>
    <cellStyle name="40% - Akzent1 3 3 2 2_Volatility" xfId="2519" xr:uid="{A8F03A46-D111-463F-9467-A54CE937C8DD}"/>
    <cellStyle name="40% - Akzent1 3 3 2 3" xfId="2520" xr:uid="{8D904877-D563-4B6D-9AAF-3983AF4F36F3}"/>
    <cellStyle name="40% - Akzent1 3 3 2 3 2" xfId="2521" xr:uid="{9DE0372B-BC4B-4A8F-9E63-C074EE699801}"/>
    <cellStyle name="40% - Akzent1 3 3 2 4" xfId="2522" xr:uid="{9F06D02A-C825-40AC-A2EE-16BEEBF49895}"/>
    <cellStyle name="40% - Akzent1 3 3 2_Volatility" xfId="2523" xr:uid="{81C74863-BEB0-4ACA-ACEA-CB8A407F9953}"/>
    <cellStyle name="40% - Akzent1 3 3 3" xfId="2524" xr:uid="{1B0D7DCE-4F3D-4E19-94BB-38E2D6EE96C1}"/>
    <cellStyle name="40% - Akzent1 3 3 3 2" xfId="2525" xr:uid="{82ABBBE6-CB48-40E6-B48C-20B458CBC984}"/>
    <cellStyle name="40% - Akzent1 3 3 3 2 2" xfId="2526" xr:uid="{B135DAE3-7FED-4A02-B741-DD933E858883}"/>
    <cellStyle name="40% - Akzent1 3 3 3 3" xfId="2527" xr:uid="{E94E8996-41B8-4FE8-88C7-D0A4C6A4EBC8}"/>
    <cellStyle name="40% - Akzent1 3 3 3_Volatility" xfId="2528" xr:uid="{BBED736D-8292-4A01-BDFB-FABBF990F5D1}"/>
    <cellStyle name="40% - Akzent1 3 3 4" xfId="2529" xr:uid="{B3595E3A-B049-4E3E-94E9-19D066778824}"/>
    <cellStyle name="40% - Akzent1 3 3 4 2" xfId="2530" xr:uid="{B944DACC-B6CB-4E12-AFB5-DF2BE5252E27}"/>
    <cellStyle name="40% - Akzent1 3 3 5" xfId="2531" xr:uid="{878D3E80-80CE-462C-B0C0-B0FCC154E788}"/>
    <cellStyle name="40% - Akzent1 3 3_Volatility" xfId="2532" xr:uid="{A82110C6-0987-445E-927A-3B0757BFCB2F}"/>
    <cellStyle name="40% - Akzent1 3 4" xfId="2533" xr:uid="{3D7A5643-09C7-4603-A473-BBCFFCF65017}"/>
    <cellStyle name="40% - Akzent1 3 4 2" xfId="2534" xr:uid="{AE0CF7BD-A011-4E13-BA22-7F9289803DBD}"/>
    <cellStyle name="40% - Akzent1 3 4 2 2" xfId="2535" xr:uid="{8CF969BD-8030-4938-BF9D-FFA03AAED1E5}"/>
    <cellStyle name="40% - Akzent1 3 4 2 2 2" xfId="2536" xr:uid="{7A893266-51F8-44E3-85CF-C99DAD213F0A}"/>
    <cellStyle name="40% - Akzent1 3 4 2 3" xfId="2537" xr:uid="{D4512E82-98AC-4498-8989-A91584E5E315}"/>
    <cellStyle name="40% - Akzent1 3 4 2_Volatility" xfId="2538" xr:uid="{80EE6BB3-427A-4CE4-8E20-38C8511FE37C}"/>
    <cellStyle name="40% - Akzent1 3 4 3" xfId="2539" xr:uid="{0D0C84B8-7995-4313-898C-FD45D7068385}"/>
    <cellStyle name="40% - Akzent1 3 4 3 2" xfId="2540" xr:uid="{D8B3A761-4C6A-444B-BAB9-A9F5E579177A}"/>
    <cellStyle name="40% - Akzent1 3 4 4" xfId="2541" xr:uid="{576C1AE1-0EDC-49C3-B26E-27F0040504C4}"/>
    <cellStyle name="40% - Akzent1 3 4_Volatility" xfId="2542" xr:uid="{C643EBA7-58CE-4368-B184-49D462997CEC}"/>
    <cellStyle name="40% - Akzent1 3 5" xfId="2543" xr:uid="{15780585-7FAE-4711-92B6-C863FBE25A3C}"/>
    <cellStyle name="40% - Akzent1 3 5 2" xfId="2544" xr:uid="{1166B01E-E285-4ABA-B99E-D665AAD33972}"/>
    <cellStyle name="40% - Akzent1 3 5 2 2" xfId="2545" xr:uid="{48A5C85A-282F-4C85-BB34-E2F91C0A0CCC}"/>
    <cellStyle name="40% - Akzent1 3 5 3" xfId="2546" xr:uid="{627145CA-B8BC-4FFA-B48E-EA7FFB66BBC5}"/>
    <cellStyle name="40% - Akzent1 3 5_Volatility" xfId="2547" xr:uid="{AE910E2D-81AA-4CF2-8583-CC47CA78CA71}"/>
    <cellStyle name="40% - Akzent1 3 6" xfId="2548" xr:uid="{B0B135B4-7F75-4D18-878A-B8F012DB6625}"/>
    <cellStyle name="40% - Akzent1 3 6 2" xfId="2549" xr:uid="{69A32939-3BDB-4DCC-8D25-2524F8FD4654}"/>
    <cellStyle name="40% - Akzent1 3 7" xfId="2550" xr:uid="{C04F0E74-ACFB-4218-9E0D-0B100203746D}"/>
    <cellStyle name="40% - Akzent1 3_Volatility" xfId="2551" xr:uid="{EBA1A45F-2D2D-49C9-B12E-0A25842D11DC}"/>
    <cellStyle name="40% - Akzent1 4" xfId="2552" xr:uid="{B1EBC26F-7C30-4B88-9786-9585CB82CA50}"/>
    <cellStyle name="40% - Akzent1 4 2" xfId="2553" xr:uid="{7408A447-E999-4DB3-BF38-32AF61CE15A8}"/>
    <cellStyle name="40% - Akzent1 4 2 2" xfId="2554" xr:uid="{34D0819A-0BDB-46A3-8FD6-86171FF2C0FF}"/>
    <cellStyle name="40% - Akzent1 4 2 2 2" xfId="2555" xr:uid="{606EBA03-F1F6-4AA4-87ED-475368C8545F}"/>
    <cellStyle name="40% - Akzent1 4 2 2 2 2" xfId="2556" xr:uid="{B410C948-6244-4B67-B560-505BD7AAB053}"/>
    <cellStyle name="40% - Akzent1 4 2 2 2 2 2" xfId="2557" xr:uid="{9B611F71-17BA-40A3-B29F-774E419A902D}"/>
    <cellStyle name="40% - Akzent1 4 2 2 2 3" xfId="2558" xr:uid="{C29F5061-2B09-4DC2-9E5F-EE797CEF26BC}"/>
    <cellStyle name="40% - Akzent1 4 2 2 2_Volatility" xfId="2559" xr:uid="{6D1BC4CB-6030-4B21-927B-102B7221FCF6}"/>
    <cellStyle name="40% - Akzent1 4 2 2 3" xfId="2560" xr:uid="{6C2593D3-E5E8-42F6-B71B-22F0616A1798}"/>
    <cellStyle name="40% - Akzent1 4 2 2 3 2" xfId="2561" xr:uid="{04BDB5FF-330F-4621-AE6E-011B5A4D03D3}"/>
    <cellStyle name="40% - Akzent1 4 2 2 4" xfId="2562" xr:uid="{38D9CD93-4F9F-4265-A4DE-4C2D7F707351}"/>
    <cellStyle name="40% - Akzent1 4 2 2_Volatility" xfId="2563" xr:uid="{9353D2E7-E58A-4237-91EA-1E491AB4CF03}"/>
    <cellStyle name="40% - Akzent1 4 2 3" xfId="2564" xr:uid="{B0B7DF4F-C83A-442A-B062-C4B860CEFC33}"/>
    <cellStyle name="40% - Akzent1 4 2 3 2" xfId="2565" xr:uid="{951D3BC3-1E64-4500-9A4D-7642A9811280}"/>
    <cellStyle name="40% - Akzent1 4 2 3 2 2" xfId="2566" xr:uid="{1E9655D3-F08B-4D1A-933C-ABEAFCCF743E}"/>
    <cellStyle name="40% - Akzent1 4 2 3 3" xfId="2567" xr:uid="{A2046826-FFEF-4F7B-9CD0-F25F7F417B0C}"/>
    <cellStyle name="40% - Akzent1 4 2 3_Volatility" xfId="2568" xr:uid="{23AF97DA-B5A4-4F72-A850-5B95E78F375A}"/>
    <cellStyle name="40% - Akzent1 4 2 4" xfId="2569" xr:uid="{DE2B3429-2D94-404A-A99B-5EE13E091974}"/>
    <cellStyle name="40% - Akzent1 4 2 4 2" xfId="2570" xr:uid="{F12AE818-52D5-4FD5-94E5-7E7B1F4887A1}"/>
    <cellStyle name="40% - Akzent1 4 2 5" xfId="2571" xr:uid="{1F0B6C7C-E5A0-43A0-A431-485AAE7B84D4}"/>
    <cellStyle name="40% - Akzent1 4 2_Volatility" xfId="2572" xr:uid="{7B5C51B0-EB17-4627-843F-0483F5DB88A4}"/>
    <cellStyle name="40% - Akzent1 4 3" xfId="2573" xr:uid="{C0BCB20F-274C-4E57-A7E3-BD4AB8C289F2}"/>
    <cellStyle name="40% - Akzent1 4 3 2" xfId="2574" xr:uid="{1543FD5B-E6D8-45B8-A6EB-EB8E6C4D6DF8}"/>
    <cellStyle name="40% - Akzent1 4 3 2 2" xfId="2575" xr:uid="{41B4EB70-AB52-4425-801C-A6A3D24CC9B2}"/>
    <cellStyle name="40% - Akzent1 4 3 2 2 2" xfId="2576" xr:uid="{A6359734-C6BD-402F-A1A9-C7CEF02C673B}"/>
    <cellStyle name="40% - Akzent1 4 3 2 3" xfId="2577" xr:uid="{79488B94-28AB-4DF3-A862-5BF95743D925}"/>
    <cellStyle name="40% - Akzent1 4 3 2_Volatility" xfId="2578" xr:uid="{4774A44D-51FF-4B12-951B-5ECBF1BA03ED}"/>
    <cellStyle name="40% - Akzent1 4 3 3" xfId="2579" xr:uid="{B1E74770-670B-4FCE-971C-980ED8DC29DD}"/>
    <cellStyle name="40% - Akzent1 4 3 3 2" xfId="2580" xr:uid="{E23193B0-F79C-49DA-B457-BBA0C8104AE3}"/>
    <cellStyle name="40% - Akzent1 4 3 4" xfId="2581" xr:uid="{E701CC45-5431-4C49-AB76-EB02AC483FD5}"/>
    <cellStyle name="40% - Akzent1 4 3_Volatility" xfId="2582" xr:uid="{462D9E71-E354-479F-BEC2-0F8EB6F8AF6B}"/>
    <cellStyle name="40% - Akzent1 4 4" xfId="2583" xr:uid="{C12370B0-1A89-4A86-8548-BE4009206D4F}"/>
    <cellStyle name="40% - Akzent1 4 4 2" xfId="2584" xr:uid="{1558750E-3378-4F5F-9294-094BCD34485D}"/>
    <cellStyle name="40% - Akzent1 4 4 2 2" xfId="2585" xr:uid="{CCC58044-4F93-4560-8AFA-E2C87238E55C}"/>
    <cellStyle name="40% - Akzent1 4 4 3" xfId="2586" xr:uid="{2EDF1365-045A-4A45-9EDB-B372D17EACC2}"/>
    <cellStyle name="40% - Akzent1 4 4_Volatility" xfId="2587" xr:uid="{7572AF3C-89E7-4747-A2E8-5BC0DFAC5FAE}"/>
    <cellStyle name="40% - Akzent1 4 5" xfId="2588" xr:uid="{5D54EAFE-6B68-4A02-BA8F-00F4A4F9AAD5}"/>
    <cellStyle name="40% - Akzent1 4 5 2" xfId="2589" xr:uid="{AD51F1AC-30F3-4654-8EA4-C0581400A159}"/>
    <cellStyle name="40% - Akzent1 4 6" xfId="2590" xr:uid="{387C2BFE-CC63-4D5D-9B94-B9BC15C679EA}"/>
    <cellStyle name="40% - Akzent1 4_Volatility" xfId="2591" xr:uid="{A1310C8F-509F-4DAC-9849-6BBA65DA4E0E}"/>
    <cellStyle name="40% - Akzent1 5" xfId="2592" xr:uid="{29C16CEB-CA7C-4743-B4CC-F374D0E752DD}"/>
    <cellStyle name="40% - Akzent1 5 2" xfId="2593" xr:uid="{6CD55AC4-F10D-4E2E-BCE5-172577160456}"/>
    <cellStyle name="40% - Akzent1 5 2 2" xfId="2594" xr:uid="{129FD937-9591-4D79-B233-C7ABFA041D12}"/>
    <cellStyle name="40% - Akzent1 5 2 2 2" xfId="2595" xr:uid="{4A292264-3D91-4986-A7B2-1A8917065360}"/>
    <cellStyle name="40% - Akzent1 5 2 2 2 2" xfId="2596" xr:uid="{4C589910-E82E-4006-8999-572E444A942C}"/>
    <cellStyle name="40% - Akzent1 5 2 2 3" xfId="2597" xr:uid="{590648DB-8FE6-4FEA-B75F-B49574E20DC0}"/>
    <cellStyle name="40% - Akzent1 5 2 2_Volatility" xfId="2598" xr:uid="{040C22BB-AD34-4829-BECD-1BF43B010FA9}"/>
    <cellStyle name="40% - Akzent1 5 2 3" xfId="2599" xr:uid="{38664535-8F5C-49FB-98F7-5A52B6BE9012}"/>
    <cellStyle name="40% - Akzent1 5 2 3 2" xfId="2600" xr:uid="{584FEEA7-6260-4114-A3C6-9AB4C6FCB774}"/>
    <cellStyle name="40% - Akzent1 5 2 4" xfId="2601" xr:uid="{E9A1C882-3C7C-4225-869B-9E11BDB985FD}"/>
    <cellStyle name="40% - Akzent1 5 2_Volatility" xfId="2602" xr:uid="{C6B0B7CB-3E73-46B5-BAAE-A652C5979D7E}"/>
    <cellStyle name="40% - Akzent1 5 3" xfId="2603" xr:uid="{95DD56C9-1994-4CA5-A4C9-444B57827C59}"/>
    <cellStyle name="40% - Akzent1 5 3 2" xfId="2604" xr:uid="{04A20250-64C6-4812-B4BA-07C60460EED9}"/>
    <cellStyle name="40% - Akzent1 5 3 2 2" xfId="2605" xr:uid="{FF8AA461-1741-416E-A60F-0B1525AFEED7}"/>
    <cellStyle name="40% - Akzent1 5 3 3" xfId="2606" xr:uid="{7907C9DF-1AFB-4AF7-8F65-74FE65CEF568}"/>
    <cellStyle name="40% - Akzent1 5 3_Volatility" xfId="2607" xr:uid="{935A57A4-A7E1-4C5D-AD83-D55185D60E35}"/>
    <cellStyle name="40% - Akzent1 5 4" xfId="2608" xr:uid="{3CF73CFB-E393-4873-96A3-346151C43BF5}"/>
    <cellStyle name="40% - Akzent1 5 4 2" xfId="2609" xr:uid="{C18562CC-76C0-488E-8A18-31B97B93CF1E}"/>
    <cellStyle name="40% - Akzent1 5 5" xfId="2610" xr:uid="{3661CCBE-1DFF-40E9-B9F6-F851C9594A87}"/>
    <cellStyle name="40% - Akzent1 5_Volatility" xfId="2611" xr:uid="{0706264A-F9ED-4EAB-9E39-4D0268A20A1E}"/>
    <cellStyle name="40% - Akzent1 6" xfId="2612" xr:uid="{B7A78FCA-F72D-444C-8E43-050B23E5EDEF}"/>
    <cellStyle name="40% - Akzent1 6 2" xfId="2613" xr:uid="{50C1B40E-F937-4CA3-B812-A4CD6DC85DDD}"/>
    <cellStyle name="40% - Akzent1 6 2 2" xfId="2614" xr:uid="{900D5926-7401-4C95-A271-BD9005E3D8AC}"/>
    <cellStyle name="40% - Akzent1 6 2 2 2" xfId="2615" xr:uid="{7F8EA430-9220-44A5-BF3A-1A43B8121D14}"/>
    <cellStyle name="40% - Akzent1 6 2 3" xfId="2616" xr:uid="{8F8DCEC6-C0B3-4E3D-AC1A-A6F8A446EC38}"/>
    <cellStyle name="40% - Akzent1 6 2_Volatility" xfId="2617" xr:uid="{4A67CD5A-61E3-4117-A0B2-698E706EDBCC}"/>
    <cellStyle name="40% - Akzent1 6 3" xfId="2618" xr:uid="{F34AAF9B-AD93-4DA8-91D3-6A82CDCBEFB1}"/>
    <cellStyle name="40% - Akzent1 6 3 2" xfId="2619" xr:uid="{3AA81D59-1C0D-4625-A605-0640FF939DB1}"/>
    <cellStyle name="40% - Akzent1 6 4" xfId="2620" xr:uid="{514438A0-43CB-4BE1-9ED1-DF24A772C818}"/>
    <cellStyle name="40% - Akzent1 6_Volatility" xfId="2621" xr:uid="{24180D6B-59EB-4322-8C3B-634FDDCDC196}"/>
    <cellStyle name="40% - Akzent1 7" xfId="2622" xr:uid="{454C2CD2-7425-4A09-95C4-181D4515B4E7}"/>
    <cellStyle name="40% - Akzent1 7 2" xfId="2623" xr:uid="{67A35265-A43D-46E9-B04F-B5404AFA6CB7}"/>
    <cellStyle name="40% - Akzent1 7 2 2" xfId="2624" xr:uid="{175DA180-807B-47E8-B568-391E06DAFFC4}"/>
    <cellStyle name="40% - Akzent1 7 3" xfId="2625" xr:uid="{1123F34A-B948-48E7-8149-DC2D47608EAB}"/>
    <cellStyle name="40% - Akzent1 7_Volatility" xfId="2626" xr:uid="{7FEBBF1F-1A97-478D-9F38-B1449CD53DB1}"/>
    <cellStyle name="40% - Akzent1 8" xfId="2627" xr:uid="{8F8A5E92-EC16-471B-B500-2CEDC2464429}"/>
    <cellStyle name="40% - Akzent1 8 2" xfId="2628" xr:uid="{322651D4-2FA5-400F-8CCE-AD1D292F2074}"/>
    <cellStyle name="40% - Akzent1 9" xfId="2629" xr:uid="{3F87BC13-A9B3-4E1D-A34B-CDA120D77A30}"/>
    <cellStyle name="40% - Akzent1_Volatility" xfId="2630" xr:uid="{D4741AA5-2A94-44D9-A20B-08F0514A0EB3}"/>
    <cellStyle name="40% - Akzent2" xfId="2631" xr:uid="{510E6458-5C75-462B-8CB4-CC1E0CBDF437}"/>
    <cellStyle name="40% - Akzent2 2" xfId="2632" xr:uid="{14D42B89-617D-45C8-AAE4-72BAD7DD2F2D}"/>
    <cellStyle name="40% - Akzent2 2 2" xfId="2633" xr:uid="{078F2226-AFD5-4ABF-994B-D0A2044735EE}"/>
    <cellStyle name="40% - Akzent2 2 2 2" xfId="2634" xr:uid="{4D8DBEB5-80A0-4CAB-9257-68E22B1A1071}"/>
    <cellStyle name="40% - Akzent2 2 2 2 2" xfId="2635" xr:uid="{3E2CF5C2-1B79-4123-A52D-E043769983DD}"/>
    <cellStyle name="40% - Akzent2 2 2 2 2 2" xfId="2636" xr:uid="{D2C8A1DF-54BF-4CC5-9137-4E12C66BB6E8}"/>
    <cellStyle name="40% - Akzent2 2 2 2 2 2 2" xfId="2637" xr:uid="{1E30CF41-DB85-41CB-9E4A-E8580374A53A}"/>
    <cellStyle name="40% - Akzent2 2 2 2 2 2 2 2" xfId="2638" xr:uid="{322F48E5-9A76-471C-8D8E-70E7E67BFCD9}"/>
    <cellStyle name="40% - Akzent2 2 2 2 2 2 2 2 2" xfId="2639" xr:uid="{49C53108-2A3F-48FE-829F-B539C31E9A59}"/>
    <cellStyle name="40% - Akzent2 2 2 2 2 2 2 3" xfId="2640" xr:uid="{5833DE03-456E-4821-8207-DE21BDB22D85}"/>
    <cellStyle name="40% - Akzent2 2 2 2 2 2 2_Volatility" xfId="2641" xr:uid="{7EA90734-B489-4243-94F8-F8E9B4E7CCB2}"/>
    <cellStyle name="40% - Akzent2 2 2 2 2 2 3" xfId="2642" xr:uid="{BE04A872-2253-42B6-AF98-0186695A9D9C}"/>
    <cellStyle name="40% - Akzent2 2 2 2 2 2 3 2" xfId="2643" xr:uid="{024887BB-BE11-4D66-862E-E3C89EE20516}"/>
    <cellStyle name="40% - Akzent2 2 2 2 2 2 4" xfId="2644" xr:uid="{8B62856A-279D-40CD-B2EC-36B1BA0C9F29}"/>
    <cellStyle name="40% - Akzent2 2 2 2 2 2_Volatility" xfId="2645" xr:uid="{A397D833-6C7F-4055-9FCB-D37338EC43A0}"/>
    <cellStyle name="40% - Akzent2 2 2 2 2 3" xfId="2646" xr:uid="{AF4DD76C-DDBC-4670-8D0B-16B61B3B6BA9}"/>
    <cellStyle name="40% - Akzent2 2 2 2 2 3 2" xfId="2647" xr:uid="{8B69C964-D7A6-4A1D-9E77-9B64DA68D181}"/>
    <cellStyle name="40% - Akzent2 2 2 2 2 3 2 2" xfId="2648" xr:uid="{F88AFD9C-64D9-4046-85CA-D98F59A42226}"/>
    <cellStyle name="40% - Akzent2 2 2 2 2 3 3" xfId="2649" xr:uid="{DCF36D75-F74D-42E9-92A7-7D30FCC67605}"/>
    <cellStyle name="40% - Akzent2 2 2 2 2 3_Volatility" xfId="2650" xr:uid="{399F1A19-543E-4E7E-B591-29E6F929F3D6}"/>
    <cellStyle name="40% - Akzent2 2 2 2 2 4" xfId="2651" xr:uid="{2AD590D9-1D95-4D83-889A-CF596906EA68}"/>
    <cellStyle name="40% - Akzent2 2 2 2 2 4 2" xfId="2652" xr:uid="{02CDF417-9A73-4FDA-8BD7-1890FA909267}"/>
    <cellStyle name="40% - Akzent2 2 2 2 2 5" xfId="2653" xr:uid="{19AA8A47-5EEE-4C78-BC8A-677B77BF6D29}"/>
    <cellStyle name="40% - Akzent2 2 2 2 2_Volatility" xfId="2654" xr:uid="{5CC7C84F-14EB-4AF5-89E3-E0992E652A8D}"/>
    <cellStyle name="40% - Akzent2 2 2 2 3" xfId="2655" xr:uid="{3142D315-A309-468E-9FD7-D076443C39DE}"/>
    <cellStyle name="40% - Akzent2 2 2 2 3 2" xfId="2656" xr:uid="{84BB6021-F312-4492-84B4-973B4DD92BF1}"/>
    <cellStyle name="40% - Akzent2 2 2 2 3 2 2" xfId="2657" xr:uid="{1F5D3D53-E974-4140-B1BE-DC050CD6E37F}"/>
    <cellStyle name="40% - Akzent2 2 2 2 3 2 2 2" xfId="2658" xr:uid="{76DDD4C0-AAA3-461C-9EDC-EDFCA65EF972}"/>
    <cellStyle name="40% - Akzent2 2 2 2 3 2 3" xfId="2659" xr:uid="{297323AC-A687-49D4-BA40-9AF1A7FA678C}"/>
    <cellStyle name="40% - Akzent2 2 2 2 3 2_Volatility" xfId="2660" xr:uid="{10586C8D-9B8A-4BDE-88EE-FFC222B5EB40}"/>
    <cellStyle name="40% - Akzent2 2 2 2 3 3" xfId="2661" xr:uid="{A45BF8A1-8635-4904-9A78-C7E449C2CA26}"/>
    <cellStyle name="40% - Akzent2 2 2 2 3 3 2" xfId="2662" xr:uid="{91C39E39-EF02-4E1E-8B55-9B952356CE20}"/>
    <cellStyle name="40% - Akzent2 2 2 2 3 4" xfId="2663" xr:uid="{729174C5-2721-4A5D-AE7B-218C04B4C5DC}"/>
    <cellStyle name="40% - Akzent2 2 2 2 3_Volatility" xfId="2664" xr:uid="{E0E7CDB0-7503-49F9-8EEC-6F83D68E2DA3}"/>
    <cellStyle name="40% - Akzent2 2 2 2 4" xfId="2665" xr:uid="{4A692EC0-0FF4-4898-A049-14DC4E82AE0B}"/>
    <cellStyle name="40% - Akzent2 2 2 2 4 2" xfId="2666" xr:uid="{E85F7B02-E1ED-4F4F-A7F0-D653A2D2ECFE}"/>
    <cellStyle name="40% - Akzent2 2 2 2 4 2 2" xfId="2667" xr:uid="{0384781C-267F-4BFC-ADD2-DFA82D6F94D9}"/>
    <cellStyle name="40% - Akzent2 2 2 2 4 3" xfId="2668" xr:uid="{1162EF2D-66AE-4CE2-B2A1-ED58D33CC217}"/>
    <cellStyle name="40% - Akzent2 2 2 2 4_Volatility" xfId="2669" xr:uid="{E42EEBA2-CDC0-453E-B401-C15329913C2C}"/>
    <cellStyle name="40% - Akzent2 2 2 2 5" xfId="2670" xr:uid="{5FD5A7EE-D5FF-4B89-BE55-6EA94EE2D381}"/>
    <cellStyle name="40% - Akzent2 2 2 2 5 2" xfId="2671" xr:uid="{7F7A27B1-6C3B-4DF2-9F89-C34E5A4167A5}"/>
    <cellStyle name="40% - Akzent2 2 2 2 6" xfId="2672" xr:uid="{DE5FB8BE-134B-475B-B089-1F432E3EB316}"/>
    <cellStyle name="40% - Akzent2 2 2 2_Volatility" xfId="2673" xr:uid="{4BF5C2B2-4568-4EBD-A495-71FBAFEF17E6}"/>
    <cellStyle name="40% - Akzent2 2 2 3" xfId="2674" xr:uid="{69AE8CB7-0FF4-4A3A-9CF3-AFFBF1F74E69}"/>
    <cellStyle name="40% - Akzent2 2 2 3 2" xfId="2675" xr:uid="{C4B3BBD2-2606-4DCF-8995-8536F6641280}"/>
    <cellStyle name="40% - Akzent2 2 2 3 2 2" xfId="2676" xr:uid="{B52B3613-2162-4B7A-8D88-3DA5B6B64292}"/>
    <cellStyle name="40% - Akzent2 2 2 3 2 2 2" xfId="2677" xr:uid="{3F6D40D8-072E-49D9-A0A8-B1861812EC64}"/>
    <cellStyle name="40% - Akzent2 2 2 3 2 2 2 2" xfId="2678" xr:uid="{FC8B06AB-BA3F-453A-AEED-E6A29579CE8A}"/>
    <cellStyle name="40% - Akzent2 2 2 3 2 2 3" xfId="2679" xr:uid="{CB8F86FB-9574-4B8B-8090-2B479DBDD7BA}"/>
    <cellStyle name="40% - Akzent2 2 2 3 2 2_Volatility" xfId="2680" xr:uid="{ED86F98B-2E5F-4222-B9C7-6A8B458C9B76}"/>
    <cellStyle name="40% - Akzent2 2 2 3 2 3" xfId="2681" xr:uid="{1B4A2E68-71BC-4C1C-A357-22736A694F8D}"/>
    <cellStyle name="40% - Akzent2 2 2 3 2 3 2" xfId="2682" xr:uid="{89A191EA-5B02-4C22-93B6-304DDCA468C7}"/>
    <cellStyle name="40% - Akzent2 2 2 3 2 4" xfId="2683" xr:uid="{9D01FA29-408D-4EED-A056-CD5D61B737E1}"/>
    <cellStyle name="40% - Akzent2 2 2 3 2_Volatility" xfId="2684" xr:uid="{78DBB79D-3BCE-4D9B-996C-0B2C9BBE20A2}"/>
    <cellStyle name="40% - Akzent2 2 2 3 3" xfId="2685" xr:uid="{766D32EC-E70D-4F6B-8366-6369650F890E}"/>
    <cellStyle name="40% - Akzent2 2 2 3 3 2" xfId="2686" xr:uid="{04BA4F72-6EF9-4C57-8A9A-6161C0396A37}"/>
    <cellStyle name="40% - Akzent2 2 2 3 3 2 2" xfId="2687" xr:uid="{F72C0E45-CA8C-4DD8-8300-52889B268F68}"/>
    <cellStyle name="40% - Akzent2 2 2 3 3 3" xfId="2688" xr:uid="{CD5E7A78-8E55-4E43-AB02-7BFE730135AE}"/>
    <cellStyle name="40% - Akzent2 2 2 3 3_Volatility" xfId="2689" xr:uid="{B4F706F0-02E0-4903-998D-AF02AF4EDD3C}"/>
    <cellStyle name="40% - Akzent2 2 2 3 4" xfId="2690" xr:uid="{C30BEE41-5582-4FF2-8F6A-BB2573CBB9E0}"/>
    <cellStyle name="40% - Akzent2 2 2 3 4 2" xfId="2691" xr:uid="{BBC2F6ED-5CB7-4213-847A-C1C4E8222E2F}"/>
    <cellStyle name="40% - Akzent2 2 2 3 5" xfId="2692" xr:uid="{D079018E-EB68-4B8E-AEC1-F0ED12C8AE7E}"/>
    <cellStyle name="40% - Akzent2 2 2 3_Volatility" xfId="2693" xr:uid="{D11BEA63-3A5A-4300-ABC7-28B7DFEDC548}"/>
    <cellStyle name="40% - Akzent2 2 2 4" xfId="2694" xr:uid="{1207BC58-5028-4215-9A4E-C6C3CD086BF8}"/>
    <cellStyle name="40% - Akzent2 2 2 4 2" xfId="2695" xr:uid="{01A84D72-239F-4772-A897-BBD051AAA506}"/>
    <cellStyle name="40% - Akzent2 2 2 4 2 2" xfId="2696" xr:uid="{FE82C4C0-CDA1-4D96-896B-DE59F76A825A}"/>
    <cellStyle name="40% - Akzent2 2 2 4 2 2 2" xfId="2697" xr:uid="{87072FA8-021F-42F1-91A7-2DD513B10E4E}"/>
    <cellStyle name="40% - Akzent2 2 2 4 2 3" xfId="2698" xr:uid="{1C6874BD-4E1F-4B02-96DD-CA3F4888DFE6}"/>
    <cellStyle name="40% - Akzent2 2 2 4 2_Volatility" xfId="2699" xr:uid="{D8748534-905D-4ACE-A59A-C58A1B31B11C}"/>
    <cellStyle name="40% - Akzent2 2 2 4 3" xfId="2700" xr:uid="{909753B8-FFE4-413A-8ABC-5337024847D0}"/>
    <cellStyle name="40% - Akzent2 2 2 4 3 2" xfId="2701" xr:uid="{BB7A8BAA-62D7-454C-A810-5375C1C9126E}"/>
    <cellStyle name="40% - Akzent2 2 2 4 4" xfId="2702" xr:uid="{80A1F44B-0580-46DB-8EE8-280F83BE8A2C}"/>
    <cellStyle name="40% - Akzent2 2 2 4_Volatility" xfId="2703" xr:uid="{66243320-B587-4A65-A64D-8C3FAA1364DC}"/>
    <cellStyle name="40% - Akzent2 2 2 5" xfId="2704" xr:uid="{7A5E4A91-5CC4-4E04-8B8B-6FE7AA025190}"/>
    <cellStyle name="40% - Akzent2 2 2 5 2" xfId="2705" xr:uid="{131E43DD-2C1A-4774-885C-3A2EE0041780}"/>
    <cellStyle name="40% - Akzent2 2 2 5 2 2" xfId="2706" xr:uid="{9EA15CF2-2216-4B79-B6AF-232DF4E9C244}"/>
    <cellStyle name="40% - Akzent2 2 2 5 3" xfId="2707" xr:uid="{4058F888-969C-4CD5-A768-371C69E42B45}"/>
    <cellStyle name="40% - Akzent2 2 2 5_Volatility" xfId="2708" xr:uid="{A3F26FE3-2CD4-4B70-8994-8A8A728E1688}"/>
    <cellStyle name="40% - Akzent2 2 2 6" xfId="2709" xr:uid="{035C5748-A827-42D3-81EA-7671B509EED6}"/>
    <cellStyle name="40% - Akzent2 2 2 6 2" xfId="2710" xr:uid="{913C8AA9-1159-4F9C-BF3E-60A2031DA177}"/>
    <cellStyle name="40% - Akzent2 2 2 7" xfId="2711" xr:uid="{CE2F3F4A-635D-4B9B-82B7-91A02C7AE50D}"/>
    <cellStyle name="40% - Akzent2 2 2_Volatility" xfId="2712" xr:uid="{6118069D-CACC-4F86-9179-76EFF0C166AA}"/>
    <cellStyle name="40% - Akzent2 2 3" xfId="2713" xr:uid="{7732ECF1-8BD8-44CA-AD7E-D1A97D2CBC92}"/>
    <cellStyle name="40% - Akzent2 2 3 2" xfId="2714" xr:uid="{904B6515-0FE6-46DF-914F-2C602040DAEB}"/>
    <cellStyle name="40% - Akzent2 2 3 2 2" xfId="2715" xr:uid="{765512EB-9597-434E-B88F-BFD9BE3AEC0F}"/>
    <cellStyle name="40% - Akzent2 2 3 2 2 2" xfId="2716" xr:uid="{BA63150C-A530-40DD-A960-436EF50CF579}"/>
    <cellStyle name="40% - Akzent2 2 3 2 2 2 2" xfId="2717" xr:uid="{4E500DAF-1168-4239-8FBF-CB3D3E4B7525}"/>
    <cellStyle name="40% - Akzent2 2 3 2 2 2 2 2" xfId="2718" xr:uid="{80C20D90-7E5C-4C03-9001-86B33280D124}"/>
    <cellStyle name="40% - Akzent2 2 3 2 2 2 3" xfId="2719" xr:uid="{6018BBEE-D08D-49E2-8509-37F793169A71}"/>
    <cellStyle name="40% - Akzent2 2 3 2 2 2_Volatility" xfId="2720" xr:uid="{089B7490-9ACA-43ED-A370-CAE115D2487B}"/>
    <cellStyle name="40% - Akzent2 2 3 2 2 3" xfId="2721" xr:uid="{400A69EB-A733-4212-B395-376C4D9648E3}"/>
    <cellStyle name="40% - Akzent2 2 3 2 2 3 2" xfId="2722" xr:uid="{6FF7A83F-CE84-4943-8A6D-09C1A4932BEB}"/>
    <cellStyle name="40% - Akzent2 2 3 2 2 4" xfId="2723" xr:uid="{40F7E150-63FA-493F-8DF3-8ECCDFEB372D}"/>
    <cellStyle name="40% - Akzent2 2 3 2 2_Volatility" xfId="2724" xr:uid="{84A9B66E-3715-4F97-888C-E3853F0E0306}"/>
    <cellStyle name="40% - Akzent2 2 3 2 3" xfId="2725" xr:uid="{5CD94994-8DD5-43AF-8F3F-0117994D2409}"/>
    <cellStyle name="40% - Akzent2 2 3 2 3 2" xfId="2726" xr:uid="{F1094F1F-72D2-4B54-8381-BB2D2549F4E0}"/>
    <cellStyle name="40% - Akzent2 2 3 2 3 2 2" xfId="2727" xr:uid="{9CC95B08-C1A7-4FF3-9B96-B23FF7FD5D0C}"/>
    <cellStyle name="40% - Akzent2 2 3 2 3 3" xfId="2728" xr:uid="{C4F0E1BD-6CBE-415F-9143-698D7F5E51AE}"/>
    <cellStyle name="40% - Akzent2 2 3 2 3_Volatility" xfId="2729" xr:uid="{DD985544-6CF5-4785-8F93-81F9E1BD9ADE}"/>
    <cellStyle name="40% - Akzent2 2 3 2 4" xfId="2730" xr:uid="{D4417919-748B-4393-97E0-89B9BA72594A}"/>
    <cellStyle name="40% - Akzent2 2 3 2 4 2" xfId="2731" xr:uid="{A096EA00-B35D-4503-B2BB-4AC97B642297}"/>
    <cellStyle name="40% - Akzent2 2 3 2 5" xfId="2732" xr:uid="{B9C9E5DE-9639-46E4-9483-D5BDE9A3398E}"/>
    <cellStyle name="40% - Akzent2 2 3 2_Volatility" xfId="2733" xr:uid="{E6786E2B-E746-4873-A710-F706079D0715}"/>
    <cellStyle name="40% - Akzent2 2 3 3" xfId="2734" xr:uid="{9672C13E-B019-47BF-AC6C-11CC1B827FAB}"/>
    <cellStyle name="40% - Akzent2 2 3 3 2" xfId="2735" xr:uid="{5D3EADBF-5551-47B9-A610-CD152D4009EE}"/>
    <cellStyle name="40% - Akzent2 2 3 3 2 2" xfId="2736" xr:uid="{260D9A40-82CF-4C8B-9110-E4E0045E6808}"/>
    <cellStyle name="40% - Akzent2 2 3 3 2 2 2" xfId="2737" xr:uid="{23861F98-8439-40BC-AA2D-6B52809BBD23}"/>
    <cellStyle name="40% - Akzent2 2 3 3 2 3" xfId="2738" xr:uid="{721EEF2A-EF15-4BED-81BB-93CAD2164DFD}"/>
    <cellStyle name="40% - Akzent2 2 3 3 2_Volatility" xfId="2739" xr:uid="{2C896368-1117-4014-B5E2-14111829B442}"/>
    <cellStyle name="40% - Akzent2 2 3 3 3" xfId="2740" xr:uid="{892E7FFD-A8C8-451F-8F88-BE13817E26FC}"/>
    <cellStyle name="40% - Akzent2 2 3 3 3 2" xfId="2741" xr:uid="{A5B82C72-E6D7-4F23-BD38-F16FCFEDB992}"/>
    <cellStyle name="40% - Akzent2 2 3 3 4" xfId="2742" xr:uid="{FAE6D193-7CF4-4568-8D51-189E99D7DEF8}"/>
    <cellStyle name="40% - Akzent2 2 3 3_Volatility" xfId="2743" xr:uid="{E43F6305-BCEE-497D-9B0A-B8DB52BF1600}"/>
    <cellStyle name="40% - Akzent2 2 3 4" xfId="2744" xr:uid="{70D349A0-8B1D-4AE3-8E1B-1FF9EBA35A7E}"/>
    <cellStyle name="40% - Akzent2 2 3 4 2" xfId="2745" xr:uid="{442353B0-FBEC-435E-80B6-C1BAF142A9D0}"/>
    <cellStyle name="40% - Akzent2 2 3 4 2 2" xfId="2746" xr:uid="{80194161-0DE2-408F-986E-0D297E401154}"/>
    <cellStyle name="40% - Akzent2 2 3 4 3" xfId="2747" xr:uid="{D3AB82E8-6A28-4195-A653-D196A09309FC}"/>
    <cellStyle name="40% - Akzent2 2 3 4_Volatility" xfId="2748" xr:uid="{43E86BED-A54C-41D3-9A16-1C527759691E}"/>
    <cellStyle name="40% - Akzent2 2 3 5" xfId="2749" xr:uid="{5C640DF1-0DFD-4F85-9777-0DE85AF8A88D}"/>
    <cellStyle name="40% - Akzent2 2 3 5 2" xfId="2750" xr:uid="{50FA2271-E033-4179-B34D-E825BDDB17FE}"/>
    <cellStyle name="40% - Akzent2 2 3 6" xfId="2751" xr:uid="{E21F38EE-6B56-4D8B-BED5-2C83F8EB57DC}"/>
    <cellStyle name="40% - Akzent2 2 3_Volatility" xfId="2752" xr:uid="{E08692A7-A13F-40E4-9ABB-775077EA570D}"/>
    <cellStyle name="40% - Akzent2 2 4" xfId="2753" xr:uid="{1FF03A3C-4D4B-4C59-A4E6-1E2D9CBD77B9}"/>
    <cellStyle name="40% - Akzent2 2 4 2" xfId="2754" xr:uid="{522CC052-9462-45AE-9623-E813F003EC05}"/>
    <cellStyle name="40% - Akzent2 2 4 2 2" xfId="2755" xr:uid="{1D184301-E8DC-420E-A898-8D31D24392B5}"/>
    <cellStyle name="40% - Akzent2 2 4 2 2 2" xfId="2756" xr:uid="{007A76D1-8EAD-4236-8141-ED2B47F095EE}"/>
    <cellStyle name="40% - Akzent2 2 4 2 2 2 2" xfId="2757" xr:uid="{5EC13FEE-FCDB-49D8-8F05-79A668ACD20A}"/>
    <cellStyle name="40% - Akzent2 2 4 2 2 3" xfId="2758" xr:uid="{8D5B146C-AE10-42A9-A3A4-8584B7715A22}"/>
    <cellStyle name="40% - Akzent2 2 4 2 2_Volatility" xfId="2759" xr:uid="{1A49D8F7-88F9-4D6D-85BB-F0785E8A86D5}"/>
    <cellStyle name="40% - Akzent2 2 4 2 3" xfId="2760" xr:uid="{113710E7-88FE-491B-A630-E5AAEDAB0F6E}"/>
    <cellStyle name="40% - Akzent2 2 4 2 3 2" xfId="2761" xr:uid="{935B0441-57A7-4020-991B-459703B7074C}"/>
    <cellStyle name="40% - Akzent2 2 4 2 4" xfId="2762" xr:uid="{35426C9C-95BD-40EB-B194-071B541C50C1}"/>
    <cellStyle name="40% - Akzent2 2 4 2_Volatility" xfId="2763" xr:uid="{663965B6-44AF-4B8D-8161-124469C71121}"/>
    <cellStyle name="40% - Akzent2 2 4 3" xfId="2764" xr:uid="{55F02A38-693B-4176-950B-EF8F53ADC4AC}"/>
    <cellStyle name="40% - Akzent2 2 4 3 2" xfId="2765" xr:uid="{1475A33F-6EF9-4B1A-B43F-2DB1A7330B92}"/>
    <cellStyle name="40% - Akzent2 2 4 3 2 2" xfId="2766" xr:uid="{DC3B9FBC-0CC1-43AE-82A5-D1E449F8AD5B}"/>
    <cellStyle name="40% - Akzent2 2 4 3 3" xfId="2767" xr:uid="{ACFB5EC5-4E1F-4162-A07F-72B6169595D7}"/>
    <cellStyle name="40% - Akzent2 2 4 3_Volatility" xfId="2768" xr:uid="{04E8B826-0F48-4935-9B77-6FAD1A4586E1}"/>
    <cellStyle name="40% - Akzent2 2 4 4" xfId="2769" xr:uid="{A8E0707F-A968-4DFC-BA76-A01842116FC2}"/>
    <cellStyle name="40% - Akzent2 2 4 4 2" xfId="2770" xr:uid="{CFE106A0-4BC7-400E-ACD7-6F97D1AC1D24}"/>
    <cellStyle name="40% - Akzent2 2 4 5" xfId="2771" xr:uid="{B55DC39A-95B8-40AD-BCC7-DEE851D41B91}"/>
    <cellStyle name="40% - Akzent2 2 4_Volatility" xfId="2772" xr:uid="{19B9F2FB-4470-4BF2-957D-8FBE539F4970}"/>
    <cellStyle name="40% - Akzent2 2 5" xfId="2773" xr:uid="{1CF83DE7-5261-4FAC-9B93-C462CE867FA4}"/>
    <cellStyle name="40% - Akzent2 2 5 2" xfId="2774" xr:uid="{788226D5-EE5A-4284-AED4-23D4710A2C7B}"/>
    <cellStyle name="40% - Akzent2 2 5 2 2" xfId="2775" xr:uid="{EF2CBD7A-5F80-45D4-8C9F-F1736C49F2C9}"/>
    <cellStyle name="40% - Akzent2 2 5 2 2 2" xfId="2776" xr:uid="{87877ACD-5E4C-456C-98B8-2BD53EA9D5E4}"/>
    <cellStyle name="40% - Akzent2 2 5 2 3" xfId="2777" xr:uid="{024CB1DA-5CB1-4C09-BB77-70936891E7A4}"/>
    <cellStyle name="40% - Akzent2 2 5 2_Volatility" xfId="2778" xr:uid="{C42CA89A-77CC-4FB2-A8FD-A59A53F591DB}"/>
    <cellStyle name="40% - Akzent2 2 5 3" xfId="2779" xr:uid="{6533489A-66A2-447C-8816-B9F644AB154D}"/>
    <cellStyle name="40% - Akzent2 2 5 3 2" xfId="2780" xr:uid="{F9CA6439-6ABC-4429-AA2B-362C275BD139}"/>
    <cellStyle name="40% - Akzent2 2 5 4" xfId="2781" xr:uid="{CCA4CC0C-4619-42A9-95C9-027FD46C12DB}"/>
    <cellStyle name="40% - Akzent2 2 5_Volatility" xfId="2782" xr:uid="{C997CD74-2811-421C-BF71-7957ED9EF40D}"/>
    <cellStyle name="40% - Akzent2 2 6" xfId="2783" xr:uid="{DE8D2481-BCDF-477B-A01E-77729039B35F}"/>
    <cellStyle name="40% - Akzent2 2 6 2" xfId="2784" xr:uid="{9CC6C4B5-539E-49B4-B0E0-A4047FF0E7AE}"/>
    <cellStyle name="40% - Akzent2 2 6 2 2" xfId="2785" xr:uid="{2082E4B8-2B17-45BE-8CB1-1EB75654557D}"/>
    <cellStyle name="40% - Akzent2 2 6 3" xfId="2786" xr:uid="{CDF441B2-3252-4009-912A-A58A490F292B}"/>
    <cellStyle name="40% - Akzent2 2 6_Volatility" xfId="2787" xr:uid="{EB5BA08E-907D-41B6-A3B0-35EA6AAEA60D}"/>
    <cellStyle name="40% - Akzent2 2 7" xfId="2788" xr:uid="{8A6AE405-CE4C-4789-9805-00111E12544D}"/>
    <cellStyle name="40% - Akzent2 2 7 2" xfId="2789" xr:uid="{82F30492-CBA6-427A-A5DC-CE851B25445E}"/>
    <cellStyle name="40% - Akzent2 2 8" xfId="2790" xr:uid="{94D17094-3900-4E84-9060-B9FAA57551F5}"/>
    <cellStyle name="40% - Akzent2 2_Volatility" xfId="2791" xr:uid="{58DB6A20-BA54-4DFD-9606-7D84B420D8E2}"/>
    <cellStyle name="40% - Akzent2 3" xfId="2792" xr:uid="{0D86F48A-A78C-4FEA-9C8E-2193EC04B8CE}"/>
    <cellStyle name="40% - Akzent2 3 2" xfId="2793" xr:uid="{9A9385AC-7B14-46C4-950F-CA79A48DBA9E}"/>
    <cellStyle name="40% - Akzent2 3 2 2" xfId="2794" xr:uid="{7F242FFE-F6FA-4B12-972B-D7BC512D5F27}"/>
    <cellStyle name="40% - Akzent2 3 2 2 2" xfId="2795" xr:uid="{670FBFD4-7ED9-4C25-BFD3-67C9BCA60EEA}"/>
    <cellStyle name="40% - Akzent2 3 2 2 2 2" xfId="2796" xr:uid="{C039F4F1-2679-4741-9BF4-3B2D3BAACBC3}"/>
    <cellStyle name="40% - Akzent2 3 2 2 2 2 2" xfId="2797" xr:uid="{3F2D9CC9-089B-483B-B13A-827CB5AB3DF7}"/>
    <cellStyle name="40% - Akzent2 3 2 2 2 2 2 2" xfId="2798" xr:uid="{02D8DB1A-1E00-49C1-9418-BE0FAC1F3838}"/>
    <cellStyle name="40% - Akzent2 3 2 2 2 2 3" xfId="2799" xr:uid="{2B52EBF9-D3E7-4FA4-BE88-EDCD9D8F6999}"/>
    <cellStyle name="40% - Akzent2 3 2 2 2 2_Volatility" xfId="2800" xr:uid="{279C14BE-1E29-4858-868A-6BB99CBFDD13}"/>
    <cellStyle name="40% - Akzent2 3 2 2 2 3" xfId="2801" xr:uid="{CE5AA86D-2ACB-4E29-8E0E-D0DAD6C22BB1}"/>
    <cellStyle name="40% - Akzent2 3 2 2 2 3 2" xfId="2802" xr:uid="{383B784C-E3AF-4F10-9363-E752D8AEA726}"/>
    <cellStyle name="40% - Akzent2 3 2 2 2 4" xfId="2803" xr:uid="{43EA2659-3DBA-4CC9-9BE4-009B738AB41B}"/>
    <cellStyle name="40% - Akzent2 3 2 2 2_Volatility" xfId="2804" xr:uid="{7B5CBDE6-4C26-4348-BA73-7EB7CE7BEAFF}"/>
    <cellStyle name="40% - Akzent2 3 2 2 3" xfId="2805" xr:uid="{AB1B445E-E2EA-4031-9191-2252911B2170}"/>
    <cellStyle name="40% - Akzent2 3 2 2 3 2" xfId="2806" xr:uid="{FDAF0A3E-0339-47C8-AA1B-F4F300807329}"/>
    <cellStyle name="40% - Akzent2 3 2 2 3 2 2" xfId="2807" xr:uid="{9EF12AF5-C593-4891-AB0E-9EDB849EFE86}"/>
    <cellStyle name="40% - Akzent2 3 2 2 3 3" xfId="2808" xr:uid="{60945215-0622-45DB-A772-EE34D3350F05}"/>
    <cellStyle name="40% - Akzent2 3 2 2 3_Volatility" xfId="2809" xr:uid="{163632DB-3DFD-4235-9C82-CD813B2C207F}"/>
    <cellStyle name="40% - Akzent2 3 2 2 4" xfId="2810" xr:uid="{D80025C1-BCD6-4797-8488-6CAB3C8E0BD8}"/>
    <cellStyle name="40% - Akzent2 3 2 2 4 2" xfId="2811" xr:uid="{38FA38CA-2603-417E-AEE7-ABFD26C15847}"/>
    <cellStyle name="40% - Akzent2 3 2 2 5" xfId="2812" xr:uid="{82C16729-FE14-46E5-B023-9E800ADC859C}"/>
    <cellStyle name="40% - Akzent2 3 2 2_Volatility" xfId="2813" xr:uid="{D658E073-5C71-4845-BDA5-A5502B05EB18}"/>
    <cellStyle name="40% - Akzent2 3 2 3" xfId="2814" xr:uid="{C11D2348-C520-4FB5-BBDE-1E8B27F35835}"/>
    <cellStyle name="40% - Akzent2 3 2 3 2" xfId="2815" xr:uid="{D944BC51-55C5-4939-A557-DC7844929444}"/>
    <cellStyle name="40% - Akzent2 3 2 3 2 2" xfId="2816" xr:uid="{3E3D8444-DCA3-43AE-A52E-4F338FB768FB}"/>
    <cellStyle name="40% - Akzent2 3 2 3 2 2 2" xfId="2817" xr:uid="{CFB63252-A4A1-4750-A49D-0D857D670F58}"/>
    <cellStyle name="40% - Akzent2 3 2 3 2 3" xfId="2818" xr:uid="{48082318-D8BB-44F4-8BF7-2323972D34D4}"/>
    <cellStyle name="40% - Akzent2 3 2 3 2_Volatility" xfId="2819" xr:uid="{CC39A8F5-2D00-4F3C-B710-437B35930895}"/>
    <cellStyle name="40% - Akzent2 3 2 3 3" xfId="2820" xr:uid="{A680FD05-4117-43C2-9875-DB0992D3F471}"/>
    <cellStyle name="40% - Akzent2 3 2 3 3 2" xfId="2821" xr:uid="{60250630-97CC-4AF7-A635-8C91661864A0}"/>
    <cellStyle name="40% - Akzent2 3 2 3 4" xfId="2822" xr:uid="{8288D048-BEDC-4A91-8F51-7E579889FE22}"/>
    <cellStyle name="40% - Akzent2 3 2 3_Volatility" xfId="2823" xr:uid="{9C31C3D3-AB3C-4764-ACD2-1F0F09C247B9}"/>
    <cellStyle name="40% - Akzent2 3 2 4" xfId="2824" xr:uid="{FB84B8BD-43B5-4EC6-ADF2-2C56B20951A1}"/>
    <cellStyle name="40% - Akzent2 3 2 4 2" xfId="2825" xr:uid="{C24D2C67-6FC9-4946-9EDD-B47C5EA039E9}"/>
    <cellStyle name="40% - Akzent2 3 2 4 2 2" xfId="2826" xr:uid="{94620659-52CA-4411-BDF0-EDAD3993B480}"/>
    <cellStyle name="40% - Akzent2 3 2 4 3" xfId="2827" xr:uid="{BC7B9FBB-CE42-4D1F-9049-8792797C5E59}"/>
    <cellStyle name="40% - Akzent2 3 2 4_Volatility" xfId="2828" xr:uid="{E7233CDF-3382-4622-A4B9-6AC657ED8304}"/>
    <cellStyle name="40% - Akzent2 3 2 5" xfId="2829" xr:uid="{A7B9595D-4053-43AA-8C56-8A1121CEC58F}"/>
    <cellStyle name="40% - Akzent2 3 2 5 2" xfId="2830" xr:uid="{CC8FE830-42BE-4309-B1A4-9780D19F0B6C}"/>
    <cellStyle name="40% - Akzent2 3 2 6" xfId="2831" xr:uid="{5A43309B-3460-46B1-BA56-373B3C79B4FC}"/>
    <cellStyle name="40% - Akzent2 3 2_Volatility" xfId="2832" xr:uid="{8600DD40-47F2-4527-98E8-F1FA37141F55}"/>
    <cellStyle name="40% - Akzent2 3 3" xfId="2833" xr:uid="{60A34EB7-72CE-4844-A0CB-BF7C26F9D366}"/>
    <cellStyle name="40% - Akzent2 3 3 2" xfId="2834" xr:uid="{4BE647AE-7660-4609-AD91-0FC2C9032C9C}"/>
    <cellStyle name="40% - Akzent2 3 3 2 2" xfId="2835" xr:uid="{BEC12860-024B-4F25-872B-7792EB69CCA9}"/>
    <cellStyle name="40% - Akzent2 3 3 2 2 2" xfId="2836" xr:uid="{FB00289D-5FEE-46B3-8D7B-E02C6C0D855B}"/>
    <cellStyle name="40% - Akzent2 3 3 2 2 2 2" xfId="2837" xr:uid="{6F7A696B-BCFC-416D-88C4-60E2612F1EA6}"/>
    <cellStyle name="40% - Akzent2 3 3 2 2 3" xfId="2838" xr:uid="{AFC1BFC8-BDA0-49C3-97A7-684445BC9D67}"/>
    <cellStyle name="40% - Akzent2 3 3 2 2_Volatility" xfId="2839" xr:uid="{C5C77D9E-12DB-4991-A313-E3FA6DC6808D}"/>
    <cellStyle name="40% - Akzent2 3 3 2 3" xfId="2840" xr:uid="{F52CBACA-C27A-4DDB-AD09-1E6EFDC8F840}"/>
    <cellStyle name="40% - Akzent2 3 3 2 3 2" xfId="2841" xr:uid="{4D0592B8-A3FE-4E2D-80B1-569B65AE61CD}"/>
    <cellStyle name="40% - Akzent2 3 3 2 4" xfId="2842" xr:uid="{B1307E19-60E0-4C93-8290-95D40C10ED40}"/>
    <cellStyle name="40% - Akzent2 3 3 2_Volatility" xfId="2843" xr:uid="{68D471DB-A66B-45DF-B9C8-B352439685D5}"/>
    <cellStyle name="40% - Akzent2 3 3 3" xfId="2844" xr:uid="{8799F3B1-4320-4969-8A5F-BA8E1916DEDE}"/>
    <cellStyle name="40% - Akzent2 3 3 3 2" xfId="2845" xr:uid="{FD005EF4-AF39-4DA9-BFFF-59A898543D70}"/>
    <cellStyle name="40% - Akzent2 3 3 3 2 2" xfId="2846" xr:uid="{0465B5C8-24F0-4C8C-A7B7-F02F3BFE9296}"/>
    <cellStyle name="40% - Akzent2 3 3 3 3" xfId="2847" xr:uid="{5205E9F5-4764-48ED-AF11-34669013D166}"/>
    <cellStyle name="40% - Akzent2 3 3 3_Volatility" xfId="2848" xr:uid="{6E41C537-FC92-4DC1-8027-02B5FD2AB528}"/>
    <cellStyle name="40% - Akzent2 3 3 4" xfId="2849" xr:uid="{A2326D68-2CE2-40DA-99E0-660FD5FD3975}"/>
    <cellStyle name="40% - Akzent2 3 3 4 2" xfId="2850" xr:uid="{3280FC14-EDA2-43C3-8B98-0624435E8361}"/>
    <cellStyle name="40% - Akzent2 3 3 5" xfId="2851" xr:uid="{12338E2F-DABE-423A-A563-6E733E4E1012}"/>
    <cellStyle name="40% - Akzent2 3 3_Volatility" xfId="2852" xr:uid="{E29BB1B5-E2D0-45E4-B66C-CE2B7F4E6E7F}"/>
    <cellStyle name="40% - Akzent2 3 4" xfId="2853" xr:uid="{2614B4CB-F679-4731-A890-DD508D7C5061}"/>
    <cellStyle name="40% - Akzent2 3 4 2" xfId="2854" xr:uid="{C950C873-95FE-45B4-87E0-46E81CA94516}"/>
    <cellStyle name="40% - Akzent2 3 4 2 2" xfId="2855" xr:uid="{DDC38A0A-AD45-4542-891B-A29AF4810ED2}"/>
    <cellStyle name="40% - Akzent2 3 4 2 2 2" xfId="2856" xr:uid="{21B30CCE-09B2-40D8-A301-BDEB1D7B10AD}"/>
    <cellStyle name="40% - Akzent2 3 4 2 3" xfId="2857" xr:uid="{7DA21243-2652-4CD1-8165-1C233FB68CA1}"/>
    <cellStyle name="40% - Akzent2 3 4 2_Volatility" xfId="2858" xr:uid="{2BBC190C-7D0D-4393-AE0E-76BDB32D42F5}"/>
    <cellStyle name="40% - Akzent2 3 4 3" xfId="2859" xr:uid="{2922395F-19EC-4872-9259-F184E58A4076}"/>
    <cellStyle name="40% - Akzent2 3 4 3 2" xfId="2860" xr:uid="{0DD28220-4C4E-4A51-8259-2F40F4AAF0AC}"/>
    <cellStyle name="40% - Akzent2 3 4 4" xfId="2861" xr:uid="{AF63B2FE-C587-4D35-A7B3-3013343CAA1F}"/>
    <cellStyle name="40% - Akzent2 3 4_Volatility" xfId="2862" xr:uid="{E334E524-EF3C-4884-B04F-DDD079BE8F54}"/>
    <cellStyle name="40% - Akzent2 3 5" xfId="2863" xr:uid="{6ACC2CE9-28DF-4DC9-B925-5B93D468CAA4}"/>
    <cellStyle name="40% - Akzent2 3 5 2" xfId="2864" xr:uid="{7F7A8EA3-90C3-4014-8FD1-9592D49C1F3E}"/>
    <cellStyle name="40% - Akzent2 3 5 2 2" xfId="2865" xr:uid="{6A0D4455-D8C0-4007-9282-3C500560D9AE}"/>
    <cellStyle name="40% - Akzent2 3 5 3" xfId="2866" xr:uid="{6712DDB0-6F0D-40BE-96A7-AD32F000F424}"/>
    <cellStyle name="40% - Akzent2 3 5_Volatility" xfId="2867" xr:uid="{F725931D-0AE7-4942-B181-767E7D82FC10}"/>
    <cellStyle name="40% - Akzent2 3 6" xfId="2868" xr:uid="{E0D62528-C847-4D40-BCE1-B898A6B7C924}"/>
    <cellStyle name="40% - Akzent2 3 6 2" xfId="2869" xr:uid="{390E34B4-0364-4B08-B38F-43D45EBF30E0}"/>
    <cellStyle name="40% - Akzent2 3 7" xfId="2870" xr:uid="{BADEED57-285E-4E52-BD8D-786EC93B44CE}"/>
    <cellStyle name="40% - Akzent2 3_Volatility" xfId="2871" xr:uid="{AB7494AC-6656-4539-92B8-FFDA201079CF}"/>
    <cellStyle name="40% - Akzent2 4" xfId="2872" xr:uid="{5AEE9D7E-1329-4447-8CB5-4CC85C3D42B2}"/>
    <cellStyle name="40% - Akzent2 4 2" xfId="2873" xr:uid="{8DCF81FF-FAF3-465A-BA2D-32A857CC7ED4}"/>
    <cellStyle name="40% - Akzent2 4 2 2" xfId="2874" xr:uid="{9DD2CA13-30D2-4650-87E1-690F03CCA556}"/>
    <cellStyle name="40% - Akzent2 4 2 2 2" xfId="2875" xr:uid="{1715227D-16B1-4C82-AAD7-23BE6D1A8F52}"/>
    <cellStyle name="40% - Akzent2 4 2 2 2 2" xfId="2876" xr:uid="{1393F348-65AA-4773-AE55-15B68511DA04}"/>
    <cellStyle name="40% - Akzent2 4 2 2 2 2 2" xfId="2877" xr:uid="{97D4B133-E318-4882-85AB-62C01890576B}"/>
    <cellStyle name="40% - Akzent2 4 2 2 2 3" xfId="2878" xr:uid="{7DB5C30A-8AF6-4845-84B3-DD92E7F30FDA}"/>
    <cellStyle name="40% - Akzent2 4 2 2 2_Volatility" xfId="2879" xr:uid="{0300A87F-8B41-4D16-A5CB-EA6E05099844}"/>
    <cellStyle name="40% - Akzent2 4 2 2 3" xfId="2880" xr:uid="{F8367589-E239-465A-87DF-8017663BA20A}"/>
    <cellStyle name="40% - Akzent2 4 2 2 3 2" xfId="2881" xr:uid="{44A26F4E-D229-4B74-86BF-5048FA9730E1}"/>
    <cellStyle name="40% - Akzent2 4 2 2 4" xfId="2882" xr:uid="{BAF1888F-183D-4AE0-B4DB-04CE04E6DDF3}"/>
    <cellStyle name="40% - Akzent2 4 2 2_Volatility" xfId="2883" xr:uid="{4019BAEF-9EBB-4BBA-9336-6C81DAFA6936}"/>
    <cellStyle name="40% - Akzent2 4 2 3" xfId="2884" xr:uid="{6BDBF8F4-EA21-4F6E-8FA9-FAC80DF7DCE6}"/>
    <cellStyle name="40% - Akzent2 4 2 3 2" xfId="2885" xr:uid="{B2747CC2-9E46-41D5-8371-5E2708B96D2A}"/>
    <cellStyle name="40% - Akzent2 4 2 3 2 2" xfId="2886" xr:uid="{69651982-B28D-4DB7-B1B9-B38D01F1E45C}"/>
    <cellStyle name="40% - Akzent2 4 2 3 3" xfId="2887" xr:uid="{2957D7FD-6E27-4E37-B708-66495B3857A6}"/>
    <cellStyle name="40% - Akzent2 4 2 3_Volatility" xfId="2888" xr:uid="{F2EA8E89-E34D-461B-A8FB-844D63B4386F}"/>
    <cellStyle name="40% - Akzent2 4 2 4" xfId="2889" xr:uid="{D175182A-E84D-4FC1-ABB2-ABE38E42D55E}"/>
    <cellStyle name="40% - Akzent2 4 2 4 2" xfId="2890" xr:uid="{53801418-C697-45C7-9B8F-2F27A5B2FEF5}"/>
    <cellStyle name="40% - Akzent2 4 2 5" xfId="2891" xr:uid="{9877DF9E-05EA-411C-A9B2-843C5BE8F2D5}"/>
    <cellStyle name="40% - Akzent2 4 2_Volatility" xfId="2892" xr:uid="{D652DBBC-A60A-4984-B924-1754BEAE053E}"/>
    <cellStyle name="40% - Akzent2 4 3" xfId="2893" xr:uid="{A7D21624-5E44-4D90-AF42-5E3B90B1C796}"/>
    <cellStyle name="40% - Akzent2 4 3 2" xfId="2894" xr:uid="{20C7396A-1ABE-4FA3-A620-9582409A6B5E}"/>
    <cellStyle name="40% - Akzent2 4 3 2 2" xfId="2895" xr:uid="{9D38B84C-2377-4654-B0EE-833F205546C3}"/>
    <cellStyle name="40% - Akzent2 4 3 2 2 2" xfId="2896" xr:uid="{F0BBB840-4643-41CC-AFDA-0374AA2D9301}"/>
    <cellStyle name="40% - Akzent2 4 3 2 3" xfId="2897" xr:uid="{D99D051E-2E20-4646-8116-05B1BE8BDA5F}"/>
    <cellStyle name="40% - Akzent2 4 3 2_Volatility" xfId="2898" xr:uid="{657AE43E-0D3E-49E0-99D8-29EAE334EE1D}"/>
    <cellStyle name="40% - Akzent2 4 3 3" xfId="2899" xr:uid="{F7670F2E-AC87-4649-A3BF-51DC2B532E28}"/>
    <cellStyle name="40% - Akzent2 4 3 3 2" xfId="2900" xr:uid="{1630F00A-13DC-42B5-B195-DE803CDBDB82}"/>
    <cellStyle name="40% - Akzent2 4 3 4" xfId="2901" xr:uid="{8B8CB6F2-AFC3-46A9-93BE-E355C2890AAD}"/>
    <cellStyle name="40% - Akzent2 4 3_Volatility" xfId="2902" xr:uid="{0E1DE787-7373-47B5-A89B-8DFA24504DC4}"/>
    <cellStyle name="40% - Akzent2 4 4" xfId="2903" xr:uid="{36B04730-BD51-442F-AD0E-460A0D1590E8}"/>
    <cellStyle name="40% - Akzent2 4 4 2" xfId="2904" xr:uid="{D0772E46-34D3-40A1-811E-77CA6348A6CE}"/>
    <cellStyle name="40% - Akzent2 4 4 2 2" xfId="2905" xr:uid="{24D6FAD8-3F85-49E4-AEB4-FAAFF5BD3F20}"/>
    <cellStyle name="40% - Akzent2 4 4 3" xfId="2906" xr:uid="{24A1A910-ECE4-4E1A-BE56-1DA2BC5D6492}"/>
    <cellStyle name="40% - Akzent2 4 4_Volatility" xfId="2907" xr:uid="{DF1C12BF-6DC6-4388-BF9F-06B63FDF8C18}"/>
    <cellStyle name="40% - Akzent2 4 5" xfId="2908" xr:uid="{EF75825D-67C4-458F-B756-B99A3ECFE2E6}"/>
    <cellStyle name="40% - Akzent2 4 5 2" xfId="2909" xr:uid="{11FBF88F-F4BE-4446-BF86-AB164820E4E4}"/>
    <cellStyle name="40% - Akzent2 4 6" xfId="2910" xr:uid="{4E710899-61CD-46DD-83B3-91D12FABDDB9}"/>
    <cellStyle name="40% - Akzent2 4_Volatility" xfId="2911" xr:uid="{0E4E08AD-9079-4E4D-9145-6F7BAF47A2D8}"/>
    <cellStyle name="40% - Akzent2 5" xfId="2912" xr:uid="{82357E12-28CA-41DC-8475-33BC5967FCBB}"/>
    <cellStyle name="40% - Akzent2 5 2" xfId="2913" xr:uid="{00271618-AF91-46C6-A986-BF49A60749FB}"/>
    <cellStyle name="40% - Akzent2 5 2 2" xfId="2914" xr:uid="{A5A97FE2-F8AF-469B-8060-297756B15537}"/>
    <cellStyle name="40% - Akzent2 5 2 2 2" xfId="2915" xr:uid="{0A708A81-844C-46CF-98A4-536EF4BFEB54}"/>
    <cellStyle name="40% - Akzent2 5 2 2 2 2" xfId="2916" xr:uid="{99682A0D-7A7E-492F-B736-CF15F4E6FE9D}"/>
    <cellStyle name="40% - Akzent2 5 2 2 3" xfId="2917" xr:uid="{9F1D860A-FB52-4A0D-A7B4-20499B7F41B7}"/>
    <cellStyle name="40% - Akzent2 5 2 2_Volatility" xfId="2918" xr:uid="{F1970F2F-F402-4AD3-9FFA-E603249DC0F1}"/>
    <cellStyle name="40% - Akzent2 5 2 3" xfId="2919" xr:uid="{D4330A96-6AAB-4D68-93DD-6E40EF21BB71}"/>
    <cellStyle name="40% - Akzent2 5 2 3 2" xfId="2920" xr:uid="{3FD8E535-CCAB-4A50-9A72-C7E2D41D21ED}"/>
    <cellStyle name="40% - Akzent2 5 2 4" xfId="2921" xr:uid="{C51DC64E-E337-4B68-AE87-14C615A927CA}"/>
    <cellStyle name="40% - Akzent2 5 2_Volatility" xfId="2922" xr:uid="{A201A680-775B-4176-A703-8979F2B492AB}"/>
    <cellStyle name="40% - Akzent2 5 3" xfId="2923" xr:uid="{07D38675-A6FB-4300-B4DB-E1BDFEDF3668}"/>
    <cellStyle name="40% - Akzent2 5 3 2" xfId="2924" xr:uid="{22482FBD-487B-427D-90FE-45AE8717A834}"/>
    <cellStyle name="40% - Akzent2 5 3 2 2" xfId="2925" xr:uid="{A4C1CB10-F41F-406B-B4CF-5F0886EB7466}"/>
    <cellStyle name="40% - Akzent2 5 3 3" xfId="2926" xr:uid="{A5AB28F3-34B3-4682-9A69-3E4B3D0BB3F1}"/>
    <cellStyle name="40% - Akzent2 5 3_Volatility" xfId="2927" xr:uid="{8701330B-4B5B-4DC5-9EB2-ECE177896766}"/>
    <cellStyle name="40% - Akzent2 5 4" xfId="2928" xr:uid="{F1EAE28F-4BE6-41BF-9DBC-92645DC3CBC9}"/>
    <cellStyle name="40% - Akzent2 5 4 2" xfId="2929" xr:uid="{CAEE4D57-9EEF-4D71-AC48-2E1B5682EB35}"/>
    <cellStyle name="40% - Akzent2 5 5" xfId="2930" xr:uid="{B22B2BCB-B85C-4B6A-9E30-D7B522417252}"/>
    <cellStyle name="40% - Akzent2 5_Volatility" xfId="2931" xr:uid="{FAE5D0F9-56E2-43F5-B1EC-2C4796CC4ADD}"/>
    <cellStyle name="40% - Akzent2 6" xfId="2932" xr:uid="{3A4088D1-E06D-4E5D-80AC-545006004EC0}"/>
    <cellStyle name="40% - Akzent2 6 2" xfId="2933" xr:uid="{428EA2E1-E589-44C3-9962-334219E38846}"/>
    <cellStyle name="40% - Akzent2 6 2 2" xfId="2934" xr:uid="{DE80B533-F3F1-4636-8729-F8FEA32AB8AB}"/>
    <cellStyle name="40% - Akzent2 6 2 2 2" xfId="2935" xr:uid="{EB95F7F8-5987-4729-93CC-5D15A3DA82F6}"/>
    <cellStyle name="40% - Akzent2 6 2 3" xfId="2936" xr:uid="{07EC6456-9C17-4E63-BC47-62274642A577}"/>
    <cellStyle name="40% - Akzent2 6 2_Volatility" xfId="2937" xr:uid="{B5080167-8C07-46D1-832B-82476B8D0684}"/>
    <cellStyle name="40% - Akzent2 6 3" xfId="2938" xr:uid="{6118A300-CEDE-42E1-8D04-CA0AC4C74564}"/>
    <cellStyle name="40% - Akzent2 6 3 2" xfId="2939" xr:uid="{2F1BE1D1-297A-4B58-AC84-F91DC7835499}"/>
    <cellStyle name="40% - Akzent2 6 4" xfId="2940" xr:uid="{0B79DA5B-085D-476D-8C45-B3B5B16AFCC3}"/>
    <cellStyle name="40% - Akzent2 6_Volatility" xfId="2941" xr:uid="{51C44989-40F6-49E2-AC5D-717E8F777AB3}"/>
    <cellStyle name="40% - Akzent2 7" xfId="2942" xr:uid="{B068B674-4263-49B4-B318-6537B619A782}"/>
    <cellStyle name="40% - Akzent2 7 2" xfId="2943" xr:uid="{D5667EB6-C0A4-4CBE-8680-75FB975CF281}"/>
    <cellStyle name="40% - Akzent2 7 2 2" xfId="2944" xr:uid="{55A56B5B-807C-47D4-9FBC-B202D382FF62}"/>
    <cellStyle name="40% - Akzent2 7 3" xfId="2945" xr:uid="{1CB713C3-2F19-4063-ABD7-F5BB0F842BFD}"/>
    <cellStyle name="40% - Akzent2 7_Volatility" xfId="2946" xr:uid="{4F1F162B-12C2-4743-A161-C92655380432}"/>
    <cellStyle name="40% - Akzent2 8" xfId="2947" xr:uid="{D365209A-357C-45FF-84D8-ABD5A09D1B47}"/>
    <cellStyle name="40% - Akzent2 8 2" xfId="2948" xr:uid="{7ACB9167-3681-4CAA-9987-CCB6176149C7}"/>
    <cellStyle name="40% - Akzent2 9" xfId="2949" xr:uid="{76703F8C-410D-490B-97BF-02F06060EF25}"/>
    <cellStyle name="40% - Akzent2_Volatility" xfId="2950" xr:uid="{8F1BF0E3-077C-435A-A485-330B4F2F2942}"/>
    <cellStyle name="40% - Akzent3" xfId="2951" xr:uid="{8055E468-6814-4383-9FB5-133557714171}"/>
    <cellStyle name="40% - Akzent3 2" xfId="2952" xr:uid="{A6765B6C-844C-48D0-9DAD-13BA15274731}"/>
    <cellStyle name="40% - Akzent3 2 2" xfId="2953" xr:uid="{9C0D616B-E5E9-4A19-A81A-B42B15948F32}"/>
    <cellStyle name="40% - Akzent3 2 2 2" xfId="2954" xr:uid="{A138F24A-C3CE-49A2-8176-FDF2A29B4D53}"/>
    <cellStyle name="40% - Akzent3 2 2 2 2" xfId="2955" xr:uid="{8277063D-C39B-48DA-A138-A786FCDADCF6}"/>
    <cellStyle name="40% - Akzent3 2 2 2 2 2" xfId="2956" xr:uid="{FAB49D5A-0520-426F-BFF0-9E79870D485E}"/>
    <cellStyle name="40% - Akzent3 2 2 2 2 2 2" xfId="2957" xr:uid="{05CF508E-014D-4419-931F-6500F101AB55}"/>
    <cellStyle name="40% - Akzent3 2 2 2 2 2 2 2" xfId="2958" xr:uid="{F1486139-0090-4352-BE89-CC4708E597DB}"/>
    <cellStyle name="40% - Akzent3 2 2 2 2 2 2 2 2" xfId="2959" xr:uid="{C145B96E-61C6-4D44-97D2-3920B3B758DB}"/>
    <cellStyle name="40% - Akzent3 2 2 2 2 2 2 3" xfId="2960" xr:uid="{48776271-F878-4C01-870C-D5ADC0E34B25}"/>
    <cellStyle name="40% - Akzent3 2 2 2 2 2 2_Volatility" xfId="2961" xr:uid="{A074AC9C-18C2-4278-B04A-819AC454802F}"/>
    <cellStyle name="40% - Akzent3 2 2 2 2 2 3" xfId="2962" xr:uid="{D8C741F3-B0AC-419D-8FBF-F0BEF681EF40}"/>
    <cellStyle name="40% - Akzent3 2 2 2 2 2 3 2" xfId="2963" xr:uid="{2D7D4A04-9928-4964-B91F-F27905F5C825}"/>
    <cellStyle name="40% - Akzent3 2 2 2 2 2 4" xfId="2964" xr:uid="{943E57BF-BAE8-441A-906C-721A3E02679C}"/>
    <cellStyle name="40% - Akzent3 2 2 2 2 2_Volatility" xfId="2965" xr:uid="{54AE5AB2-6E86-4EB0-A987-DAB80BC71890}"/>
    <cellStyle name="40% - Akzent3 2 2 2 2 3" xfId="2966" xr:uid="{3E2074CB-F732-4C15-91C4-F5A2E74AEDA4}"/>
    <cellStyle name="40% - Akzent3 2 2 2 2 3 2" xfId="2967" xr:uid="{D298546B-60FB-4AFD-AD75-9C460FA22D32}"/>
    <cellStyle name="40% - Akzent3 2 2 2 2 3 2 2" xfId="2968" xr:uid="{CCDB5B1D-E187-4009-8B30-D13EF10CE09D}"/>
    <cellStyle name="40% - Akzent3 2 2 2 2 3 3" xfId="2969" xr:uid="{21C74DEC-AFC6-4309-B286-A5D47A5764E9}"/>
    <cellStyle name="40% - Akzent3 2 2 2 2 3_Volatility" xfId="2970" xr:uid="{DCF664BE-1ED3-4C8F-A3E7-425E290443B9}"/>
    <cellStyle name="40% - Akzent3 2 2 2 2 4" xfId="2971" xr:uid="{D02F61BF-6888-41C1-8A4A-6FC4BA437DC4}"/>
    <cellStyle name="40% - Akzent3 2 2 2 2 4 2" xfId="2972" xr:uid="{F2E39703-FACF-4857-AAB7-3DD4C321AAEC}"/>
    <cellStyle name="40% - Akzent3 2 2 2 2 5" xfId="2973" xr:uid="{F09DA5D8-564A-4863-BE22-30941BE6A0CD}"/>
    <cellStyle name="40% - Akzent3 2 2 2 2_Volatility" xfId="2974" xr:uid="{5DEAD375-C4D0-49F7-A058-9479D4508992}"/>
    <cellStyle name="40% - Akzent3 2 2 2 3" xfId="2975" xr:uid="{4F0E51EF-F7D4-464D-A26F-86150B676872}"/>
    <cellStyle name="40% - Akzent3 2 2 2 3 2" xfId="2976" xr:uid="{4AA4A66A-7E52-4E15-8D45-1AFB6D9D8F8F}"/>
    <cellStyle name="40% - Akzent3 2 2 2 3 2 2" xfId="2977" xr:uid="{190BE405-F18C-4DF2-8FB7-0A68F3AC5F51}"/>
    <cellStyle name="40% - Akzent3 2 2 2 3 2 2 2" xfId="2978" xr:uid="{10810A15-627C-47EF-858C-AA7EF9B2729F}"/>
    <cellStyle name="40% - Akzent3 2 2 2 3 2 3" xfId="2979" xr:uid="{83F18C83-520E-45F0-918D-2E5C0CE55FEF}"/>
    <cellStyle name="40% - Akzent3 2 2 2 3 2_Volatility" xfId="2980" xr:uid="{D27A553D-73B0-4A9A-AC52-9431382AAE02}"/>
    <cellStyle name="40% - Akzent3 2 2 2 3 3" xfId="2981" xr:uid="{1FE57E24-6210-43BE-B4DA-A128CB94C88B}"/>
    <cellStyle name="40% - Akzent3 2 2 2 3 3 2" xfId="2982" xr:uid="{CEE891AB-8E7B-4F08-B9A2-759CC5ABEDCB}"/>
    <cellStyle name="40% - Akzent3 2 2 2 3 4" xfId="2983" xr:uid="{C9E4A8BD-DE67-4F2D-ABA4-A201A1CFAB10}"/>
    <cellStyle name="40% - Akzent3 2 2 2 3_Volatility" xfId="2984" xr:uid="{D24DB4F8-5354-4D8D-B13A-4FBF4AE4D924}"/>
    <cellStyle name="40% - Akzent3 2 2 2 4" xfId="2985" xr:uid="{FD9B7232-B17E-4501-87AB-32F066F85CBF}"/>
    <cellStyle name="40% - Akzent3 2 2 2 4 2" xfId="2986" xr:uid="{3FEE4740-67B7-4E99-AB80-33429D70ED53}"/>
    <cellStyle name="40% - Akzent3 2 2 2 4 2 2" xfId="2987" xr:uid="{A5F278F8-E754-40F9-A9A9-507932D980D5}"/>
    <cellStyle name="40% - Akzent3 2 2 2 4 3" xfId="2988" xr:uid="{4AA8CA44-FE28-4B74-9291-FE9397932CD9}"/>
    <cellStyle name="40% - Akzent3 2 2 2 4_Volatility" xfId="2989" xr:uid="{98878A62-674E-404A-834C-C18657AC69B6}"/>
    <cellStyle name="40% - Akzent3 2 2 2 5" xfId="2990" xr:uid="{6DD6C548-3EDE-4432-96E9-DD410F85412C}"/>
    <cellStyle name="40% - Akzent3 2 2 2 5 2" xfId="2991" xr:uid="{2E459B87-C68B-4E30-9C88-DE6A9C22C9D2}"/>
    <cellStyle name="40% - Akzent3 2 2 2 6" xfId="2992" xr:uid="{82904E60-F0BF-4A72-871B-96EFDD589170}"/>
    <cellStyle name="40% - Akzent3 2 2 2_Volatility" xfId="2993" xr:uid="{23C287B0-B65C-417C-8638-E370D24E317D}"/>
    <cellStyle name="40% - Akzent3 2 2 3" xfId="2994" xr:uid="{9425A928-8076-4EF6-A6C1-4423FDBDC81C}"/>
    <cellStyle name="40% - Akzent3 2 2 3 2" xfId="2995" xr:uid="{E052A9C3-D19C-4F03-95AF-526B759C30F4}"/>
    <cellStyle name="40% - Akzent3 2 2 3 2 2" xfId="2996" xr:uid="{E04D7840-E1D8-40C2-808F-101E6FFDE062}"/>
    <cellStyle name="40% - Akzent3 2 2 3 2 2 2" xfId="2997" xr:uid="{9CBAE1CA-F93F-4DBA-B798-5C10BBF777C2}"/>
    <cellStyle name="40% - Akzent3 2 2 3 2 2 2 2" xfId="2998" xr:uid="{2C3E27F1-11A1-4AC8-A305-1E5369142F30}"/>
    <cellStyle name="40% - Akzent3 2 2 3 2 2 3" xfId="2999" xr:uid="{E61BF8BE-BD70-4BAC-A043-9B3962154C95}"/>
    <cellStyle name="40% - Akzent3 2 2 3 2 2_Volatility" xfId="3000" xr:uid="{E0F3DE7B-1DFC-49E8-80F9-2E04F7500B7F}"/>
    <cellStyle name="40% - Akzent3 2 2 3 2 3" xfId="3001" xr:uid="{C3AB7B5D-6BC7-4310-AD7E-583ABE817628}"/>
    <cellStyle name="40% - Akzent3 2 2 3 2 3 2" xfId="3002" xr:uid="{CD803B26-20D0-43CD-BC46-7EE8276B2280}"/>
    <cellStyle name="40% - Akzent3 2 2 3 2 4" xfId="3003" xr:uid="{DFCA5B4B-4160-44AE-9360-08E72855CF8D}"/>
    <cellStyle name="40% - Akzent3 2 2 3 2_Volatility" xfId="3004" xr:uid="{123DDF03-7D85-4B7E-8F39-B78CEDB45C26}"/>
    <cellStyle name="40% - Akzent3 2 2 3 3" xfId="3005" xr:uid="{7B275B9A-269D-47B4-8F3F-40CA65A11BF3}"/>
    <cellStyle name="40% - Akzent3 2 2 3 3 2" xfId="3006" xr:uid="{DD898F78-4CED-44F2-A792-513825570AF6}"/>
    <cellStyle name="40% - Akzent3 2 2 3 3 2 2" xfId="3007" xr:uid="{E45CD8D4-14BC-4D1C-AE72-EC0E1FA417CB}"/>
    <cellStyle name="40% - Akzent3 2 2 3 3 3" xfId="3008" xr:uid="{9A08D113-1C19-4D98-89BB-E517EF82E0B7}"/>
    <cellStyle name="40% - Akzent3 2 2 3 3_Volatility" xfId="3009" xr:uid="{C52A132D-8D21-4778-AD50-263DDBB4FF7E}"/>
    <cellStyle name="40% - Akzent3 2 2 3 4" xfId="3010" xr:uid="{C3A0A73D-63DB-46A4-8BD0-C4D3B2B3C0A9}"/>
    <cellStyle name="40% - Akzent3 2 2 3 4 2" xfId="3011" xr:uid="{2B940849-FE1D-4806-9816-CEA594B0641D}"/>
    <cellStyle name="40% - Akzent3 2 2 3 5" xfId="3012" xr:uid="{4714FB0B-D08B-45E4-BDE9-6BEB9BE2AF0F}"/>
    <cellStyle name="40% - Akzent3 2 2 3_Volatility" xfId="3013" xr:uid="{F4B74A63-390B-4618-B368-6E6B209C07E3}"/>
    <cellStyle name="40% - Akzent3 2 2 4" xfId="3014" xr:uid="{6AABEED5-4045-4FF9-B662-3AA5115542D7}"/>
    <cellStyle name="40% - Akzent3 2 2 4 2" xfId="3015" xr:uid="{6F3CDF75-F70F-418A-88AC-357AE62D907F}"/>
    <cellStyle name="40% - Akzent3 2 2 4 2 2" xfId="3016" xr:uid="{B49919A4-0CCD-4B16-8A0B-9292B3D5B289}"/>
    <cellStyle name="40% - Akzent3 2 2 4 2 2 2" xfId="3017" xr:uid="{58DC3EB9-DF63-4F19-9376-F132E8340F99}"/>
    <cellStyle name="40% - Akzent3 2 2 4 2 3" xfId="3018" xr:uid="{211A74DD-FEE8-454F-B977-275334AB2A02}"/>
    <cellStyle name="40% - Akzent3 2 2 4 2_Volatility" xfId="3019" xr:uid="{1A6E0142-185C-4039-915A-8A4F062A30A9}"/>
    <cellStyle name="40% - Akzent3 2 2 4 3" xfId="3020" xr:uid="{1A59611C-B0B7-4644-9267-BC63B18F07A8}"/>
    <cellStyle name="40% - Akzent3 2 2 4 3 2" xfId="3021" xr:uid="{35C0089D-B1FC-45F3-B470-6D01D3038A46}"/>
    <cellStyle name="40% - Akzent3 2 2 4 4" xfId="3022" xr:uid="{ED0A5900-9868-4088-B15C-3CB4023A24ED}"/>
    <cellStyle name="40% - Akzent3 2 2 4_Volatility" xfId="3023" xr:uid="{76682144-EEB0-4FE2-B581-A7E4B3C7D591}"/>
    <cellStyle name="40% - Akzent3 2 2 5" xfId="3024" xr:uid="{463D97A1-98AF-4BBB-93E2-4E622F013EAE}"/>
    <cellStyle name="40% - Akzent3 2 2 5 2" xfId="3025" xr:uid="{35667CEB-91D3-4CAB-AFDF-C91428A85D22}"/>
    <cellStyle name="40% - Akzent3 2 2 5 2 2" xfId="3026" xr:uid="{9AA92149-A013-4630-B775-3C3761B92A25}"/>
    <cellStyle name="40% - Akzent3 2 2 5 3" xfId="3027" xr:uid="{7F3EECBC-40C7-4A4F-AAC8-602CB123B431}"/>
    <cellStyle name="40% - Akzent3 2 2 5_Volatility" xfId="3028" xr:uid="{DF6ABEF1-A137-4A44-B1F1-82648DD1366F}"/>
    <cellStyle name="40% - Akzent3 2 2 6" xfId="3029" xr:uid="{9210F89D-8A53-4F57-97B3-4D5B9934FE48}"/>
    <cellStyle name="40% - Akzent3 2 2 6 2" xfId="3030" xr:uid="{599D6A82-75B7-44EF-A1BF-CC7911819E40}"/>
    <cellStyle name="40% - Akzent3 2 2 7" xfId="3031" xr:uid="{ADC14EF9-F951-4567-B57F-8C91DE621AEB}"/>
    <cellStyle name="40% - Akzent3 2 2_Volatility" xfId="3032" xr:uid="{3BA6A5B3-E395-4430-943E-6A2AD967CCAC}"/>
    <cellStyle name="40% - Akzent3 2 3" xfId="3033" xr:uid="{CD53ECED-5AFE-4478-9138-55D4D8B12E21}"/>
    <cellStyle name="40% - Akzent3 2 3 2" xfId="3034" xr:uid="{BE0FA5ED-23CC-4052-81D6-55FD8B77CDAF}"/>
    <cellStyle name="40% - Akzent3 2 3 2 2" xfId="3035" xr:uid="{BA915440-6B74-405F-955C-E2CA833155B2}"/>
    <cellStyle name="40% - Akzent3 2 3 2 2 2" xfId="3036" xr:uid="{A169192D-C91C-4FB8-B419-880C1C15452D}"/>
    <cellStyle name="40% - Akzent3 2 3 2 2 2 2" xfId="3037" xr:uid="{985A31ED-731C-427C-989D-1873BFECB3AF}"/>
    <cellStyle name="40% - Akzent3 2 3 2 2 2 2 2" xfId="3038" xr:uid="{0F3931EF-8D65-43C5-9ED3-A812E4E7E1E7}"/>
    <cellStyle name="40% - Akzent3 2 3 2 2 2 3" xfId="3039" xr:uid="{2CBC693C-16A0-4D38-B94E-FC24F48EAEEE}"/>
    <cellStyle name="40% - Akzent3 2 3 2 2 2_Volatility" xfId="3040" xr:uid="{726EA078-8732-45F7-8588-A9DD02359C1E}"/>
    <cellStyle name="40% - Akzent3 2 3 2 2 3" xfId="3041" xr:uid="{025549B0-8EE6-4228-B316-D9EBCF44149F}"/>
    <cellStyle name="40% - Akzent3 2 3 2 2 3 2" xfId="3042" xr:uid="{114F85C0-C53A-432E-A269-D17671211090}"/>
    <cellStyle name="40% - Akzent3 2 3 2 2 4" xfId="3043" xr:uid="{0EDE729B-FE67-42F3-86AD-75386CD7115B}"/>
    <cellStyle name="40% - Akzent3 2 3 2 2_Volatility" xfId="3044" xr:uid="{9D1568DF-FD91-48C8-8311-D0000A8D21D1}"/>
    <cellStyle name="40% - Akzent3 2 3 2 3" xfId="3045" xr:uid="{77035B98-74BE-4A51-A927-CD2B01B98F31}"/>
    <cellStyle name="40% - Akzent3 2 3 2 3 2" xfId="3046" xr:uid="{280AC5F3-2154-47F4-A16C-38F95FC5CE1D}"/>
    <cellStyle name="40% - Akzent3 2 3 2 3 2 2" xfId="3047" xr:uid="{BC3771EF-D49A-4185-BC86-91889295DFE0}"/>
    <cellStyle name="40% - Akzent3 2 3 2 3 3" xfId="3048" xr:uid="{15A7EB65-A935-433B-9F47-5EF6EB5D71AD}"/>
    <cellStyle name="40% - Akzent3 2 3 2 3_Volatility" xfId="3049" xr:uid="{B202BCE5-6ED4-41E4-92A5-86388CD6457C}"/>
    <cellStyle name="40% - Akzent3 2 3 2 4" xfId="3050" xr:uid="{2B35995F-8E05-495D-8940-F38EE1D42F3B}"/>
    <cellStyle name="40% - Akzent3 2 3 2 4 2" xfId="3051" xr:uid="{48804DF4-75A3-449A-85DD-087AD11D3FEE}"/>
    <cellStyle name="40% - Akzent3 2 3 2 5" xfId="3052" xr:uid="{3DFC404B-8E54-4577-A2A9-2CFE833B87EA}"/>
    <cellStyle name="40% - Akzent3 2 3 2_Volatility" xfId="3053" xr:uid="{D71C891C-F5BF-4155-80F6-9EA13D366A42}"/>
    <cellStyle name="40% - Akzent3 2 3 3" xfId="3054" xr:uid="{0C7A70FA-57C4-4187-9DB9-0B7B556C7F9E}"/>
    <cellStyle name="40% - Akzent3 2 3 3 2" xfId="3055" xr:uid="{98AFC7D9-86E0-45CE-B618-AA8B466E6A34}"/>
    <cellStyle name="40% - Akzent3 2 3 3 2 2" xfId="3056" xr:uid="{64B7CEBA-2EA7-4953-B9B8-2FBF9FA440F6}"/>
    <cellStyle name="40% - Akzent3 2 3 3 2 2 2" xfId="3057" xr:uid="{D0AEC71E-939D-44CF-A891-7FEBA7645035}"/>
    <cellStyle name="40% - Akzent3 2 3 3 2 3" xfId="3058" xr:uid="{651F8B3B-86BD-4799-A171-6921EBB77834}"/>
    <cellStyle name="40% - Akzent3 2 3 3 2_Volatility" xfId="3059" xr:uid="{026012DA-02AA-4873-B47A-FC7B0FED7A54}"/>
    <cellStyle name="40% - Akzent3 2 3 3 3" xfId="3060" xr:uid="{BD20795B-17E7-4049-B532-EF08D50464ED}"/>
    <cellStyle name="40% - Akzent3 2 3 3 3 2" xfId="3061" xr:uid="{5F14A6EF-AB13-460A-B167-6B471667B4D2}"/>
    <cellStyle name="40% - Akzent3 2 3 3 4" xfId="3062" xr:uid="{245D1B90-60F8-4EBD-87D2-DB4C1AF2564F}"/>
    <cellStyle name="40% - Akzent3 2 3 3_Volatility" xfId="3063" xr:uid="{D04E218C-B806-4C48-83DF-761D13C4F46C}"/>
    <cellStyle name="40% - Akzent3 2 3 4" xfId="3064" xr:uid="{7B9C2A78-4485-46F8-BC10-FADC838D9C3F}"/>
    <cellStyle name="40% - Akzent3 2 3 4 2" xfId="3065" xr:uid="{0F402BA3-584D-4EA8-BD06-863FFE7E419F}"/>
    <cellStyle name="40% - Akzent3 2 3 4 2 2" xfId="3066" xr:uid="{B32FBFEE-7D46-44BF-A91D-89B6424A4F36}"/>
    <cellStyle name="40% - Akzent3 2 3 4 3" xfId="3067" xr:uid="{4EDF5103-CF48-465D-81EE-FE55E1F43671}"/>
    <cellStyle name="40% - Akzent3 2 3 4_Volatility" xfId="3068" xr:uid="{2D78A39B-A977-44B8-ABFF-FEECFCAF71A9}"/>
    <cellStyle name="40% - Akzent3 2 3 5" xfId="3069" xr:uid="{CD513F15-090F-4057-B6FB-6F120D0B86CC}"/>
    <cellStyle name="40% - Akzent3 2 3 5 2" xfId="3070" xr:uid="{93638928-6CF4-4972-96FE-60C68AC451C2}"/>
    <cellStyle name="40% - Akzent3 2 3 6" xfId="3071" xr:uid="{2089335C-7F49-4384-8CD9-2B09E85A870E}"/>
    <cellStyle name="40% - Akzent3 2 3_Volatility" xfId="3072" xr:uid="{C9712CA9-7A8E-4BA4-8EE1-7B44FED84DE5}"/>
    <cellStyle name="40% - Akzent3 2 4" xfId="3073" xr:uid="{E281E53B-FE38-4DD2-9D69-828DBA6A4F67}"/>
    <cellStyle name="40% - Akzent3 2 4 2" xfId="3074" xr:uid="{77903F89-E439-4421-B160-2450B50E1BBC}"/>
    <cellStyle name="40% - Akzent3 2 4 2 2" xfId="3075" xr:uid="{7095B429-0C52-4A40-BDA5-38C6792666FF}"/>
    <cellStyle name="40% - Akzent3 2 4 2 2 2" xfId="3076" xr:uid="{F836C16C-E5F6-48D3-9BD0-F6F271CEB6BA}"/>
    <cellStyle name="40% - Akzent3 2 4 2 2 2 2" xfId="3077" xr:uid="{A8FA8E85-ED59-4021-9AB4-687844503BDA}"/>
    <cellStyle name="40% - Akzent3 2 4 2 2 3" xfId="3078" xr:uid="{B0BDD358-6FA9-4177-BA09-C0305C3633C7}"/>
    <cellStyle name="40% - Akzent3 2 4 2 2_Volatility" xfId="3079" xr:uid="{0E12B549-52BF-44EC-A890-A9195A38230B}"/>
    <cellStyle name="40% - Akzent3 2 4 2 3" xfId="3080" xr:uid="{9BE808E2-04C3-4031-95AD-C25AD1982318}"/>
    <cellStyle name="40% - Akzent3 2 4 2 3 2" xfId="3081" xr:uid="{DC68E4DD-F531-405F-A434-D28AE829D07A}"/>
    <cellStyle name="40% - Akzent3 2 4 2 4" xfId="3082" xr:uid="{7147421B-5FC2-433F-9F02-27DC3B4B985A}"/>
    <cellStyle name="40% - Akzent3 2 4 2_Volatility" xfId="3083" xr:uid="{4DDDED98-AF7F-4C79-9AB1-D37D26724A88}"/>
    <cellStyle name="40% - Akzent3 2 4 3" xfId="3084" xr:uid="{1E88A95C-72F8-4B8A-A01E-F1E8CF1AABB0}"/>
    <cellStyle name="40% - Akzent3 2 4 3 2" xfId="3085" xr:uid="{C1E4BC47-BCD5-4AAA-8D48-417580253F28}"/>
    <cellStyle name="40% - Akzent3 2 4 3 2 2" xfId="3086" xr:uid="{B43E0A4F-2895-4002-BC63-732A8C84CF5A}"/>
    <cellStyle name="40% - Akzent3 2 4 3 3" xfId="3087" xr:uid="{85B7D595-1726-45FB-841E-4E5612C5FC0C}"/>
    <cellStyle name="40% - Akzent3 2 4 3_Volatility" xfId="3088" xr:uid="{455042B1-9BBD-4113-9A53-F29E377D7F0D}"/>
    <cellStyle name="40% - Akzent3 2 4 4" xfId="3089" xr:uid="{2CDE120C-7AB0-4582-BCC7-E071BE2728F9}"/>
    <cellStyle name="40% - Akzent3 2 4 4 2" xfId="3090" xr:uid="{0165A0EF-3D8E-4E66-8667-E9B4B9BAE383}"/>
    <cellStyle name="40% - Akzent3 2 4 5" xfId="3091" xr:uid="{ED412030-FA3A-46CD-88A7-1B8B2D1BF3EA}"/>
    <cellStyle name="40% - Akzent3 2 4_Volatility" xfId="3092" xr:uid="{460DA60A-0307-4390-87FF-B5EDB80EB507}"/>
    <cellStyle name="40% - Akzent3 2 5" xfId="3093" xr:uid="{4886D2F8-8285-427D-8E54-0CC2D409634F}"/>
    <cellStyle name="40% - Akzent3 2 5 2" xfId="3094" xr:uid="{FC4E16CB-B1E9-4466-A41D-4C6CF6638E3E}"/>
    <cellStyle name="40% - Akzent3 2 5 2 2" xfId="3095" xr:uid="{41F0BE49-DCA4-4662-9D3C-25F0BE2A8BF7}"/>
    <cellStyle name="40% - Akzent3 2 5 2 2 2" xfId="3096" xr:uid="{24942751-66EF-4851-BC01-7D1F8ACA7C80}"/>
    <cellStyle name="40% - Akzent3 2 5 2 3" xfId="3097" xr:uid="{850B7AF5-DB29-40A7-9D39-4427EE60C2AE}"/>
    <cellStyle name="40% - Akzent3 2 5 2_Volatility" xfId="3098" xr:uid="{46E2891E-E8C7-4D0C-8B9F-CDC2D29AFDE7}"/>
    <cellStyle name="40% - Akzent3 2 5 3" xfId="3099" xr:uid="{A1BB692E-E217-437E-AF37-70A81218D547}"/>
    <cellStyle name="40% - Akzent3 2 5 3 2" xfId="3100" xr:uid="{1C971A61-A107-452D-AA4C-4AB6D62AB573}"/>
    <cellStyle name="40% - Akzent3 2 5 4" xfId="3101" xr:uid="{79862140-47A1-4609-8E79-243E50F630B4}"/>
    <cellStyle name="40% - Akzent3 2 5_Volatility" xfId="3102" xr:uid="{1968DF8A-2908-4D21-B082-309B49C64881}"/>
    <cellStyle name="40% - Akzent3 2 6" xfId="3103" xr:uid="{F7D5CD89-88EF-4C4B-B37F-750D8163BC95}"/>
    <cellStyle name="40% - Akzent3 2 6 2" xfId="3104" xr:uid="{29DFFB2B-4373-42BF-8B3A-985C950B9384}"/>
    <cellStyle name="40% - Akzent3 2 6 2 2" xfId="3105" xr:uid="{53D327FB-B1D0-4FAD-ACBC-EE4D239C7BB4}"/>
    <cellStyle name="40% - Akzent3 2 6 3" xfId="3106" xr:uid="{AADE1A08-C4B4-401D-BE49-91F3F46529DB}"/>
    <cellStyle name="40% - Akzent3 2 6_Volatility" xfId="3107" xr:uid="{ABE1FF50-1072-4812-98DB-0652C73FCEB0}"/>
    <cellStyle name="40% - Akzent3 2 7" xfId="3108" xr:uid="{6AC53FD9-A7E1-432D-81EF-CCA5422BC702}"/>
    <cellStyle name="40% - Akzent3 2 7 2" xfId="3109" xr:uid="{DEDD2749-9B98-4E61-BA63-DE737ECFE027}"/>
    <cellStyle name="40% - Akzent3 2 8" xfId="3110" xr:uid="{4A319819-252B-424A-9012-AAA2ED45B47B}"/>
    <cellStyle name="40% - Akzent3 2_Volatility" xfId="3111" xr:uid="{425648AF-BD39-4BE9-ABF0-927B8C520264}"/>
    <cellStyle name="40% - Akzent3 3" xfId="3112" xr:uid="{A0DCFB72-0BFF-418C-88DC-A87CEE837913}"/>
    <cellStyle name="40% - Akzent3 3 2" xfId="3113" xr:uid="{BC385BCA-F1D8-41A8-846E-C43DFBF702DA}"/>
    <cellStyle name="40% - Akzent3 3 2 2" xfId="3114" xr:uid="{6459C263-E3D9-4DC0-9173-E73110BBF973}"/>
    <cellStyle name="40% - Akzent3 3 2 2 2" xfId="3115" xr:uid="{EF67B858-67EE-4FEA-97FD-C59234A19915}"/>
    <cellStyle name="40% - Akzent3 3 2 2 2 2" xfId="3116" xr:uid="{85F6A082-8F7F-4850-A9DF-DC24AA8BFADD}"/>
    <cellStyle name="40% - Akzent3 3 2 2 2 2 2" xfId="3117" xr:uid="{90E8D12A-D666-4949-9C7E-29BFF02F0F01}"/>
    <cellStyle name="40% - Akzent3 3 2 2 2 2 2 2" xfId="3118" xr:uid="{BBCEC0DC-310C-45BF-B99E-7E718A23DFA7}"/>
    <cellStyle name="40% - Akzent3 3 2 2 2 2 3" xfId="3119" xr:uid="{F87757E9-8D5A-47F3-80B3-91979E3A83AF}"/>
    <cellStyle name="40% - Akzent3 3 2 2 2 2_Volatility" xfId="3120" xr:uid="{195B86B8-2FC2-4A07-B588-BD1B118E9E71}"/>
    <cellStyle name="40% - Akzent3 3 2 2 2 3" xfId="3121" xr:uid="{C39D0902-A59B-4765-9A1F-AA15D0477712}"/>
    <cellStyle name="40% - Akzent3 3 2 2 2 3 2" xfId="3122" xr:uid="{61E3F701-F0C2-43A9-A4F4-BE7A3CD6F851}"/>
    <cellStyle name="40% - Akzent3 3 2 2 2 4" xfId="3123" xr:uid="{73C64047-8C70-4265-BB2B-A36E07C609B6}"/>
    <cellStyle name="40% - Akzent3 3 2 2 2_Volatility" xfId="3124" xr:uid="{A447B7EB-EC03-46E8-B65B-789AC9D44C2B}"/>
    <cellStyle name="40% - Akzent3 3 2 2 3" xfId="3125" xr:uid="{1B6B0DB5-BC54-40C4-8DC2-4ABFE9E0B886}"/>
    <cellStyle name="40% - Akzent3 3 2 2 3 2" xfId="3126" xr:uid="{FEFC88E7-056E-4AD5-B107-5066B249659D}"/>
    <cellStyle name="40% - Akzent3 3 2 2 3 2 2" xfId="3127" xr:uid="{73CF2623-B11B-4CDB-BF04-0637B6F474B5}"/>
    <cellStyle name="40% - Akzent3 3 2 2 3 3" xfId="3128" xr:uid="{276975A1-96D4-40A8-89AE-D78737D916BF}"/>
    <cellStyle name="40% - Akzent3 3 2 2 3_Volatility" xfId="3129" xr:uid="{4A19524F-EA92-424A-B2FC-B4A2A9E4B2DA}"/>
    <cellStyle name="40% - Akzent3 3 2 2 4" xfId="3130" xr:uid="{4979CFC7-E7E7-43F8-A951-059BC6EF5315}"/>
    <cellStyle name="40% - Akzent3 3 2 2 4 2" xfId="3131" xr:uid="{26A1499D-DE99-4E96-B5ED-70D53B7D9143}"/>
    <cellStyle name="40% - Akzent3 3 2 2 5" xfId="3132" xr:uid="{BDB00893-BC93-4B97-AF76-65CA16B2DD05}"/>
    <cellStyle name="40% - Akzent3 3 2 2_Volatility" xfId="3133" xr:uid="{5703897F-139A-4071-9D95-396EE7CE3865}"/>
    <cellStyle name="40% - Akzent3 3 2 3" xfId="3134" xr:uid="{F14A9895-ED37-41D5-B7A6-E756BDB2CC72}"/>
    <cellStyle name="40% - Akzent3 3 2 3 2" xfId="3135" xr:uid="{4C06649E-2948-4C54-97B1-BF5043319622}"/>
    <cellStyle name="40% - Akzent3 3 2 3 2 2" xfId="3136" xr:uid="{A8195CB6-AE02-44EA-BE7F-A0C288C807ED}"/>
    <cellStyle name="40% - Akzent3 3 2 3 2 2 2" xfId="3137" xr:uid="{FBE9B12E-6835-4D1A-88DF-4A037075FDCA}"/>
    <cellStyle name="40% - Akzent3 3 2 3 2 3" xfId="3138" xr:uid="{C065A704-6435-4B47-BD1D-164FB3B7F659}"/>
    <cellStyle name="40% - Akzent3 3 2 3 2_Volatility" xfId="3139" xr:uid="{A754E881-3CD3-413F-9D4C-8A50C3716775}"/>
    <cellStyle name="40% - Akzent3 3 2 3 3" xfId="3140" xr:uid="{34B3B5ED-7F19-472C-A07D-48E74495CC9F}"/>
    <cellStyle name="40% - Akzent3 3 2 3 3 2" xfId="3141" xr:uid="{A732F5D7-5695-42A7-A0D9-1DFF8465A407}"/>
    <cellStyle name="40% - Akzent3 3 2 3 4" xfId="3142" xr:uid="{16CB3D0C-0D7E-4ACD-A66A-BEB2FADA6FEA}"/>
    <cellStyle name="40% - Akzent3 3 2 3_Volatility" xfId="3143" xr:uid="{12C75389-28A5-4D8F-B220-A378F90FE89A}"/>
    <cellStyle name="40% - Akzent3 3 2 4" xfId="3144" xr:uid="{A926FEC2-447A-4E46-A223-21D2A0430E05}"/>
    <cellStyle name="40% - Akzent3 3 2 4 2" xfId="3145" xr:uid="{01741965-C256-4C8F-8C39-AC7218C190ED}"/>
    <cellStyle name="40% - Akzent3 3 2 4 2 2" xfId="3146" xr:uid="{16EF487C-90E4-466F-A5B7-EFB9A849786A}"/>
    <cellStyle name="40% - Akzent3 3 2 4 3" xfId="3147" xr:uid="{1642FC50-227A-459C-98EB-9D5D5309B5C3}"/>
    <cellStyle name="40% - Akzent3 3 2 4_Volatility" xfId="3148" xr:uid="{C6A35BCC-1422-49BB-8332-6EA1FB4AE25E}"/>
    <cellStyle name="40% - Akzent3 3 2 5" xfId="3149" xr:uid="{C6BFB020-CB4D-4B96-9C8A-BFF349357528}"/>
    <cellStyle name="40% - Akzent3 3 2 5 2" xfId="3150" xr:uid="{46E78A10-D50D-407B-8EA3-65A100189999}"/>
    <cellStyle name="40% - Akzent3 3 2 6" xfId="3151" xr:uid="{372BEBA1-5504-4108-B913-A19B6F7097A8}"/>
    <cellStyle name="40% - Akzent3 3 2_Volatility" xfId="3152" xr:uid="{391D7BD4-30DC-4277-8FD3-6141A0D10CD3}"/>
    <cellStyle name="40% - Akzent3 3 3" xfId="3153" xr:uid="{B933CA07-88F9-46C5-AA31-B264421FCEF8}"/>
    <cellStyle name="40% - Akzent3 3 3 2" xfId="3154" xr:uid="{5A232B28-9D5E-4C95-8341-2EBEFB3A507B}"/>
    <cellStyle name="40% - Akzent3 3 3 2 2" xfId="3155" xr:uid="{CE9DDE1F-E25E-4527-952D-1D49C8DDE356}"/>
    <cellStyle name="40% - Akzent3 3 3 2 2 2" xfId="3156" xr:uid="{DF92B492-4329-471D-874B-906C9DCEFB8E}"/>
    <cellStyle name="40% - Akzent3 3 3 2 2 2 2" xfId="3157" xr:uid="{CA682041-FE7F-496C-85C6-7E03647C0A58}"/>
    <cellStyle name="40% - Akzent3 3 3 2 2 3" xfId="3158" xr:uid="{5E1AE5C2-69D1-4668-ACC9-ADBA92ADF505}"/>
    <cellStyle name="40% - Akzent3 3 3 2 2_Volatility" xfId="3159" xr:uid="{E4B20EE3-31E9-4C6C-91F2-1913A52D51CC}"/>
    <cellStyle name="40% - Akzent3 3 3 2 3" xfId="3160" xr:uid="{CB9CCE57-A1E6-4D5E-8C46-558205453018}"/>
    <cellStyle name="40% - Akzent3 3 3 2 3 2" xfId="3161" xr:uid="{66AD4C24-1D9E-44BD-8BB3-1F93A809DA01}"/>
    <cellStyle name="40% - Akzent3 3 3 2 4" xfId="3162" xr:uid="{713ABE5B-6C8A-4825-8F6D-9E1EE97A0293}"/>
    <cellStyle name="40% - Akzent3 3 3 2_Volatility" xfId="3163" xr:uid="{9996FAD8-374E-40AF-B069-36DCD79FCCBE}"/>
    <cellStyle name="40% - Akzent3 3 3 3" xfId="3164" xr:uid="{45FA0168-58E8-4E4A-97CF-1DE0AB27F630}"/>
    <cellStyle name="40% - Akzent3 3 3 3 2" xfId="3165" xr:uid="{8A75E1AC-74B6-4447-B940-64DD7D9F9775}"/>
    <cellStyle name="40% - Akzent3 3 3 3 2 2" xfId="3166" xr:uid="{6C92751C-5C7A-4985-8DFC-D4A2C52249DB}"/>
    <cellStyle name="40% - Akzent3 3 3 3 3" xfId="3167" xr:uid="{7396083E-E009-401D-8DBB-5FEB64D55B3A}"/>
    <cellStyle name="40% - Akzent3 3 3 3_Volatility" xfId="3168" xr:uid="{9A52B7E8-D7A7-407B-AD71-A15DA81F07D5}"/>
    <cellStyle name="40% - Akzent3 3 3 4" xfId="3169" xr:uid="{70720C39-1E70-4217-9D62-CAB4DE6CAC66}"/>
    <cellStyle name="40% - Akzent3 3 3 4 2" xfId="3170" xr:uid="{5F623D56-80AE-4064-ACCF-72F9E22426A7}"/>
    <cellStyle name="40% - Akzent3 3 3 5" xfId="3171" xr:uid="{DC5926BF-309E-4BCC-B3C8-328AD9116615}"/>
    <cellStyle name="40% - Akzent3 3 3_Volatility" xfId="3172" xr:uid="{2D9A7345-57AC-4AF8-A35F-4751385DCF24}"/>
    <cellStyle name="40% - Akzent3 3 4" xfId="3173" xr:uid="{3E6CCBC2-9EE4-4351-80FA-865DDEDF33F0}"/>
    <cellStyle name="40% - Akzent3 3 4 2" xfId="3174" xr:uid="{578DD5F3-5194-46C8-88AD-CECD93614163}"/>
    <cellStyle name="40% - Akzent3 3 4 2 2" xfId="3175" xr:uid="{2CDACC4A-1EA7-4B4E-82D9-405172738127}"/>
    <cellStyle name="40% - Akzent3 3 4 2 2 2" xfId="3176" xr:uid="{4CABE0F6-D8A5-4E9A-A6BA-855A8E7C1D9C}"/>
    <cellStyle name="40% - Akzent3 3 4 2 3" xfId="3177" xr:uid="{2EEF2B9F-0171-4758-8DC2-A852B71A2FE9}"/>
    <cellStyle name="40% - Akzent3 3 4 2_Volatility" xfId="3178" xr:uid="{808019C8-58B5-4997-BF81-20F9B3EAC1AB}"/>
    <cellStyle name="40% - Akzent3 3 4 3" xfId="3179" xr:uid="{390AE842-0DE8-4FA4-B872-187E9C85D602}"/>
    <cellStyle name="40% - Akzent3 3 4 3 2" xfId="3180" xr:uid="{E496A8B1-614B-4035-AE27-A57C4722AF47}"/>
    <cellStyle name="40% - Akzent3 3 4 4" xfId="3181" xr:uid="{FEFE0E9E-36FC-4147-B65F-F3F876C9805C}"/>
    <cellStyle name="40% - Akzent3 3 4_Volatility" xfId="3182" xr:uid="{995B6E37-16B0-4CFF-BE44-1EEBB86604F9}"/>
    <cellStyle name="40% - Akzent3 3 5" xfId="3183" xr:uid="{6A291092-BD0D-4577-83FF-E0AF31E26822}"/>
    <cellStyle name="40% - Akzent3 3 5 2" xfId="3184" xr:uid="{97822D61-AB92-49B4-B7E3-9AE0521F3E9F}"/>
    <cellStyle name="40% - Akzent3 3 5 2 2" xfId="3185" xr:uid="{33916C47-73DE-4D3E-937B-3B24331A0851}"/>
    <cellStyle name="40% - Akzent3 3 5 3" xfId="3186" xr:uid="{BF7B6459-9400-4449-80BD-EAD68C334ADD}"/>
    <cellStyle name="40% - Akzent3 3 5_Volatility" xfId="3187" xr:uid="{192B3707-D311-4EA6-B147-83E8691DA664}"/>
    <cellStyle name="40% - Akzent3 3 6" xfId="3188" xr:uid="{5CC8BA89-9886-44AE-AC68-18CD70354377}"/>
    <cellStyle name="40% - Akzent3 3 6 2" xfId="3189" xr:uid="{E6EC500F-4B0F-41B3-BD70-182DED575EF0}"/>
    <cellStyle name="40% - Akzent3 3 7" xfId="3190" xr:uid="{BBABAE5D-4666-4220-A8A0-D7E0E8D9227B}"/>
    <cellStyle name="40% - Akzent3 3_Volatility" xfId="3191" xr:uid="{44E7280E-08F4-4AED-A16C-5B41CAB327F8}"/>
    <cellStyle name="40% - Akzent3 4" xfId="3192" xr:uid="{087D9409-ADE1-4B31-92A2-55DDC6673122}"/>
    <cellStyle name="40% - Akzent3 4 2" xfId="3193" xr:uid="{6AF3EA14-F8B7-4937-AC5E-1A3C63767744}"/>
    <cellStyle name="40% - Akzent3 4 2 2" xfId="3194" xr:uid="{4C970354-64D6-4012-87DE-CD61E0533800}"/>
    <cellStyle name="40% - Akzent3 4 2 2 2" xfId="3195" xr:uid="{5D76CA20-C062-4873-AF6C-0E6C487432BD}"/>
    <cellStyle name="40% - Akzent3 4 2 2 2 2" xfId="3196" xr:uid="{04C06F9D-4550-43D9-B0CA-BE0FA1AB8003}"/>
    <cellStyle name="40% - Akzent3 4 2 2 2 2 2" xfId="3197" xr:uid="{85AD4BBC-FEB5-4AAD-ACF7-444FAF3F216A}"/>
    <cellStyle name="40% - Akzent3 4 2 2 2 3" xfId="3198" xr:uid="{81E20834-4458-44D6-AA11-D8C650E90109}"/>
    <cellStyle name="40% - Akzent3 4 2 2 2_Volatility" xfId="3199" xr:uid="{D8E9BAE4-07BB-4468-BB0E-39FD394821AC}"/>
    <cellStyle name="40% - Akzent3 4 2 2 3" xfId="3200" xr:uid="{831E3271-1BBA-4756-BEA9-D126BC18FE9C}"/>
    <cellStyle name="40% - Akzent3 4 2 2 3 2" xfId="3201" xr:uid="{894F71FF-23E1-4202-A0C6-BB0410CBF519}"/>
    <cellStyle name="40% - Akzent3 4 2 2 4" xfId="3202" xr:uid="{79F77563-0CB1-452C-82ED-7AA94EBC6710}"/>
    <cellStyle name="40% - Akzent3 4 2 2_Volatility" xfId="3203" xr:uid="{0C33002F-2EC9-486B-8A6C-630D52FE4987}"/>
    <cellStyle name="40% - Akzent3 4 2 3" xfId="3204" xr:uid="{83A2C372-2EAE-4433-A594-B21B90500AD6}"/>
    <cellStyle name="40% - Akzent3 4 2 3 2" xfId="3205" xr:uid="{983EC841-2935-4992-9188-93A2DEBEF509}"/>
    <cellStyle name="40% - Akzent3 4 2 3 2 2" xfId="3206" xr:uid="{66440A9C-C165-4F04-AAE8-8176AB4BE7C0}"/>
    <cellStyle name="40% - Akzent3 4 2 3 3" xfId="3207" xr:uid="{A41A6630-BF1F-4CDD-9A64-E13E1DD9EE5D}"/>
    <cellStyle name="40% - Akzent3 4 2 3_Volatility" xfId="3208" xr:uid="{703EFA96-984E-46C7-B0C9-E5AB5828EFBE}"/>
    <cellStyle name="40% - Akzent3 4 2 4" xfId="3209" xr:uid="{2F1D8432-36C8-4DA4-89AA-977528854366}"/>
    <cellStyle name="40% - Akzent3 4 2 4 2" xfId="3210" xr:uid="{641EA4D9-EAA0-4699-8470-9F24B2A46E8F}"/>
    <cellStyle name="40% - Akzent3 4 2 5" xfId="3211" xr:uid="{57AC1018-8FF5-415E-BCFF-B5B806ED9528}"/>
    <cellStyle name="40% - Akzent3 4 2_Volatility" xfId="3212" xr:uid="{8A35DBD2-C7F3-49DA-AE54-9FE3421F4C9A}"/>
    <cellStyle name="40% - Akzent3 4 3" xfId="3213" xr:uid="{ACD15109-9D52-46EF-8789-9B19FF767FCA}"/>
    <cellStyle name="40% - Akzent3 4 3 2" xfId="3214" xr:uid="{F4BDA63C-D67A-409C-9934-5576994701D8}"/>
    <cellStyle name="40% - Akzent3 4 3 2 2" xfId="3215" xr:uid="{9949FE87-7EF7-4142-B8AF-0E9A960BCDFD}"/>
    <cellStyle name="40% - Akzent3 4 3 2 2 2" xfId="3216" xr:uid="{3745B6FD-A523-4CFD-80B2-F28ED3A609D2}"/>
    <cellStyle name="40% - Akzent3 4 3 2 3" xfId="3217" xr:uid="{E0145ED9-57FC-49F1-924F-5E88D8CD5BBF}"/>
    <cellStyle name="40% - Akzent3 4 3 2_Volatility" xfId="3218" xr:uid="{285BB48C-6CB0-4C22-A735-C4061EBB1561}"/>
    <cellStyle name="40% - Akzent3 4 3 3" xfId="3219" xr:uid="{E87D1EF1-18B2-4C1E-9C28-38D2289CA8B2}"/>
    <cellStyle name="40% - Akzent3 4 3 3 2" xfId="3220" xr:uid="{9B3B86AB-19B7-481F-992B-65205E561738}"/>
    <cellStyle name="40% - Akzent3 4 3 4" xfId="3221" xr:uid="{FBDC2445-25F0-4704-A48E-1E33D48B8B0E}"/>
    <cellStyle name="40% - Akzent3 4 3_Volatility" xfId="3222" xr:uid="{B6401C6C-8C8E-41A1-B61B-7F2C04889511}"/>
    <cellStyle name="40% - Akzent3 4 4" xfId="3223" xr:uid="{46F57714-4027-4B48-B4F8-E7BB17F1A822}"/>
    <cellStyle name="40% - Akzent3 4 4 2" xfId="3224" xr:uid="{0F7097BC-1EFE-4B88-88D2-D0F7D8D55730}"/>
    <cellStyle name="40% - Akzent3 4 4 2 2" xfId="3225" xr:uid="{8572B915-BA53-4F3F-9608-1E1CD668E5F4}"/>
    <cellStyle name="40% - Akzent3 4 4 3" xfId="3226" xr:uid="{0AF142E3-FDE3-45B8-B0B2-6C34FB929DC1}"/>
    <cellStyle name="40% - Akzent3 4 4_Volatility" xfId="3227" xr:uid="{2D8A7864-8F14-4700-9FBF-54B98EBD9C42}"/>
    <cellStyle name="40% - Akzent3 4 5" xfId="3228" xr:uid="{1B6B1A08-7AC7-4827-81D1-3B707992FB0E}"/>
    <cellStyle name="40% - Akzent3 4 5 2" xfId="3229" xr:uid="{5ED2D5C2-D979-42DD-8712-1CE08637979A}"/>
    <cellStyle name="40% - Akzent3 4 6" xfId="3230" xr:uid="{39629075-F09F-4A14-A651-E8B6A2E4D17C}"/>
    <cellStyle name="40% - Akzent3 4_Volatility" xfId="3231" xr:uid="{595518F1-F001-4E97-A34F-163FCF4AE739}"/>
    <cellStyle name="40% - Akzent3 5" xfId="3232" xr:uid="{9F677ADD-D0C7-4899-A18A-2890B94A5BB1}"/>
    <cellStyle name="40% - Akzent3 5 2" xfId="3233" xr:uid="{4EA04D00-EFA5-4DF2-A446-03D39E30C0BD}"/>
    <cellStyle name="40% - Akzent3 5 2 2" xfId="3234" xr:uid="{0CB4424D-B38C-4BC5-9196-5B97D084ADBD}"/>
    <cellStyle name="40% - Akzent3 5 2 2 2" xfId="3235" xr:uid="{32EED862-F04B-4CD8-8556-58A6F5E0C5C7}"/>
    <cellStyle name="40% - Akzent3 5 2 2 2 2" xfId="3236" xr:uid="{8F4E9154-4D70-4FD0-A6AD-EC6F2774D393}"/>
    <cellStyle name="40% - Akzent3 5 2 2 3" xfId="3237" xr:uid="{F171782E-733B-4180-8A3F-11CEF6ADAE94}"/>
    <cellStyle name="40% - Akzent3 5 2 2_Volatility" xfId="3238" xr:uid="{168A62D4-3DDF-4043-9B05-453D5F1C77F6}"/>
    <cellStyle name="40% - Akzent3 5 2 3" xfId="3239" xr:uid="{E9971F22-A7CA-4AF4-91EA-9588009B38C4}"/>
    <cellStyle name="40% - Akzent3 5 2 3 2" xfId="3240" xr:uid="{F73F8A37-9B95-4214-8869-5BB54E00F591}"/>
    <cellStyle name="40% - Akzent3 5 2 4" xfId="3241" xr:uid="{96A35862-3C16-4F28-BF4C-331E7BC2C0E1}"/>
    <cellStyle name="40% - Akzent3 5 2_Volatility" xfId="3242" xr:uid="{8616F230-73E4-4B90-BD71-DCDE954CCFA1}"/>
    <cellStyle name="40% - Akzent3 5 3" xfId="3243" xr:uid="{D1C6E9BD-77A4-4567-AA24-601E2D381353}"/>
    <cellStyle name="40% - Akzent3 5 3 2" xfId="3244" xr:uid="{AD1F7D2E-6BDD-407A-88DF-84902F63FC7F}"/>
    <cellStyle name="40% - Akzent3 5 3 2 2" xfId="3245" xr:uid="{40CF3F84-ED8F-425F-B012-925496E43371}"/>
    <cellStyle name="40% - Akzent3 5 3 3" xfId="3246" xr:uid="{EDB70D3B-87D4-4EEC-8358-E23CA7BDDEA9}"/>
    <cellStyle name="40% - Akzent3 5 3_Volatility" xfId="3247" xr:uid="{D4EB302D-157E-4185-8AFD-2DD43D6A9EB9}"/>
    <cellStyle name="40% - Akzent3 5 4" xfId="3248" xr:uid="{D5FCDE24-6968-4904-A377-3653F54D7B3A}"/>
    <cellStyle name="40% - Akzent3 5 4 2" xfId="3249" xr:uid="{2632A21A-539A-43CB-AC75-53418D16CBE3}"/>
    <cellStyle name="40% - Akzent3 5 5" xfId="3250" xr:uid="{A7EEADEA-0E24-4882-B209-CB38582081BA}"/>
    <cellStyle name="40% - Akzent3 5_Volatility" xfId="3251" xr:uid="{2A6EDE4D-C447-460B-9676-D85BD5AC4DD7}"/>
    <cellStyle name="40% - Akzent3 6" xfId="3252" xr:uid="{F682AFE1-83C4-40C5-A908-463A0B01CB12}"/>
    <cellStyle name="40% - Akzent3 6 2" xfId="3253" xr:uid="{1D371002-CD72-4650-B049-F7F341EE6D9D}"/>
    <cellStyle name="40% - Akzent3 6 2 2" xfId="3254" xr:uid="{8D67B5DA-30FD-4847-8D8F-63DD580758B6}"/>
    <cellStyle name="40% - Akzent3 6 2 2 2" xfId="3255" xr:uid="{BF56661E-0853-4450-904F-5EA899DEAA8A}"/>
    <cellStyle name="40% - Akzent3 6 2 3" xfId="3256" xr:uid="{E6AEEA1B-9D42-419F-B9D9-F29819BAF601}"/>
    <cellStyle name="40% - Akzent3 6 2_Volatility" xfId="3257" xr:uid="{2C4848CA-74CD-4304-AA74-20C7DBAF8CF0}"/>
    <cellStyle name="40% - Akzent3 6 3" xfId="3258" xr:uid="{115361C8-48A0-4BA8-9A34-8FD4317D89A3}"/>
    <cellStyle name="40% - Akzent3 6 3 2" xfId="3259" xr:uid="{072F9512-3358-4121-96C0-F9CE32E13479}"/>
    <cellStyle name="40% - Akzent3 6 4" xfId="3260" xr:uid="{3336B35D-910D-4DF4-9E40-3996FB060C0E}"/>
    <cellStyle name="40% - Akzent3 6_Volatility" xfId="3261" xr:uid="{71C34747-5B35-498A-8AE4-27EF5F306593}"/>
    <cellStyle name="40% - Akzent3 7" xfId="3262" xr:uid="{B40B20C9-40DF-4012-B69D-24C0450C590E}"/>
    <cellStyle name="40% - Akzent3 7 2" xfId="3263" xr:uid="{7BF42CB8-1F09-49FB-BE53-19252F75238A}"/>
    <cellStyle name="40% - Akzent3 7 2 2" xfId="3264" xr:uid="{693E0311-D430-4D6F-8C3F-85FF6A59B62D}"/>
    <cellStyle name="40% - Akzent3 7 3" xfId="3265" xr:uid="{4B06B59D-9EF4-4FAE-A2B6-913B4BB5572F}"/>
    <cellStyle name="40% - Akzent3 7_Volatility" xfId="3266" xr:uid="{0CF6AEF3-461C-4CB3-B159-82056359B86E}"/>
    <cellStyle name="40% - Akzent3 8" xfId="3267" xr:uid="{5DA81A30-E3E6-4CF9-BA50-FA9C45162CD9}"/>
    <cellStyle name="40% - Akzent3 8 2" xfId="3268" xr:uid="{81DB23C6-E9E6-452D-B41A-6EF3DBC402B4}"/>
    <cellStyle name="40% - Akzent3 9" xfId="3269" xr:uid="{5B01ECCB-8C0A-4C00-AF25-6D0F32DEB975}"/>
    <cellStyle name="40% - Akzent3_Volatility" xfId="3270" xr:uid="{7DE01FA2-D1C2-4F9E-9B4D-AEF12C6EF0BE}"/>
    <cellStyle name="40% - Akzent4" xfId="3271" xr:uid="{70CEF78E-5C8B-4DB0-BE96-B8DAEAD8F020}"/>
    <cellStyle name="40% - Akzent4 2" xfId="3272" xr:uid="{BC9D560D-9A8B-4A08-A4C8-56AAC980043A}"/>
    <cellStyle name="40% - Akzent4 2 2" xfId="3273" xr:uid="{1D2E4897-6796-4C85-B2A4-81BFB92F54A0}"/>
    <cellStyle name="40% - Akzent4 2 2 2" xfId="3274" xr:uid="{C914C19F-E337-476D-A4DF-CE5A35E23B52}"/>
    <cellStyle name="40% - Akzent4 2 2 2 2" xfId="3275" xr:uid="{340763A7-E64F-4195-9565-D9BB1D0FBA26}"/>
    <cellStyle name="40% - Akzent4 2 2 2 2 2" xfId="3276" xr:uid="{BC7DEA35-F751-4D17-BC6B-4F179B75B2F6}"/>
    <cellStyle name="40% - Akzent4 2 2 2 2 2 2" xfId="3277" xr:uid="{7FD198A8-E752-4AE0-839D-3A2162D591F0}"/>
    <cellStyle name="40% - Akzent4 2 2 2 2 2 2 2" xfId="3278" xr:uid="{CDF6F3ED-E112-4392-95DE-27DE3FB45E00}"/>
    <cellStyle name="40% - Akzent4 2 2 2 2 2 2 2 2" xfId="3279" xr:uid="{ACBB7975-6F53-4770-8828-3168BC09381B}"/>
    <cellStyle name="40% - Akzent4 2 2 2 2 2 2 3" xfId="3280" xr:uid="{B69B40B5-265A-4999-854C-CEA790E5EACF}"/>
    <cellStyle name="40% - Akzent4 2 2 2 2 2 2_Volatility" xfId="3281" xr:uid="{2EF3F139-D394-4610-A31A-45CD08C9D78B}"/>
    <cellStyle name="40% - Akzent4 2 2 2 2 2 3" xfId="3282" xr:uid="{BAEF5A4D-CD79-4BB5-A9AB-40E263F0FC19}"/>
    <cellStyle name="40% - Akzent4 2 2 2 2 2 3 2" xfId="3283" xr:uid="{414810CC-C578-429F-AF87-BD8701EEEE72}"/>
    <cellStyle name="40% - Akzent4 2 2 2 2 2 4" xfId="3284" xr:uid="{9029A4F6-A195-4963-9A5E-C9EAB2204E91}"/>
    <cellStyle name="40% - Akzent4 2 2 2 2 2_Volatility" xfId="3285" xr:uid="{D1814BE9-F8DC-407D-9691-C527903C32C7}"/>
    <cellStyle name="40% - Akzent4 2 2 2 2 3" xfId="3286" xr:uid="{70DE22E6-8A02-4B76-BC21-7C5C1C2CEB7F}"/>
    <cellStyle name="40% - Akzent4 2 2 2 2 3 2" xfId="3287" xr:uid="{9F7FE285-B5D7-4A77-B548-031A81CC2794}"/>
    <cellStyle name="40% - Akzent4 2 2 2 2 3 2 2" xfId="3288" xr:uid="{594CF1B9-9881-4B4B-B3CF-1705CB5245A3}"/>
    <cellStyle name="40% - Akzent4 2 2 2 2 3 3" xfId="3289" xr:uid="{7DB18563-2EAE-4666-9797-2A0C0086D84D}"/>
    <cellStyle name="40% - Akzent4 2 2 2 2 3_Volatility" xfId="3290" xr:uid="{5BC0C76A-5054-419E-A120-A31F26BC2B6E}"/>
    <cellStyle name="40% - Akzent4 2 2 2 2 4" xfId="3291" xr:uid="{13AA5B73-098C-4689-96EE-15C4FB0DAC6C}"/>
    <cellStyle name="40% - Akzent4 2 2 2 2 4 2" xfId="3292" xr:uid="{1D2B80DE-64B7-403D-BE85-889700AEA84F}"/>
    <cellStyle name="40% - Akzent4 2 2 2 2 5" xfId="3293" xr:uid="{74099E2A-B6C7-429A-AB51-FE6916EB2681}"/>
    <cellStyle name="40% - Akzent4 2 2 2 2_Volatility" xfId="3294" xr:uid="{8F1680CD-09E0-47D4-9A33-10A88728C60F}"/>
    <cellStyle name="40% - Akzent4 2 2 2 3" xfId="3295" xr:uid="{03FE14B7-C24A-433B-BF0D-525817A4E14F}"/>
    <cellStyle name="40% - Akzent4 2 2 2 3 2" xfId="3296" xr:uid="{A258FDEC-9606-41C9-892C-A6D9C76C64F9}"/>
    <cellStyle name="40% - Akzent4 2 2 2 3 2 2" xfId="3297" xr:uid="{6E545310-49FF-4EAB-9A04-6785E12136DB}"/>
    <cellStyle name="40% - Akzent4 2 2 2 3 2 2 2" xfId="3298" xr:uid="{B72F0E05-BE37-4D04-8471-CEC1B6652B9D}"/>
    <cellStyle name="40% - Akzent4 2 2 2 3 2 3" xfId="3299" xr:uid="{E9B3FF62-E75B-42E5-989D-26870989D4A7}"/>
    <cellStyle name="40% - Akzent4 2 2 2 3 2_Volatility" xfId="3300" xr:uid="{6CAF614D-C6F6-4DEF-9DCE-4E9D595D3E5E}"/>
    <cellStyle name="40% - Akzent4 2 2 2 3 3" xfId="3301" xr:uid="{8A6351B6-10A2-493A-BF82-1DFC7B613F4D}"/>
    <cellStyle name="40% - Akzent4 2 2 2 3 3 2" xfId="3302" xr:uid="{1CE16E65-F48A-42DF-AAFF-83E057666BF2}"/>
    <cellStyle name="40% - Akzent4 2 2 2 3 4" xfId="3303" xr:uid="{E2219D43-7E30-40BA-96E1-03733B0ED789}"/>
    <cellStyle name="40% - Akzent4 2 2 2 3_Volatility" xfId="3304" xr:uid="{71DF3F2D-2132-425F-B8B8-BA52AB177F82}"/>
    <cellStyle name="40% - Akzent4 2 2 2 4" xfId="3305" xr:uid="{ECF5679C-F036-4763-9EC3-58206E0F15DC}"/>
    <cellStyle name="40% - Akzent4 2 2 2 4 2" xfId="3306" xr:uid="{0B6E294B-4AB0-4B7E-B4B4-F05BA4174A63}"/>
    <cellStyle name="40% - Akzent4 2 2 2 4 2 2" xfId="3307" xr:uid="{DF1A6303-66B9-4836-A839-CF8B1382B30D}"/>
    <cellStyle name="40% - Akzent4 2 2 2 4 3" xfId="3308" xr:uid="{DDE89A97-DCAC-4F8A-98B2-9E48C87DBCE3}"/>
    <cellStyle name="40% - Akzent4 2 2 2 4_Volatility" xfId="3309" xr:uid="{602F05F2-360A-419C-81D7-424B6A6C6758}"/>
    <cellStyle name="40% - Akzent4 2 2 2 5" xfId="3310" xr:uid="{EFC66B16-008C-499D-85A1-0FF7E9F4FC3E}"/>
    <cellStyle name="40% - Akzent4 2 2 2 5 2" xfId="3311" xr:uid="{ACC2A6E3-29A0-44A4-9DA4-1A5F0C3D8189}"/>
    <cellStyle name="40% - Akzent4 2 2 2 6" xfId="3312" xr:uid="{B3BE4C3F-70AF-4D72-B9BF-01EA275212F1}"/>
    <cellStyle name="40% - Akzent4 2 2 2_Volatility" xfId="3313" xr:uid="{C0E56884-016B-4923-B3DC-A68255A6E8E0}"/>
    <cellStyle name="40% - Akzent4 2 2 3" xfId="3314" xr:uid="{43F5F616-D685-41F9-826A-A31808A94E05}"/>
    <cellStyle name="40% - Akzent4 2 2 3 2" xfId="3315" xr:uid="{27DC3AAE-5294-4EA6-B457-BB49D2DA6138}"/>
    <cellStyle name="40% - Akzent4 2 2 3 2 2" xfId="3316" xr:uid="{DF747AF4-6002-4A3E-9C04-9C1177B43C62}"/>
    <cellStyle name="40% - Akzent4 2 2 3 2 2 2" xfId="3317" xr:uid="{7CA9AC42-7DCB-4FC3-A8CE-4BA6F7F39564}"/>
    <cellStyle name="40% - Akzent4 2 2 3 2 2 2 2" xfId="3318" xr:uid="{37C650D4-586C-42F1-88CB-9DF5E02612D8}"/>
    <cellStyle name="40% - Akzent4 2 2 3 2 2 3" xfId="3319" xr:uid="{90FF5189-2868-479E-941A-A8BCE757FC0C}"/>
    <cellStyle name="40% - Akzent4 2 2 3 2 2_Volatility" xfId="3320" xr:uid="{E53107D6-DD5A-4657-8F6C-F4E84319224A}"/>
    <cellStyle name="40% - Akzent4 2 2 3 2 3" xfId="3321" xr:uid="{986BA508-2C34-41A9-9912-6F0A14BBF20C}"/>
    <cellStyle name="40% - Akzent4 2 2 3 2 3 2" xfId="3322" xr:uid="{918965A3-FBFE-4BAE-91F5-02D152E94A7E}"/>
    <cellStyle name="40% - Akzent4 2 2 3 2 4" xfId="3323" xr:uid="{608126DC-BB08-4E41-A6E9-2BFE76F395B9}"/>
    <cellStyle name="40% - Akzent4 2 2 3 2_Volatility" xfId="3324" xr:uid="{3600C93D-D1D9-42C4-904E-3C5C9566AFC6}"/>
    <cellStyle name="40% - Akzent4 2 2 3 3" xfId="3325" xr:uid="{6FC686E5-0454-4CD4-8847-53D36233B801}"/>
    <cellStyle name="40% - Akzent4 2 2 3 3 2" xfId="3326" xr:uid="{30B48398-56A4-46DD-903E-017872AB80CE}"/>
    <cellStyle name="40% - Akzent4 2 2 3 3 2 2" xfId="3327" xr:uid="{1FD91996-14F9-4C86-BE6E-52A4C35AF6AF}"/>
    <cellStyle name="40% - Akzent4 2 2 3 3 3" xfId="3328" xr:uid="{2AAF17D3-99B8-4CDF-96B5-1A1AAB6CFAF6}"/>
    <cellStyle name="40% - Akzent4 2 2 3 3_Volatility" xfId="3329" xr:uid="{8B1E7837-F079-4243-907C-E9C0470FA8CA}"/>
    <cellStyle name="40% - Akzent4 2 2 3 4" xfId="3330" xr:uid="{D1BD4D1A-726B-446F-92E5-DB69662345E8}"/>
    <cellStyle name="40% - Akzent4 2 2 3 4 2" xfId="3331" xr:uid="{F6512C6B-2F72-42A1-AAD4-A868A7557616}"/>
    <cellStyle name="40% - Akzent4 2 2 3 5" xfId="3332" xr:uid="{29F9E410-55E5-4992-ABFA-641BBF0FEBCA}"/>
    <cellStyle name="40% - Akzent4 2 2 3_Volatility" xfId="3333" xr:uid="{E47AA5AE-531C-4944-AC43-8705FCDF4770}"/>
    <cellStyle name="40% - Akzent4 2 2 4" xfId="3334" xr:uid="{64B8CD57-B4A4-4935-83FB-8468399B5830}"/>
    <cellStyle name="40% - Akzent4 2 2 4 2" xfId="3335" xr:uid="{676AB5AB-4C5C-4CBE-9C70-18A6156D4869}"/>
    <cellStyle name="40% - Akzent4 2 2 4 2 2" xfId="3336" xr:uid="{8A800C56-0ABA-4EC5-B9FB-B2546ADFB849}"/>
    <cellStyle name="40% - Akzent4 2 2 4 2 2 2" xfId="3337" xr:uid="{C4143C9E-BD02-454E-8CE2-9D4119CEF5CC}"/>
    <cellStyle name="40% - Akzent4 2 2 4 2 3" xfId="3338" xr:uid="{014AFEDD-F886-42C9-BF53-F740D6FFDC05}"/>
    <cellStyle name="40% - Akzent4 2 2 4 2_Volatility" xfId="3339" xr:uid="{FE1A91F3-074E-4FE3-88BE-82D46367A31A}"/>
    <cellStyle name="40% - Akzent4 2 2 4 3" xfId="3340" xr:uid="{7659FAC7-65A0-4E16-B59A-7EE5E50ECFAF}"/>
    <cellStyle name="40% - Akzent4 2 2 4 3 2" xfId="3341" xr:uid="{618DFED9-BAF7-4379-9823-D74324A04728}"/>
    <cellStyle name="40% - Akzent4 2 2 4 4" xfId="3342" xr:uid="{05E56D22-9106-448D-BCED-D71E99ABF0AF}"/>
    <cellStyle name="40% - Akzent4 2 2 4_Volatility" xfId="3343" xr:uid="{46BC2E11-BA3C-4D43-BC1A-0A8FBD089AEB}"/>
    <cellStyle name="40% - Akzent4 2 2 5" xfId="3344" xr:uid="{2CAD4F3C-2B9C-45B9-BB24-CE29E5BF7465}"/>
    <cellStyle name="40% - Akzent4 2 2 5 2" xfId="3345" xr:uid="{6139AE2D-34A9-4C9D-A403-C2680617A184}"/>
    <cellStyle name="40% - Akzent4 2 2 5 2 2" xfId="3346" xr:uid="{890E3FCA-056F-4272-B564-53FA3AE6F8D6}"/>
    <cellStyle name="40% - Akzent4 2 2 5 3" xfId="3347" xr:uid="{A5658714-20FC-452A-B200-AF8F37FCD1AB}"/>
    <cellStyle name="40% - Akzent4 2 2 5_Volatility" xfId="3348" xr:uid="{F9209DE2-64FD-425F-8A81-A6C0910C56EE}"/>
    <cellStyle name="40% - Akzent4 2 2 6" xfId="3349" xr:uid="{5AE263C2-3AAE-4014-816C-18E5FDD5AC60}"/>
    <cellStyle name="40% - Akzent4 2 2 6 2" xfId="3350" xr:uid="{B783DC92-3318-406D-85CA-FE1FD1414810}"/>
    <cellStyle name="40% - Akzent4 2 2 7" xfId="3351" xr:uid="{33EB2FE6-0AB0-43B8-863A-B2043241E2A1}"/>
    <cellStyle name="40% - Akzent4 2 2_Volatility" xfId="3352" xr:uid="{4FCD5A81-9B09-466C-A73B-6AFB2CFB89C3}"/>
    <cellStyle name="40% - Akzent4 2 3" xfId="3353" xr:uid="{D8DD982F-08D4-45DE-87FF-58E2771E1C3E}"/>
    <cellStyle name="40% - Akzent4 2 3 2" xfId="3354" xr:uid="{CAC2F232-5346-4A5A-ACFF-A44D2A4EC6AF}"/>
    <cellStyle name="40% - Akzent4 2 3 2 2" xfId="3355" xr:uid="{D0132A9E-5D7E-42D8-8E96-0C8066DFB876}"/>
    <cellStyle name="40% - Akzent4 2 3 2 2 2" xfId="3356" xr:uid="{3773E794-74CE-44F1-A52D-02798A631158}"/>
    <cellStyle name="40% - Akzent4 2 3 2 2 2 2" xfId="3357" xr:uid="{209FAAD7-F3A5-4FC6-BD3A-2F421F0554A8}"/>
    <cellStyle name="40% - Akzent4 2 3 2 2 2 2 2" xfId="3358" xr:uid="{01ED2364-5E60-4698-9862-3FA17A18CA69}"/>
    <cellStyle name="40% - Akzent4 2 3 2 2 2 3" xfId="3359" xr:uid="{42D08FFF-3285-4D76-82CA-660C8772A455}"/>
    <cellStyle name="40% - Akzent4 2 3 2 2 2_Volatility" xfId="3360" xr:uid="{BCB12982-884D-42B4-B0D9-19FF48605C01}"/>
    <cellStyle name="40% - Akzent4 2 3 2 2 3" xfId="3361" xr:uid="{918A710F-5F57-470B-81A4-4D624BDB52A5}"/>
    <cellStyle name="40% - Akzent4 2 3 2 2 3 2" xfId="3362" xr:uid="{4E95374B-A044-43DE-9B28-57C210B8AA46}"/>
    <cellStyle name="40% - Akzent4 2 3 2 2 4" xfId="3363" xr:uid="{2951F726-D5A3-4921-A708-5930927681C4}"/>
    <cellStyle name="40% - Akzent4 2 3 2 2_Volatility" xfId="3364" xr:uid="{0F3A4BAF-BF34-4C97-A12C-3071B9D41EEA}"/>
    <cellStyle name="40% - Akzent4 2 3 2 3" xfId="3365" xr:uid="{CFC52ED9-51CE-4B58-AFA5-93767BB24077}"/>
    <cellStyle name="40% - Akzent4 2 3 2 3 2" xfId="3366" xr:uid="{E0321595-3EF3-4B0F-9ECA-37A33FB6F008}"/>
    <cellStyle name="40% - Akzent4 2 3 2 3 2 2" xfId="3367" xr:uid="{5B48E6CC-3037-49F7-B928-049E40041D44}"/>
    <cellStyle name="40% - Akzent4 2 3 2 3 3" xfId="3368" xr:uid="{8D0F1FBB-E7C6-4829-B12F-0CD7592CF544}"/>
    <cellStyle name="40% - Akzent4 2 3 2 3_Volatility" xfId="3369" xr:uid="{E42E4860-D320-4525-8B0E-D2E10CA06846}"/>
    <cellStyle name="40% - Akzent4 2 3 2 4" xfId="3370" xr:uid="{87ABC929-A974-4425-8CEA-E632129D0822}"/>
    <cellStyle name="40% - Akzent4 2 3 2 4 2" xfId="3371" xr:uid="{C8769291-76A2-4562-A8C4-62B475F71C19}"/>
    <cellStyle name="40% - Akzent4 2 3 2 5" xfId="3372" xr:uid="{9D4B6452-9B3E-43D1-9D1F-C90C744D8C28}"/>
    <cellStyle name="40% - Akzent4 2 3 2_Volatility" xfId="3373" xr:uid="{7C3B1383-F77F-4F9D-A3F0-766AD48F39BF}"/>
    <cellStyle name="40% - Akzent4 2 3 3" xfId="3374" xr:uid="{173003D6-AA2E-4641-82D2-05B494102B23}"/>
    <cellStyle name="40% - Akzent4 2 3 3 2" xfId="3375" xr:uid="{7AF65CF3-40F2-4A24-89FB-8B85B7363A92}"/>
    <cellStyle name="40% - Akzent4 2 3 3 2 2" xfId="3376" xr:uid="{39A1244F-02D8-4614-8734-1CF99B78A337}"/>
    <cellStyle name="40% - Akzent4 2 3 3 2 2 2" xfId="3377" xr:uid="{5236D795-4338-40F4-8D37-F64DED430873}"/>
    <cellStyle name="40% - Akzent4 2 3 3 2 3" xfId="3378" xr:uid="{C9161426-A216-459D-8735-E655E88F8B8D}"/>
    <cellStyle name="40% - Akzent4 2 3 3 2_Volatility" xfId="3379" xr:uid="{FB64E866-8B51-4046-9A2F-48FFB4985A8D}"/>
    <cellStyle name="40% - Akzent4 2 3 3 3" xfId="3380" xr:uid="{18BA2588-562C-47BA-A9E1-B7D81B284261}"/>
    <cellStyle name="40% - Akzent4 2 3 3 3 2" xfId="3381" xr:uid="{46318712-63E0-4A04-B01F-B273B382656B}"/>
    <cellStyle name="40% - Akzent4 2 3 3 4" xfId="3382" xr:uid="{B9F52547-468B-4A90-881A-CB660319F7D4}"/>
    <cellStyle name="40% - Akzent4 2 3 3_Volatility" xfId="3383" xr:uid="{ABE08E7A-380B-4DE2-B78E-5A3AA79E3D41}"/>
    <cellStyle name="40% - Akzent4 2 3 4" xfId="3384" xr:uid="{5B775F4F-56CF-4A80-BA0C-D2AFBD305407}"/>
    <cellStyle name="40% - Akzent4 2 3 4 2" xfId="3385" xr:uid="{0A98153B-CA76-40CD-8D7B-35D61864E283}"/>
    <cellStyle name="40% - Akzent4 2 3 4 2 2" xfId="3386" xr:uid="{C971016A-607F-4511-A74C-8E187ADE9FD9}"/>
    <cellStyle name="40% - Akzent4 2 3 4 3" xfId="3387" xr:uid="{3B5911C2-BC10-462D-A169-9024EC97B877}"/>
    <cellStyle name="40% - Akzent4 2 3 4_Volatility" xfId="3388" xr:uid="{592F7667-55B5-4E52-B304-781DDCD81E1C}"/>
    <cellStyle name="40% - Akzent4 2 3 5" xfId="3389" xr:uid="{FD38B9FD-923A-4F38-BCB9-408A174D16B8}"/>
    <cellStyle name="40% - Akzent4 2 3 5 2" xfId="3390" xr:uid="{5853A614-92C0-46F4-92EE-B20DFC667E47}"/>
    <cellStyle name="40% - Akzent4 2 3 6" xfId="3391" xr:uid="{AFAF003F-ABB2-49F6-BDC5-2E52560F9224}"/>
    <cellStyle name="40% - Akzent4 2 3_Volatility" xfId="3392" xr:uid="{C3F745FB-C2B3-45A5-9918-F7B827A53D95}"/>
    <cellStyle name="40% - Akzent4 2 4" xfId="3393" xr:uid="{E00C8CD2-9715-42D2-AD62-D4902D8C90AB}"/>
    <cellStyle name="40% - Akzent4 2 4 2" xfId="3394" xr:uid="{AA258F13-C532-4547-860A-F2DC68421255}"/>
    <cellStyle name="40% - Akzent4 2 4 2 2" xfId="3395" xr:uid="{2934187A-EEF1-4536-BEA9-EC14EE40D575}"/>
    <cellStyle name="40% - Akzent4 2 4 2 2 2" xfId="3396" xr:uid="{CAE8298B-3307-4568-BD48-9843ADEF7FAD}"/>
    <cellStyle name="40% - Akzent4 2 4 2 2 2 2" xfId="3397" xr:uid="{6D8F9B51-0AA3-4437-A83A-02285A1F22C0}"/>
    <cellStyle name="40% - Akzent4 2 4 2 2 3" xfId="3398" xr:uid="{9515077D-189D-4850-B7E7-351D34ADBE11}"/>
    <cellStyle name="40% - Akzent4 2 4 2 2_Volatility" xfId="3399" xr:uid="{9E16567C-EF7C-4366-961F-B90FC7CED0ED}"/>
    <cellStyle name="40% - Akzent4 2 4 2 3" xfId="3400" xr:uid="{57EF681E-80E9-4C53-92FA-05ED9AB2213C}"/>
    <cellStyle name="40% - Akzent4 2 4 2 3 2" xfId="3401" xr:uid="{0C774A8E-E1DB-48B1-9B1A-7B4ED90F1F91}"/>
    <cellStyle name="40% - Akzent4 2 4 2 4" xfId="3402" xr:uid="{0363FCBC-EB7C-45CA-BCC7-FBA4EE9645D7}"/>
    <cellStyle name="40% - Akzent4 2 4 2_Volatility" xfId="3403" xr:uid="{933C4DC2-27D6-4B47-9465-FF90BB93FF9D}"/>
    <cellStyle name="40% - Akzent4 2 4 3" xfId="3404" xr:uid="{B9A9E40B-1D02-4FA1-89BB-646168257BFD}"/>
    <cellStyle name="40% - Akzent4 2 4 3 2" xfId="3405" xr:uid="{537FAD4A-F5ED-46E9-A198-A01EF86DBACC}"/>
    <cellStyle name="40% - Akzent4 2 4 3 2 2" xfId="3406" xr:uid="{A1B4DC63-D334-4074-B17F-6C543C3C1E80}"/>
    <cellStyle name="40% - Akzent4 2 4 3 3" xfId="3407" xr:uid="{68CF9D63-AAB6-4C1B-A9CA-4812928A73F0}"/>
    <cellStyle name="40% - Akzent4 2 4 3_Volatility" xfId="3408" xr:uid="{4844116E-528A-4446-BECB-6BA2193637E2}"/>
    <cellStyle name="40% - Akzent4 2 4 4" xfId="3409" xr:uid="{75F27982-F651-40D3-9289-E208F936AFA1}"/>
    <cellStyle name="40% - Akzent4 2 4 4 2" xfId="3410" xr:uid="{DDFA95A6-61B5-4F00-9465-68368CEE4EC6}"/>
    <cellStyle name="40% - Akzent4 2 4 5" xfId="3411" xr:uid="{218CE759-9F9B-4F69-852A-0E6A0D9FA86A}"/>
    <cellStyle name="40% - Akzent4 2 4_Volatility" xfId="3412" xr:uid="{CD895B17-E349-4E30-BDDE-AB6C943F9757}"/>
    <cellStyle name="40% - Akzent4 2 5" xfId="3413" xr:uid="{A0E82269-2849-483C-8291-46620EFC61F1}"/>
    <cellStyle name="40% - Akzent4 2 5 2" xfId="3414" xr:uid="{76B4FBCC-40B8-4A65-A8CD-8D6B627A36F6}"/>
    <cellStyle name="40% - Akzent4 2 5 2 2" xfId="3415" xr:uid="{401ED1C5-C0E8-429E-AC1D-5C6F250B7A33}"/>
    <cellStyle name="40% - Akzent4 2 5 2 2 2" xfId="3416" xr:uid="{DCBFC533-6F18-42C1-AB6B-CF29AA3F286B}"/>
    <cellStyle name="40% - Akzent4 2 5 2 3" xfId="3417" xr:uid="{4887D1E4-6CA1-47BC-A564-BB106D11C0E6}"/>
    <cellStyle name="40% - Akzent4 2 5 2_Volatility" xfId="3418" xr:uid="{87080582-ABB1-414A-B019-2439DD0AD74D}"/>
    <cellStyle name="40% - Akzent4 2 5 3" xfId="3419" xr:uid="{42B5CFC6-D5B5-40FA-960A-D0F6A529B160}"/>
    <cellStyle name="40% - Akzent4 2 5 3 2" xfId="3420" xr:uid="{D1A29982-5625-456B-AD1E-35A577E9E9DA}"/>
    <cellStyle name="40% - Akzent4 2 5 4" xfId="3421" xr:uid="{B8712F8D-8429-4476-9562-0094A6F4996F}"/>
    <cellStyle name="40% - Akzent4 2 5_Volatility" xfId="3422" xr:uid="{3A1F5EED-C520-444E-99B8-3D5C790C5509}"/>
    <cellStyle name="40% - Akzent4 2 6" xfId="3423" xr:uid="{9B4A8EDE-F64A-476B-A661-ED870678D305}"/>
    <cellStyle name="40% - Akzent4 2 6 2" xfId="3424" xr:uid="{BAB741C8-27F0-43E3-BC9C-0DB5DB014FB2}"/>
    <cellStyle name="40% - Akzent4 2 6 2 2" xfId="3425" xr:uid="{920DD906-B3B4-49C8-8ED0-54F75297C940}"/>
    <cellStyle name="40% - Akzent4 2 6 3" xfId="3426" xr:uid="{162139F1-08E8-4C7D-B462-D6E46958C6CC}"/>
    <cellStyle name="40% - Akzent4 2 6_Volatility" xfId="3427" xr:uid="{C63F6FD7-6C74-47B7-982E-FF9AC5E78E18}"/>
    <cellStyle name="40% - Akzent4 2 7" xfId="3428" xr:uid="{B7BA4ECD-94B5-4A6E-98B2-6B869BAD021B}"/>
    <cellStyle name="40% - Akzent4 2 7 2" xfId="3429" xr:uid="{47F6DA6D-DF73-405B-8341-46741071B3C7}"/>
    <cellStyle name="40% - Akzent4 2 8" xfId="3430" xr:uid="{E26B72F1-FE8A-4785-9CCB-6F4418DCC326}"/>
    <cellStyle name="40% - Akzent4 2_Volatility" xfId="3431" xr:uid="{2F2AEC34-FB86-4791-BA7F-C8E36645D8ED}"/>
    <cellStyle name="40% - Akzent4 3" xfId="3432" xr:uid="{52C4EDF8-3811-4FD8-9878-C5EF9E29DACF}"/>
    <cellStyle name="40% - Akzent4 3 2" xfId="3433" xr:uid="{C6142E64-8B04-44D8-A06D-1216E0B64B1D}"/>
    <cellStyle name="40% - Akzent4 3 2 2" xfId="3434" xr:uid="{12E67377-64C6-4498-B73D-A038788C8123}"/>
    <cellStyle name="40% - Akzent4 3 2 2 2" xfId="3435" xr:uid="{C132B35E-6477-4B85-9DEA-DEC68133681B}"/>
    <cellStyle name="40% - Akzent4 3 2 2 2 2" xfId="3436" xr:uid="{05E8346B-D92F-4082-814D-E15A0C3E0327}"/>
    <cellStyle name="40% - Akzent4 3 2 2 2 2 2" xfId="3437" xr:uid="{4648AB5F-9628-474C-B59A-D58E1BBD9EB6}"/>
    <cellStyle name="40% - Akzent4 3 2 2 2 2 2 2" xfId="3438" xr:uid="{28C7ECA2-7E5F-42D6-9051-F03E1FD0A914}"/>
    <cellStyle name="40% - Akzent4 3 2 2 2 2 3" xfId="3439" xr:uid="{11248EE3-F4D0-4EBE-9DBF-9539B1380E6F}"/>
    <cellStyle name="40% - Akzent4 3 2 2 2 2_Volatility" xfId="3440" xr:uid="{AAB7F5D4-4989-4D4C-8B95-5EE63F96D5EA}"/>
    <cellStyle name="40% - Akzent4 3 2 2 2 3" xfId="3441" xr:uid="{75266115-2AC4-4076-89C9-648C43018E56}"/>
    <cellStyle name="40% - Akzent4 3 2 2 2 3 2" xfId="3442" xr:uid="{49F198CC-373C-4B51-9453-C549CAD2D13B}"/>
    <cellStyle name="40% - Akzent4 3 2 2 2 4" xfId="3443" xr:uid="{57B1AF43-89C3-46A2-8C91-9C865A307DF0}"/>
    <cellStyle name="40% - Akzent4 3 2 2 2_Volatility" xfId="3444" xr:uid="{958D6D62-C933-4C5C-9028-BD26A86AA1EE}"/>
    <cellStyle name="40% - Akzent4 3 2 2 3" xfId="3445" xr:uid="{5C2F46DF-3569-4E8B-8591-7DCC97024197}"/>
    <cellStyle name="40% - Akzent4 3 2 2 3 2" xfId="3446" xr:uid="{81C43DFD-9BDC-4E18-BB0B-4039B1E5D29E}"/>
    <cellStyle name="40% - Akzent4 3 2 2 3 2 2" xfId="3447" xr:uid="{A78F8F00-8CBE-4CDB-B344-BB7F7A5BD174}"/>
    <cellStyle name="40% - Akzent4 3 2 2 3 3" xfId="3448" xr:uid="{BAF5CE3E-227C-4591-8681-ABFF07514687}"/>
    <cellStyle name="40% - Akzent4 3 2 2 3_Volatility" xfId="3449" xr:uid="{13E7C6B3-3FF1-4280-B700-679F943A095D}"/>
    <cellStyle name="40% - Akzent4 3 2 2 4" xfId="3450" xr:uid="{459F291E-A3D7-49CA-9F20-31BECD1FBF82}"/>
    <cellStyle name="40% - Akzent4 3 2 2 4 2" xfId="3451" xr:uid="{12298F0F-FF27-45F5-9B82-0AAFA8C9CED9}"/>
    <cellStyle name="40% - Akzent4 3 2 2 5" xfId="3452" xr:uid="{C20B499E-BBAE-4802-B113-3D3B2A97CA59}"/>
    <cellStyle name="40% - Akzent4 3 2 2_Volatility" xfId="3453" xr:uid="{63F89251-7D24-403F-87D5-7F830FA87B7C}"/>
    <cellStyle name="40% - Akzent4 3 2 3" xfId="3454" xr:uid="{8A17B090-7F52-4582-8783-63FF2048F690}"/>
    <cellStyle name="40% - Akzent4 3 2 3 2" xfId="3455" xr:uid="{6BD9B2D3-C8AB-4829-A654-DD7ECE651076}"/>
    <cellStyle name="40% - Akzent4 3 2 3 2 2" xfId="3456" xr:uid="{477AD24D-1049-4FDF-B15E-0CDEA02C195F}"/>
    <cellStyle name="40% - Akzent4 3 2 3 2 2 2" xfId="3457" xr:uid="{F7E66ECE-2073-466C-8A51-84D6BFC4BCC8}"/>
    <cellStyle name="40% - Akzent4 3 2 3 2 3" xfId="3458" xr:uid="{3DF4BAB7-566A-4225-ADD7-B923CC3BD33F}"/>
    <cellStyle name="40% - Akzent4 3 2 3 2_Volatility" xfId="3459" xr:uid="{691E843B-0DBC-4436-9C30-832489C76FC5}"/>
    <cellStyle name="40% - Akzent4 3 2 3 3" xfId="3460" xr:uid="{B33642FC-FE51-4389-A470-F86223E93683}"/>
    <cellStyle name="40% - Akzent4 3 2 3 3 2" xfId="3461" xr:uid="{95A4AA96-22F7-466A-8D1D-DDFBD52CF5E4}"/>
    <cellStyle name="40% - Akzent4 3 2 3 4" xfId="3462" xr:uid="{21F35AB6-5E4E-4468-B797-F1A74E1D57D5}"/>
    <cellStyle name="40% - Akzent4 3 2 3_Volatility" xfId="3463" xr:uid="{196E748E-2EE9-4CD2-9823-A995BEF4D644}"/>
    <cellStyle name="40% - Akzent4 3 2 4" xfId="3464" xr:uid="{BAD1A394-148D-4656-AAF4-D1EC16699612}"/>
    <cellStyle name="40% - Akzent4 3 2 4 2" xfId="3465" xr:uid="{7EEF6708-7BBC-4DD1-8CA9-2B642108F21E}"/>
    <cellStyle name="40% - Akzent4 3 2 4 2 2" xfId="3466" xr:uid="{AD8A5A30-ABFE-48F9-9259-9BAEEED02F1F}"/>
    <cellStyle name="40% - Akzent4 3 2 4 3" xfId="3467" xr:uid="{B4308F77-10A0-4755-8FCB-2EE10B50090D}"/>
    <cellStyle name="40% - Akzent4 3 2 4_Volatility" xfId="3468" xr:uid="{24D4BEA3-6D7E-4B2A-B9F3-922FEF98C929}"/>
    <cellStyle name="40% - Akzent4 3 2 5" xfId="3469" xr:uid="{A57A4644-5A56-47A8-AAC8-BB33A93674EB}"/>
    <cellStyle name="40% - Akzent4 3 2 5 2" xfId="3470" xr:uid="{1A7D2C41-7137-43CC-A0C1-640B8E7A5AFE}"/>
    <cellStyle name="40% - Akzent4 3 2 6" xfId="3471" xr:uid="{BD94240A-9E62-497E-AE90-866B9D11D373}"/>
    <cellStyle name="40% - Akzent4 3 2_Volatility" xfId="3472" xr:uid="{7AD43464-5B3F-4D0B-9325-CCCA647B0A40}"/>
    <cellStyle name="40% - Akzent4 3 3" xfId="3473" xr:uid="{0D0E0C46-9400-4881-9CF7-B7310EAE46E9}"/>
    <cellStyle name="40% - Akzent4 3 3 2" xfId="3474" xr:uid="{BB3886D1-C482-4C24-B57A-465C970AD81E}"/>
    <cellStyle name="40% - Akzent4 3 3 2 2" xfId="3475" xr:uid="{D390AC65-3C8D-416D-8912-47AEE377A3AF}"/>
    <cellStyle name="40% - Akzent4 3 3 2 2 2" xfId="3476" xr:uid="{5A97A398-9370-432F-B03F-C2D777A0CA42}"/>
    <cellStyle name="40% - Akzent4 3 3 2 2 2 2" xfId="3477" xr:uid="{89A1E9CE-9B9C-4FAC-9A06-265C9259383F}"/>
    <cellStyle name="40% - Akzent4 3 3 2 2 3" xfId="3478" xr:uid="{649CA931-915C-479A-AD49-0CE9E2E9EA11}"/>
    <cellStyle name="40% - Akzent4 3 3 2 2_Volatility" xfId="3479" xr:uid="{9FC0F40A-543D-4C2A-A8E6-BCD3BC33A097}"/>
    <cellStyle name="40% - Akzent4 3 3 2 3" xfId="3480" xr:uid="{E024917B-34A6-4FE3-9652-409647C0F362}"/>
    <cellStyle name="40% - Akzent4 3 3 2 3 2" xfId="3481" xr:uid="{F4105538-32D2-4935-9391-71F4432B37EF}"/>
    <cellStyle name="40% - Akzent4 3 3 2 4" xfId="3482" xr:uid="{8CC2112B-2D3F-4D5C-B3CF-650BD2176B3D}"/>
    <cellStyle name="40% - Akzent4 3 3 2_Volatility" xfId="3483" xr:uid="{608F2360-ABCF-40FD-88EA-42D4D598B72B}"/>
    <cellStyle name="40% - Akzent4 3 3 3" xfId="3484" xr:uid="{FCAA1348-F39E-4022-AF9D-C775C6568A92}"/>
    <cellStyle name="40% - Akzent4 3 3 3 2" xfId="3485" xr:uid="{35A70AE2-7A35-4099-82E7-15D39023B8A8}"/>
    <cellStyle name="40% - Akzent4 3 3 3 2 2" xfId="3486" xr:uid="{AE41A293-B798-4EC2-8308-41BCAE902FEE}"/>
    <cellStyle name="40% - Akzent4 3 3 3 3" xfId="3487" xr:uid="{8739B1F2-B0EF-49AE-BCB2-0083424138D7}"/>
    <cellStyle name="40% - Akzent4 3 3 3_Volatility" xfId="3488" xr:uid="{CF73A697-F981-4D3B-96CB-67259A7812C3}"/>
    <cellStyle name="40% - Akzent4 3 3 4" xfId="3489" xr:uid="{1D7F9CB0-0684-47F6-9C99-F490B7DA1620}"/>
    <cellStyle name="40% - Akzent4 3 3 4 2" xfId="3490" xr:uid="{C09F0E82-8ED7-4B9E-B955-97058CD85334}"/>
    <cellStyle name="40% - Akzent4 3 3 5" xfId="3491" xr:uid="{09402483-414D-4AFB-A761-BA8CED74E0D2}"/>
    <cellStyle name="40% - Akzent4 3 3_Volatility" xfId="3492" xr:uid="{52D5F6E2-9BA7-42FD-9D28-E75961FABDEF}"/>
    <cellStyle name="40% - Akzent4 3 4" xfId="3493" xr:uid="{B406003B-27F5-4667-A553-548BC4F770F0}"/>
    <cellStyle name="40% - Akzent4 3 4 2" xfId="3494" xr:uid="{0C3505AE-8472-4432-9467-A84325DDEA28}"/>
    <cellStyle name="40% - Akzent4 3 4 2 2" xfId="3495" xr:uid="{A142AD5D-C91D-4CEF-9D3B-89925971BABF}"/>
    <cellStyle name="40% - Akzent4 3 4 2 2 2" xfId="3496" xr:uid="{5DDBF825-208E-4706-93F5-9D5E7B9BAE01}"/>
    <cellStyle name="40% - Akzent4 3 4 2 3" xfId="3497" xr:uid="{3E2CB588-DEA9-432E-BF57-D0F256FAE4F0}"/>
    <cellStyle name="40% - Akzent4 3 4 2_Volatility" xfId="3498" xr:uid="{EA01EACF-7524-4023-884F-0FA8D6F1E5DA}"/>
    <cellStyle name="40% - Akzent4 3 4 3" xfId="3499" xr:uid="{2AB7DB77-A286-4029-8AF2-70CF840627FA}"/>
    <cellStyle name="40% - Akzent4 3 4 3 2" xfId="3500" xr:uid="{BF58A1AB-BB23-494B-A132-F920A8770F2A}"/>
    <cellStyle name="40% - Akzent4 3 4 4" xfId="3501" xr:uid="{BEA8ABEC-EB28-4306-BD45-5C741BEF540B}"/>
    <cellStyle name="40% - Akzent4 3 4_Volatility" xfId="3502" xr:uid="{245AF95E-72F5-45B9-9799-E3C520AE3264}"/>
    <cellStyle name="40% - Akzent4 3 5" xfId="3503" xr:uid="{56109E45-3366-46D4-A991-6A1B3BE11595}"/>
    <cellStyle name="40% - Akzent4 3 5 2" xfId="3504" xr:uid="{8774F013-BCA6-4488-AE67-622B0FE47789}"/>
    <cellStyle name="40% - Akzent4 3 5 2 2" xfId="3505" xr:uid="{9D63BD05-8578-4B60-B318-77F5CD34BC89}"/>
    <cellStyle name="40% - Akzent4 3 5 3" xfId="3506" xr:uid="{9601A083-2896-4D3B-BBA0-8B573D8E2CF0}"/>
    <cellStyle name="40% - Akzent4 3 5_Volatility" xfId="3507" xr:uid="{FA6D781E-7EC3-4AA4-BF5D-0613DE5A54C8}"/>
    <cellStyle name="40% - Akzent4 3 6" xfId="3508" xr:uid="{3530E022-611F-4C02-9079-5091D737AABB}"/>
    <cellStyle name="40% - Akzent4 3 6 2" xfId="3509" xr:uid="{7F253A3A-37D4-4A3D-9DD4-601125B7E69B}"/>
    <cellStyle name="40% - Akzent4 3 7" xfId="3510" xr:uid="{D4A9BB44-849B-46EB-A0E9-3FB8B564EAB3}"/>
    <cellStyle name="40% - Akzent4 3_Volatility" xfId="3511" xr:uid="{F46727D4-951B-488A-A223-C9000DAA9EB3}"/>
    <cellStyle name="40% - Akzent4 4" xfId="3512" xr:uid="{7A6396B1-6D61-4FDD-8256-1649BB37AA26}"/>
    <cellStyle name="40% - Akzent4 4 2" xfId="3513" xr:uid="{E1AA91BB-583D-4FD1-A4A4-B1D2759F266A}"/>
    <cellStyle name="40% - Akzent4 4 2 2" xfId="3514" xr:uid="{9DE6ABAD-B449-4789-A37A-0027C518BAE0}"/>
    <cellStyle name="40% - Akzent4 4 2 2 2" xfId="3515" xr:uid="{00FDAD40-950F-4BFF-B88F-C0278E2F8092}"/>
    <cellStyle name="40% - Akzent4 4 2 2 2 2" xfId="3516" xr:uid="{536DEC03-B1C3-46D3-B8D0-90CE76D1966B}"/>
    <cellStyle name="40% - Akzent4 4 2 2 2 2 2" xfId="3517" xr:uid="{1DD37B72-F653-4094-9E6B-EA091CA2A6E1}"/>
    <cellStyle name="40% - Akzent4 4 2 2 2 3" xfId="3518" xr:uid="{942AD821-3AC9-4338-ACDA-881C45E90691}"/>
    <cellStyle name="40% - Akzent4 4 2 2 2_Volatility" xfId="3519" xr:uid="{6AA5C1D5-61AB-47F1-9C6A-1704F18F6A45}"/>
    <cellStyle name="40% - Akzent4 4 2 2 3" xfId="3520" xr:uid="{EE3CA92E-B8AA-4A45-B7BD-63C102989937}"/>
    <cellStyle name="40% - Akzent4 4 2 2 3 2" xfId="3521" xr:uid="{1091484E-4811-435A-B4C8-F19DF3EB7D5D}"/>
    <cellStyle name="40% - Akzent4 4 2 2 4" xfId="3522" xr:uid="{89335291-6BB9-4F07-9E1F-F4648DD45AF1}"/>
    <cellStyle name="40% - Akzent4 4 2 2_Volatility" xfId="3523" xr:uid="{F6D09446-9915-4D88-B46C-DE075FA1A424}"/>
    <cellStyle name="40% - Akzent4 4 2 3" xfId="3524" xr:uid="{E394B455-5610-48A7-87DE-E0A06FB0A6DF}"/>
    <cellStyle name="40% - Akzent4 4 2 3 2" xfId="3525" xr:uid="{8D05748D-8941-402E-8CC0-9FCAA2403497}"/>
    <cellStyle name="40% - Akzent4 4 2 3 2 2" xfId="3526" xr:uid="{930B6190-53C0-4695-BCBF-3FE44C0C6793}"/>
    <cellStyle name="40% - Akzent4 4 2 3 3" xfId="3527" xr:uid="{9DAB01E2-9EF1-4B9B-AF04-A856E5592788}"/>
    <cellStyle name="40% - Akzent4 4 2 3_Volatility" xfId="3528" xr:uid="{7AC6CCF5-5EE1-4063-9CCF-7EDFCED3B7F4}"/>
    <cellStyle name="40% - Akzent4 4 2 4" xfId="3529" xr:uid="{7491ED41-255A-4024-8E11-319B5DEFBC9A}"/>
    <cellStyle name="40% - Akzent4 4 2 4 2" xfId="3530" xr:uid="{D4EF7D6A-C4CA-4AAD-A7E1-CEC0070BE48D}"/>
    <cellStyle name="40% - Akzent4 4 2 5" xfId="3531" xr:uid="{74D26919-E8CA-427D-AA41-5C3C885B3EFC}"/>
    <cellStyle name="40% - Akzent4 4 2_Volatility" xfId="3532" xr:uid="{C2ED27C8-BD31-4573-B55D-75455D69868D}"/>
    <cellStyle name="40% - Akzent4 4 3" xfId="3533" xr:uid="{AC747B8E-86ED-42D8-8A60-F26F9707F7D8}"/>
    <cellStyle name="40% - Akzent4 4 3 2" xfId="3534" xr:uid="{F772E4B3-8C30-4D68-804B-64A5505B54FE}"/>
    <cellStyle name="40% - Akzent4 4 3 2 2" xfId="3535" xr:uid="{145525EA-7EDC-4359-931B-5E2AA7381B50}"/>
    <cellStyle name="40% - Akzent4 4 3 2 2 2" xfId="3536" xr:uid="{3E76EC93-B788-42FC-B327-63CEB760A0D2}"/>
    <cellStyle name="40% - Akzent4 4 3 2 3" xfId="3537" xr:uid="{5031BB7D-C0DD-43DA-875D-8F9780DC0EAE}"/>
    <cellStyle name="40% - Akzent4 4 3 2_Volatility" xfId="3538" xr:uid="{CD416FCF-E931-4F32-9FA5-45BED2EE681B}"/>
    <cellStyle name="40% - Akzent4 4 3 3" xfId="3539" xr:uid="{E92719AA-C051-4957-8410-CF9B95CC7305}"/>
    <cellStyle name="40% - Akzent4 4 3 3 2" xfId="3540" xr:uid="{AE1D61A6-CCDF-49FA-9F55-5F74967CC99F}"/>
    <cellStyle name="40% - Akzent4 4 3 4" xfId="3541" xr:uid="{DC84B6BF-6F36-4878-B0AF-9984103212F8}"/>
    <cellStyle name="40% - Akzent4 4 3_Volatility" xfId="3542" xr:uid="{00A9A515-91AB-4EF1-954D-72FC7409AD49}"/>
    <cellStyle name="40% - Akzent4 4 4" xfId="3543" xr:uid="{B9EEE3B1-818C-457D-A890-66D4B9A94A07}"/>
    <cellStyle name="40% - Akzent4 4 4 2" xfId="3544" xr:uid="{A5B76E35-FFC8-4355-B637-BA0D07B0B54F}"/>
    <cellStyle name="40% - Akzent4 4 4 2 2" xfId="3545" xr:uid="{78147046-D367-4C84-931E-2EDEE3C1095C}"/>
    <cellStyle name="40% - Akzent4 4 4 3" xfId="3546" xr:uid="{9A1AF482-DE55-4A2B-943B-F2F0CDAA555C}"/>
    <cellStyle name="40% - Akzent4 4 4_Volatility" xfId="3547" xr:uid="{1E478A3A-0589-4D7A-B22E-B95A1D69A50E}"/>
    <cellStyle name="40% - Akzent4 4 5" xfId="3548" xr:uid="{4256E629-ECE9-49AB-8A29-5BAF23564D28}"/>
    <cellStyle name="40% - Akzent4 4 5 2" xfId="3549" xr:uid="{5086DBF0-BF86-418E-A25E-AD8D6148F39B}"/>
    <cellStyle name="40% - Akzent4 4 6" xfId="3550" xr:uid="{F406CB6B-8BBA-407C-B9FB-F8899A4F22FE}"/>
    <cellStyle name="40% - Akzent4 4_Volatility" xfId="3551" xr:uid="{00F85AE1-8CE1-4442-8FBB-C912E94D646C}"/>
    <cellStyle name="40% - Akzent4 5" xfId="3552" xr:uid="{5992FD07-E837-4F2C-9586-B8EA82670FFA}"/>
    <cellStyle name="40% - Akzent4 5 2" xfId="3553" xr:uid="{0DE1EBBF-BE33-4078-B942-D4FBB2019C78}"/>
    <cellStyle name="40% - Akzent4 5 2 2" xfId="3554" xr:uid="{AF7E6BE8-CE43-4A51-ADCD-35FFF8B58428}"/>
    <cellStyle name="40% - Akzent4 5 2 2 2" xfId="3555" xr:uid="{328CAF9E-5335-479E-ADDC-7B0CACB2593A}"/>
    <cellStyle name="40% - Akzent4 5 2 2 2 2" xfId="3556" xr:uid="{A5BB79FC-F192-4EB0-8FA6-F6B0F2DAA419}"/>
    <cellStyle name="40% - Akzent4 5 2 2 3" xfId="3557" xr:uid="{00CFC3D6-561F-4D04-AB65-B66F5D1644DD}"/>
    <cellStyle name="40% - Akzent4 5 2 2_Volatility" xfId="3558" xr:uid="{19322FD1-D3FF-4668-9350-2BE66353A243}"/>
    <cellStyle name="40% - Akzent4 5 2 3" xfId="3559" xr:uid="{E4CD56A8-F8F9-40FC-AD31-C1C5E404782F}"/>
    <cellStyle name="40% - Akzent4 5 2 3 2" xfId="3560" xr:uid="{DEB9A815-C14D-4982-AB30-DEC4FEA49BD0}"/>
    <cellStyle name="40% - Akzent4 5 2 4" xfId="3561" xr:uid="{6B9A8BF8-A33D-418A-AC2D-26784202C6E2}"/>
    <cellStyle name="40% - Akzent4 5 2_Volatility" xfId="3562" xr:uid="{A0FD749C-880D-4BA4-92F1-B57473401058}"/>
    <cellStyle name="40% - Akzent4 5 3" xfId="3563" xr:uid="{38454125-114A-45DF-892E-2B42A990691C}"/>
    <cellStyle name="40% - Akzent4 5 3 2" xfId="3564" xr:uid="{E5CFB718-2003-4BBD-837A-54668791057C}"/>
    <cellStyle name="40% - Akzent4 5 3 2 2" xfId="3565" xr:uid="{0D88DD00-AA81-45AF-97F0-3C7D8E68B7C8}"/>
    <cellStyle name="40% - Akzent4 5 3 3" xfId="3566" xr:uid="{F33614B9-6D4D-4448-959D-7C65E7F772D4}"/>
    <cellStyle name="40% - Akzent4 5 3_Volatility" xfId="3567" xr:uid="{F717A1FE-A16D-4D2B-89AE-60BDB8CE6087}"/>
    <cellStyle name="40% - Akzent4 5 4" xfId="3568" xr:uid="{E4F27678-48A5-46AA-BE1B-4C77B52DB209}"/>
    <cellStyle name="40% - Akzent4 5 4 2" xfId="3569" xr:uid="{E2AB15DF-9652-4E0D-80A2-FB7F42BE5DCA}"/>
    <cellStyle name="40% - Akzent4 5 5" xfId="3570" xr:uid="{CD7CDC25-5A3A-431F-BF5E-B54207A4EEB7}"/>
    <cellStyle name="40% - Akzent4 5_Volatility" xfId="3571" xr:uid="{2193B041-D39D-4585-8748-42CE21D96897}"/>
    <cellStyle name="40% - Akzent4 6" xfId="3572" xr:uid="{F1A3E8A5-4270-49C1-BA1F-2252F435B857}"/>
    <cellStyle name="40% - Akzent4 6 2" xfId="3573" xr:uid="{2E0852E8-8FF9-43FC-9065-EB995B8BB925}"/>
    <cellStyle name="40% - Akzent4 6 2 2" xfId="3574" xr:uid="{0FBBF728-0E43-4F49-83C3-82FBD4A2807C}"/>
    <cellStyle name="40% - Akzent4 6 2 2 2" xfId="3575" xr:uid="{319A2E06-A948-40B3-8977-8710AEE7B847}"/>
    <cellStyle name="40% - Akzent4 6 2 3" xfId="3576" xr:uid="{7F35CB67-8BBD-4228-8606-1269AC865BCD}"/>
    <cellStyle name="40% - Akzent4 6 2_Volatility" xfId="3577" xr:uid="{4631A16E-FC4A-4437-8624-BBACB2263BF8}"/>
    <cellStyle name="40% - Akzent4 6 3" xfId="3578" xr:uid="{A0F7B85B-CC83-4D22-87AA-C52EECCE516E}"/>
    <cellStyle name="40% - Akzent4 6 3 2" xfId="3579" xr:uid="{6DCF483D-046B-46D9-BED5-3421EB11A925}"/>
    <cellStyle name="40% - Akzent4 6 4" xfId="3580" xr:uid="{B634D7D2-13F9-4213-95F3-8845A382E24C}"/>
    <cellStyle name="40% - Akzent4 6_Volatility" xfId="3581" xr:uid="{E94B4577-4A5B-4BFD-ADE1-E4386AB80EFB}"/>
    <cellStyle name="40% - Akzent4 7" xfId="3582" xr:uid="{EB88AB44-6CE1-4C70-A2AA-C7EE8FD3A572}"/>
    <cellStyle name="40% - Akzent4 7 2" xfId="3583" xr:uid="{B4E2C407-D1F2-47C5-BF9E-F673E97A956D}"/>
    <cellStyle name="40% - Akzent4 7 2 2" xfId="3584" xr:uid="{82694EF8-5B7E-44E5-AB32-5E69A732FAE6}"/>
    <cellStyle name="40% - Akzent4 7 3" xfId="3585" xr:uid="{0DFAA216-1993-406A-9176-A3C7BBA98AF3}"/>
    <cellStyle name="40% - Akzent4 7_Volatility" xfId="3586" xr:uid="{686E2080-1FEA-41B6-8E81-A25BAE3D9331}"/>
    <cellStyle name="40% - Akzent4 8" xfId="3587" xr:uid="{1067C8B5-2A2C-4373-80FD-4C83B04EC083}"/>
    <cellStyle name="40% - Akzent4 8 2" xfId="3588" xr:uid="{20F21439-2BBF-441D-BBD4-9E5BED3EDC45}"/>
    <cellStyle name="40% - Akzent4 9" xfId="3589" xr:uid="{CCD09962-E003-4634-A636-3666E17C52A9}"/>
    <cellStyle name="40% - Akzent4_Volatility" xfId="3590" xr:uid="{5F0FECEF-E7BA-471A-9A6F-658CDE5224AD}"/>
    <cellStyle name="40% - Akzent5" xfId="3591" xr:uid="{5EEB594E-A027-4760-93EF-AD5670A05EAC}"/>
    <cellStyle name="40% - Akzent5 2" xfId="3592" xr:uid="{9B684AA4-D561-41BF-B8BE-5264787D88AA}"/>
    <cellStyle name="40% - Akzent5 2 2" xfId="3593" xr:uid="{A9EDD537-B573-4C03-885B-45A9BD0CE9E9}"/>
    <cellStyle name="40% - Akzent5 2 2 2" xfId="3594" xr:uid="{0178411E-A973-4955-81E9-2B226F776AE8}"/>
    <cellStyle name="40% - Akzent5 2 2 2 2" xfId="3595" xr:uid="{D1449334-52C3-4CFB-B2DC-E0BCD71FCC69}"/>
    <cellStyle name="40% - Akzent5 2 2 2 2 2" xfId="3596" xr:uid="{2ED97DB4-CB21-4E61-A124-B8D5B04B6694}"/>
    <cellStyle name="40% - Akzent5 2 2 2 2 2 2" xfId="3597" xr:uid="{913ECF25-6EF2-4C8C-96E2-700442F8CDCD}"/>
    <cellStyle name="40% - Akzent5 2 2 2 2 2 2 2" xfId="3598" xr:uid="{D03C9689-D3CF-417F-BBE3-7043F703FB89}"/>
    <cellStyle name="40% - Akzent5 2 2 2 2 2 2 2 2" xfId="3599" xr:uid="{D9EE9341-F42B-4180-91ED-1F08EA8E874D}"/>
    <cellStyle name="40% - Akzent5 2 2 2 2 2 2 3" xfId="3600" xr:uid="{6A6CBD47-1CDA-42CC-959C-A8D0B675D338}"/>
    <cellStyle name="40% - Akzent5 2 2 2 2 2 2_Volatility" xfId="3601" xr:uid="{5C07BF3A-2380-4014-9974-ABADF4E31043}"/>
    <cellStyle name="40% - Akzent5 2 2 2 2 2 3" xfId="3602" xr:uid="{E5A1241F-D644-4426-8F98-EB48BDBBAA54}"/>
    <cellStyle name="40% - Akzent5 2 2 2 2 2 3 2" xfId="3603" xr:uid="{F0314BE0-2A87-422F-B7C9-C7B2FA042FD9}"/>
    <cellStyle name="40% - Akzent5 2 2 2 2 2 4" xfId="3604" xr:uid="{81FFFD96-E02B-4885-A864-A43F22CFF2A5}"/>
    <cellStyle name="40% - Akzent5 2 2 2 2 2_Volatility" xfId="3605" xr:uid="{E8DB1962-7920-4BE1-982A-0B07DE87C670}"/>
    <cellStyle name="40% - Akzent5 2 2 2 2 3" xfId="3606" xr:uid="{CF03FD9C-94D5-4CB1-B7E4-C62290DD1252}"/>
    <cellStyle name="40% - Akzent5 2 2 2 2 3 2" xfId="3607" xr:uid="{CF548137-CEE6-4BF2-BC3C-6C6D3FC0154F}"/>
    <cellStyle name="40% - Akzent5 2 2 2 2 3 2 2" xfId="3608" xr:uid="{FC87FE56-6331-4E9E-A997-8F523938F6FF}"/>
    <cellStyle name="40% - Akzent5 2 2 2 2 3 3" xfId="3609" xr:uid="{72CDBE80-7CAF-4617-93F0-B06AC6FA3DFB}"/>
    <cellStyle name="40% - Akzent5 2 2 2 2 3_Volatility" xfId="3610" xr:uid="{C628A7D7-20DC-466F-B92A-C7E99061A86D}"/>
    <cellStyle name="40% - Akzent5 2 2 2 2 4" xfId="3611" xr:uid="{47C08E4E-BB27-41B2-A2A6-A1B89D4C35B2}"/>
    <cellStyle name="40% - Akzent5 2 2 2 2 4 2" xfId="3612" xr:uid="{303FBC7D-651A-448C-9C70-C534B4EFC2FD}"/>
    <cellStyle name="40% - Akzent5 2 2 2 2 5" xfId="3613" xr:uid="{0D01AE99-5FDC-4903-85A2-C30633356F1B}"/>
    <cellStyle name="40% - Akzent5 2 2 2 2_Volatility" xfId="3614" xr:uid="{B2C7FDE3-D866-4312-97DD-532669CB5F06}"/>
    <cellStyle name="40% - Akzent5 2 2 2 3" xfId="3615" xr:uid="{4DFE4DE0-5561-406F-A8FB-9D8649B6BBE3}"/>
    <cellStyle name="40% - Akzent5 2 2 2 3 2" xfId="3616" xr:uid="{B8FF77ED-DF01-43B7-ACF0-8A15CA21C180}"/>
    <cellStyle name="40% - Akzent5 2 2 2 3 2 2" xfId="3617" xr:uid="{68C48568-65B1-42DC-A424-25893BA7BE90}"/>
    <cellStyle name="40% - Akzent5 2 2 2 3 2 2 2" xfId="3618" xr:uid="{69CC22DD-669F-4795-901C-3901D0A73232}"/>
    <cellStyle name="40% - Akzent5 2 2 2 3 2 3" xfId="3619" xr:uid="{A0C5C44C-A227-4B57-A660-08BC207A57A2}"/>
    <cellStyle name="40% - Akzent5 2 2 2 3 2_Volatility" xfId="3620" xr:uid="{86D5059A-D1EA-4614-95B6-9315ED374C69}"/>
    <cellStyle name="40% - Akzent5 2 2 2 3 3" xfId="3621" xr:uid="{DF93EE13-7863-4DD4-9C03-2B0AD290FBEA}"/>
    <cellStyle name="40% - Akzent5 2 2 2 3 3 2" xfId="3622" xr:uid="{500C6F90-472A-4ED8-8B47-4AECC0AA52C9}"/>
    <cellStyle name="40% - Akzent5 2 2 2 3 4" xfId="3623" xr:uid="{58F453B8-1E02-4CE3-917C-A010F786749A}"/>
    <cellStyle name="40% - Akzent5 2 2 2 3_Volatility" xfId="3624" xr:uid="{AFC3FD4F-ADE3-4A35-A044-9054CB225827}"/>
    <cellStyle name="40% - Akzent5 2 2 2 4" xfId="3625" xr:uid="{4105CEB5-BB76-45F5-B0C8-4180E520A076}"/>
    <cellStyle name="40% - Akzent5 2 2 2 4 2" xfId="3626" xr:uid="{35FE47A5-A251-444C-8C7B-1BED22BAA816}"/>
    <cellStyle name="40% - Akzent5 2 2 2 4 2 2" xfId="3627" xr:uid="{643EE3BA-0A6E-4939-BC5F-608D2EC2FD3E}"/>
    <cellStyle name="40% - Akzent5 2 2 2 4 3" xfId="3628" xr:uid="{E4C8375C-B430-4BD7-B83E-A80821671330}"/>
    <cellStyle name="40% - Akzent5 2 2 2 4_Volatility" xfId="3629" xr:uid="{4091C2A2-007E-4E0D-A176-A141D804D868}"/>
    <cellStyle name="40% - Akzent5 2 2 2 5" xfId="3630" xr:uid="{FD4A586D-8700-4D9A-8C49-FC4C34933D80}"/>
    <cellStyle name="40% - Akzent5 2 2 2 5 2" xfId="3631" xr:uid="{1A8C78F7-E5F8-461F-AE69-242B8FEF946D}"/>
    <cellStyle name="40% - Akzent5 2 2 2 6" xfId="3632" xr:uid="{E00C2C15-B749-4586-BE5F-6A8D09F2ED81}"/>
    <cellStyle name="40% - Akzent5 2 2 2_Volatility" xfId="3633" xr:uid="{D1389D6F-DFE9-4688-96A4-151E1405FAB0}"/>
    <cellStyle name="40% - Akzent5 2 2 3" xfId="3634" xr:uid="{40D3A065-1B82-4A59-B7C7-43D21B938AED}"/>
    <cellStyle name="40% - Akzent5 2 2 3 2" xfId="3635" xr:uid="{ACEC6E85-DE5F-4E02-A2D9-2AE4630D6519}"/>
    <cellStyle name="40% - Akzent5 2 2 3 2 2" xfId="3636" xr:uid="{867EDD78-8B19-4B64-9312-874BCA8EA3CC}"/>
    <cellStyle name="40% - Akzent5 2 2 3 2 2 2" xfId="3637" xr:uid="{62BFD70B-DBF2-4C9B-866B-31AFBF7674BC}"/>
    <cellStyle name="40% - Akzent5 2 2 3 2 2 2 2" xfId="3638" xr:uid="{688925FA-A212-43AF-9C82-147E611F1228}"/>
    <cellStyle name="40% - Akzent5 2 2 3 2 2 3" xfId="3639" xr:uid="{F5EEC7C7-0658-499B-BE1E-69ABC1888E9B}"/>
    <cellStyle name="40% - Akzent5 2 2 3 2 2_Volatility" xfId="3640" xr:uid="{66251CE0-C0B3-4A8E-950C-938A244D55EB}"/>
    <cellStyle name="40% - Akzent5 2 2 3 2 3" xfId="3641" xr:uid="{2AC466B0-9303-4904-86F0-A24CCF71DDED}"/>
    <cellStyle name="40% - Akzent5 2 2 3 2 3 2" xfId="3642" xr:uid="{383313DF-94A5-414B-BA7B-4BBBE1B71779}"/>
    <cellStyle name="40% - Akzent5 2 2 3 2 4" xfId="3643" xr:uid="{F95354F7-67CD-4D84-916E-629E40C7AB2E}"/>
    <cellStyle name="40% - Akzent5 2 2 3 2_Volatility" xfId="3644" xr:uid="{C34087AC-A8D9-4423-893E-B4B60AFA6473}"/>
    <cellStyle name="40% - Akzent5 2 2 3 3" xfId="3645" xr:uid="{40B19B89-E8DF-42F8-BB5F-F6C3F01BB1C9}"/>
    <cellStyle name="40% - Akzent5 2 2 3 3 2" xfId="3646" xr:uid="{4BAAFD5B-70E8-4440-83E5-BE3E99D8CE22}"/>
    <cellStyle name="40% - Akzent5 2 2 3 3 2 2" xfId="3647" xr:uid="{DC6353DB-EFC5-4EE8-AD06-F72B7DA76814}"/>
    <cellStyle name="40% - Akzent5 2 2 3 3 3" xfId="3648" xr:uid="{46C7CAF2-B898-4EB9-B857-6539FFE38359}"/>
    <cellStyle name="40% - Akzent5 2 2 3 3_Volatility" xfId="3649" xr:uid="{4E151E88-6CF4-4EB2-A3D9-B640AE7D151D}"/>
    <cellStyle name="40% - Akzent5 2 2 3 4" xfId="3650" xr:uid="{038D4310-EA04-4259-92CC-CE2D905C9106}"/>
    <cellStyle name="40% - Akzent5 2 2 3 4 2" xfId="3651" xr:uid="{CAB07DB6-133A-457F-ABA0-CC0E8F2661BF}"/>
    <cellStyle name="40% - Akzent5 2 2 3 5" xfId="3652" xr:uid="{582D53F5-5357-4BE6-A3CD-87E092ADAE38}"/>
    <cellStyle name="40% - Akzent5 2 2 3_Volatility" xfId="3653" xr:uid="{93774FB3-8D28-4E25-8177-305C77F3C8C0}"/>
    <cellStyle name="40% - Akzent5 2 2 4" xfId="3654" xr:uid="{1B97D2F0-BA1A-499B-A6B1-ED08C4A33A48}"/>
    <cellStyle name="40% - Akzent5 2 2 4 2" xfId="3655" xr:uid="{C0E53103-92D9-4CDB-9A9E-A27835997F24}"/>
    <cellStyle name="40% - Akzent5 2 2 4 2 2" xfId="3656" xr:uid="{2A7D067C-0BC5-41B1-BF42-464A8AD9EF08}"/>
    <cellStyle name="40% - Akzent5 2 2 4 2 2 2" xfId="3657" xr:uid="{5878ACCC-E42F-423D-B40C-36911D233E72}"/>
    <cellStyle name="40% - Akzent5 2 2 4 2 3" xfId="3658" xr:uid="{556FE00F-D2AB-433B-A55A-D77ADB093D91}"/>
    <cellStyle name="40% - Akzent5 2 2 4 2_Volatility" xfId="3659" xr:uid="{E425048F-B898-4154-82E9-60CF4B3125A3}"/>
    <cellStyle name="40% - Akzent5 2 2 4 3" xfId="3660" xr:uid="{D6199F73-3428-49AF-B23B-68E54DA862DD}"/>
    <cellStyle name="40% - Akzent5 2 2 4 3 2" xfId="3661" xr:uid="{9DA17E72-28F7-42EB-9A66-19EF31542C02}"/>
    <cellStyle name="40% - Akzent5 2 2 4 4" xfId="3662" xr:uid="{D9FA8E24-64F8-44D2-8C38-1E4FB49C3AC3}"/>
    <cellStyle name="40% - Akzent5 2 2 4_Volatility" xfId="3663" xr:uid="{383E5D31-0D4E-4B3E-B455-01EF4474E5CB}"/>
    <cellStyle name="40% - Akzent5 2 2 5" xfId="3664" xr:uid="{00614136-180C-4EEF-9E0E-7B22AB5B5D02}"/>
    <cellStyle name="40% - Akzent5 2 2 5 2" xfId="3665" xr:uid="{EAC5B28E-224D-4B88-929E-008F03C65E6C}"/>
    <cellStyle name="40% - Akzent5 2 2 5 2 2" xfId="3666" xr:uid="{DDE98213-EC46-46B5-8C36-63E23D496116}"/>
    <cellStyle name="40% - Akzent5 2 2 5 3" xfId="3667" xr:uid="{301E2A2E-3394-4A7F-B0DA-25111071FE44}"/>
    <cellStyle name="40% - Akzent5 2 2 5_Volatility" xfId="3668" xr:uid="{1C4A240D-AECC-4EA5-A576-6F04C6403D8C}"/>
    <cellStyle name="40% - Akzent5 2 2 6" xfId="3669" xr:uid="{7DAC94BD-3B84-4202-92CB-403E3DB0BB66}"/>
    <cellStyle name="40% - Akzent5 2 2 6 2" xfId="3670" xr:uid="{E41F46D6-CFC1-4A9D-A624-790E0CF38D75}"/>
    <cellStyle name="40% - Akzent5 2 2 7" xfId="3671" xr:uid="{ED362A3C-15FD-4955-9C9E-BC231BC84414}"/>
    <cellStyle name="40% - Akzent5 2 2_Volatility" xfId="3672" xr:uid="{65D27CBE-7D4D-4E7A-A73C-1370BAC9B463}"/>
    <cellStyle name="40% - Akzent5 2 3" xfId="3673" xr:uid="{EE098CD9-BF92-42D2-BF7C-AE3C80B66FF2}"/>
    <cellStyle name="40% - Akzent5 2 3 2" xfId="3674" xr:uid="{2ABA3647-7397-4187-AF50-205D522EFBB4}"/>
    <cellStyle name="40% - Akzent5 2 3 2 2" xfId="3675" xr:uid="{3140AD05-2D8E-401C-9410-DDB3F81F6485}"/>
    <cellStyle name="40% - Akzent5 2 3 2 2 2" xfId="3676" xr:uid="{F8F29E65-6570-4B4C-BFBA-FE74F5EF0FB9}"/>
    <cellStyle name="40% - Akzent5 2 3 2 2 2 2" xfId="3677" xr:uid="{6E9C2F04-8402-4E85-ADF5-52C7BECC0C3F}"/>
    <cellStyle name="40% - Akzent5 2 3 2 2 2 2 2" xfId="3678" xr:uid="{E446ED87-483F-4C8F-A4A4-4B8A9C4F9FC9}"/>
    <cellStyle name="40% - Akzent5 2 3 2 2 2 3" xfId="3679" xr:uid="{27450A26-F58C-494B-A4AC-CACD6F967451}"/>
    <cellStyle name="40% - Akzent5 2 3 2 2 2_Volatility" xfId="3680" xr:uid="{FA80562C-8CEE-48EB-B709-62649082517D}"/>
    <cellStyle name="40% - Akzent5 2 3 2 2 3" xfId="3681" xr:uid="{48B89DFD-5D71-4984-8006-0732DC77C262}"/>
    <cellStyle name="40% - Akzent5 2 3 2 2 3 2" xfId="3682" xr:uid="{4265478D-AB65-423F-AD47-7DDEF0A3035E}"/>
    <cellStyle name="40% - Akzent5 2 3 2 2 4" xfId="3683" xr:uid="{4D066DD3-FFBD-417D-A5B5-304E856A1381}"/>
    <cellStyle name="40% - Akzent5 2 3 2 2_Volatility" xfId="3684" xr:uid="{8BF6EB6D-D4E0-4EEC-83BA-4BB6D0BF4018}"/>
    <cellStyle name="40% - Akzent5 2 3 2 3" xfId="3685" xr:uid="{C3ED3101-16A7-4D0D-8628-36F7DA4EF98B}"/>
    <cellStyle name="40% - Akzent5 2 3 2 3 2" xfId="3686" xr:uid="{B9DF4B77-52E4-49EF-BDEA-933D89C37FEB}"/>
    <cellStyle name="40% - Akzent5 2 3 2 3 2 2" xfId="3687" xr:uid="{5DE69BCA-00D5-4B00-BD2A-E495DCC51703}"/>
    <cellStyle name="40% - Akzent5 2 3 2 3 3" xfId="3688" xr:uid="{791A832A-57FD-4446-BB94-3401E44DB1DF}"/>
    <cellStyle name="40% - Akzent5 2 3 2 3_Volatility" xfId="3689" xr:uid="{6B113771-6799-4947-A7DC-C778175B0A4D}"/>
    <cellStyle name="40% - Akzent5 2 3 2 4" xfId="3690" xr:uid="{5F247BDC-0CEA-4B1E-90B8-71DD67B0A4A1}"/>
    <cellStyle name="40% - Akzent5 2 3 2 4 2" xfId="3691" xr:uid="{ADE04760-1836-48F9-9FE0-235CEC9D0386}"/>
    <cellStyle name="40% - Akzent5 2 3 2 5" xfId="3692" xr:uid="{7A5488C1-2437-400F-848B-8260906F06E3}"/>
    <cellStyle name="40% - Akzent5 2 3 2_Volatility" xfId="3693" xr:uid="{76FD240E-9366-4973-B8E8-DA5A318376A5}"/>
    <cellStyle name="40% - Akzent5 2 3 3" xfId="3694" xr:uid="{CDB1F245-B16E-4506-84B8-C788C0195B6C}"/>
    <cellStyle name="40% - Akzent5 2 3 3 2" xfId="3695" xr:uid="{D2C36C48-FA08-4830-9869-452C60EA5BFE}"/>
    <cellStyle name="40% - Akzent5 2 3 3 2 2" xfId="3696" xr:uid="{4E497237-E448-4A0F-93A8-BFA5EFBE086F}"/>
    <cellStyle name="40% - Akzent5 2 3 3 2 2 2" xfId="3697" xr:uid="{10F0843C-F550-4B61-9EFD-2C359F75FE09}"/>
    <cellStyle name="40% - Akzent5 2 3 3 2 3" xfId="3698" xr:uid="{809DBACB-A6A8-4536-B976-F02D7A6D36D0}"/>
    <cellStyle name="40% - Akzent5 2 3 3 2_Volatility" xfId="3699" xr:uid="{3A4933CA-A945-42FB-B5F8-39FE5CFAB74F}"/>
    <cellStyle name="40% - Akzent5 2 3 3 3" xfId="3700" xr:uid="{8788217E-7112-4FF0-8922-C6F5120F7889}"/>
    <cellStyle name="40% - Akzent5 2 3 3 3 2" xfId="3701" xr:uid="{011A8A1D-75CF-49F7-B2D9-3C3AE70A25CA}"/>
    <cellStyle name="40% - Akzent5 2 3 3 4" xfId="3702" xr:uid="{E58FCFD9-F0ED-462D-BD9A-C528E01C6D24}"/>
    <cellStyle name="40% - Akzent5 2 3 3_Volatility" xfId="3703" xr:uid="{276F1683-0B46-4C70-8EF9-7F958D73C7ED}"/>
    <cellStyle name="40% - Akzent5 2 3 4" xfId="3704" xr:uid="{73DFD311-87F2-448B-AE25-8F509794DD25}"/>
    <cellStyle name="40% - Akzent5 2 3 4 2" xfId="3705" xr:uid="{C8D60FC4-F92B-4DB7-8355-A6AA05A5EEA6}"/>
    <cellStyle name="40% - Akzent5 2 3 4 2 2" xfId="3706" xr:uid="{BB45CC67-317C-48E6-A29F-2B2D49556EC3}"/>
    <cellStyle name="40% - Akzent5 2 3 4 3" xfId="3707" xr:uid="{26C23AE4-A310-4F33-A5DF-E3AADE7CD4AE}"/>
    <cellStyle name="40% - Akzent5 2 3 4_Volatility" xfId="3708" xr:uid="{EE8E0611-42D7-4DF3-9905-6AF46A7EB1E5}"/>
    <cellStyle name="40% - Akzent5 2 3 5" xfId="3709" xr:uid="{81CBC90C-127B-4803-BB70-FF76D3F7DE22}"/>
    <cellStyle name="40% - Akzent5 2 3 5 2" xfId="3710" xr:uid="{358FB0CB-805F-415A-BD73-E47E2124C943}"/>
    <cellStyle name="40% - Akzent5 2 3 6" xfId="3711" xr:uid="{257FCB74-4478-4854-A36E-F1406E0E65C6}"/>
    <cellStyle name="40% - Akzent5 2 3_Volatility" xfId="3712" xr:uid="{F6CBEDEA-E349-4E0D-A439-F3582BF9D667}"/>
    <cellStyle name="40% - Akzent5 2 4" xfId="3713" xr:uid="{461D3F54-CC53-4FE5-976B-BAFFF5DF1786}"/>
    <cellStyle name="40% - Akzent5 2 4 2" xfId="3714" xr:uid="{7F5B4CE1-3F4B-40D4-A296-AFA4E7C145F7}"/>
    <cellStyle name="40% - Akzent5 2 4 2 2" xfId="3715" xr:uid="{A6D74999-9FF8-43A7-B8EC-E1F338B03EC8}"/>
    <cellStyle name="40% - Akzent5 2 4 2 2 2" xfId="3716" xr:uid="{945E509B-6F2D-4B53-A2A8-CB8A261DACF8}"/>
    <cellStyle name="40% - Akzent5 2 4 2 2 2 2" xfId="3717" xr:uid="{094102B6-AD96-4093-9038-7529C2FFF4D9}"/>
    <cellStyle name="40% - Akzent5 2 4 2 2 3" xfId="3718" xr:uid="{740196F9-FC42-43A4-992D-E58F7061475D}"/>
    <cellStyle name="40% - Akzent5 2 4 2 2_Volatility" xfId="3719" xr:uid="{52DD2447-FC3A-43EE-9CE2-A8F0EAD34D96}"/>
    <cellStyle name="40% - Akzent5 2 4 2 3" xfId="3720" xr:uid="{3FE2F407-4050-4FA8-BBF6-C4D499788BCB}"/>
    <cellStyle name="40% - Akzent5 2 4 2 3 2" xfId="3721" xr:uid="{F0FF10CE-5DC4-4923-870D-C70DC5D5B073}"/>
    <cellStyle name="40% - Akzent5 2 4 2 4" xfId="3722" xr:uid="{0DBCEBD0-EBF4-480E-924C-06AC74975E3C}"/>
    <cellStyle name="40% - Akzent5 2 4 2_Volatility" xfId="3723" xr:uid="{1EFEE1DD-92B6-4AB9-A2FB-E7B58628A0B6}"/>
    <cellStyle name="40% - Akzent5 2 4 3" xfId="3724" xr:uid="{FBAF0A0B-7366-4003-8528-2CB4CC3C7063}"/>
    <cellStyle name="40% - Akzent5 2 4 3 2" xfId="3725" xr:uid="{0C86ED5F-C98A-4FEA-9A34-56C637775C33}"/>
    <cellStyle name="40% - Akzent5 2 4 3 2 2" xfId="3726" xr:uid="{68B5D134-D40E-43A2-B25E-B58DBA913F07}"/>
    <cellStyle name="40% - Akzent5 2 4 3 3" xfId="3727" xr:uid="{92922556-8611-4766-B054-9B4D2834AD63}"/>
    <cellStyle name="40% - Akzent5 2 4 3_Volatility" xfId="3728" xr:uid="{1AFE0396-4EB6-493F-933E-8DB9F57F544D}"/>
    <cellStyle name="40% - Akzent5 2 4 4" xfId="3729" xr:uid="{C99B6D12-51FF-4F45-89AE-A53356955B51}"/>
    <cellStyle name="40% - Akzent5 2 4 4 2" xfId="3730" xr:uid="{13EE46A8-4AFA-4812-BC22-870A1D2F48C5}"/>
    <cellStyle name="40% - Akzent5 2 4 5" xfId="3731" xr:uid="{B5B3BF5E-AB66-47A5-8164-396E809EF71B}"/>
    <cellStyle name="40% - Akzent5 2 4_Volatility" xfId="3732" xr:uid="{C984A139-0170-45D4-9D7A-7C8D88C0EDCC}"/>
    <cellStyle name="40% - Akzent5 2 5" xfId="3733" xr:uid="{0582D95D-2F2A-4431-BFD7-10752E9BD528}"/>
    <cellStyle name="40% - Akzent5 2 5 2" xfId="3734" xr:uid="{3C20F281-F45C-45A1-B983-747D6D81C0EC}"/>
    <cellStyle name="40% - Akzent5 2 5 2 2" xfId="3735" xr:uid="{147B274B-3CE4-463B-B481-D08C5CED2247}"/>
    <cellStyle name="40% - Akzent5 2 5 2 2 2" xfId="3736" xr:uid="{CC0B21EC-A485-452A-86C5-DF78E4BC970F}"/>
    <cellStyle name="40% - Akzent5 2 5 2 3" xfId="3737" xr:uid="{80A4092F-5013-499D-B2AC-318311670E97}"/>
    <cellStyle name="40% - Akzent5 2 5 2_Volatility" xfId="3738" xr:uid="{59A17A42-43A3-4231-8678-75006AB507A9}"/>
    <cellStyle name="40% - Akzent5 2 5 3" xfId="3739" xr:uid="{32CB21B5-E335-4F62-B4AB-4E6BA847C5ED}"/>
    <cellStyle name="40% - Akzent5 2 5 3 2" xfId="3740" xr:uid="{4AB03D75-5580-4197-8317-9D81300A12E2}"/>
    <cellStyle name="40% - Akzent5 2 5 4" xfId="3741" xr:uid="{AD77EFE3-7BED-496D-82EB-FD72BEECED16}"/>
    <cellStyle name="40% - Akzent5 2 5_Volatility" xfId="3742" xr:uid="{5EAEC727-1E0D-4502-A19E-735F5143BEBA}"/>
    <cellStyle name="40% - Akzent5 2 6" xfId="3743" xr:uid="{5B7A2A97-B05E-4D13-8339-8BA8C9C1E3A3}"/>
    <cellStyle name="40% - Akzent5 2 6 2" xfId="3744" xr:uid="{4041CB52-A71B-4C52-B5E6-EF0576AE0CCF}"/>
    <cellStyle name="40% - Akzent5 2 6 2 2" xfId="3745" xr:uid="{6E58EF79-E7BC-484A-B0D6-190D4849663D}"/>
    <cellStyle name="40% - Akzent5 2 6 3" xfId="3746" xr:uid="{C88EAA61-9FBB-4609-B841-00E495480AA7}"/>
    <cellStyle name="40% - Akzent5 2 6_Volatility" xfId="3747" xr:uid="{5680ED1F-0265-453E-9239-CAE4A23C5931}"/>
    <cellStyle name="40% - Akzent5 2 7" xfId="3748" xr:uid="{62F2E693-7716-443A-96EA-6C2644716F85}"/>
    <cellStyle name="40% - Akzent5 2 7 2" xfId="3749" xr:uid="{4FCC1BCD-CCF8-4616-8FC9-DC3C51595803}"/>
    <cellStyle name="40% - Akzent5 2 8" xfId="3750" xr:uid="{9181BB95-F725-4493-8809-C9F9868F201D}"/>
    <cellStyle name="40% - Akzent5 2_Volatility" xfId="3751" xr:uid="{1228AB01-D631-4D70-B345-8882EFA4359C}"/>
    <cellStyle name="40% - Akzent5 3" xfId="3752" xr:uid="{5EF10E8D-229B-430A-BC1C-B52D1A755F87}"/>
    <cellStyle name="40% - Akzent5 3 2" xfId="3753" xr:uid="{F2CA28D1-7DA5-4ABB-9E42-C383D501A730}"/>
    <cellStyle name="40% - Akzent5 3 2 2" xfId="3754" xr:uid="{F99A5599-9127-46CD-8F30-11F3C734F566}"/>
    <cellStyle name="40% - Akzent5 3 2 2 2" xfId="3755" xr:uid="{E344F85E-0E4B-4EA8-A7B6-67A68D22EFBA}"/>
    <cellStyle name="40% - Akzent5 3 2 2 2 2" xfId="3756" xr:uid="{FAE71879-D93F-4589-A97D-068D0F2929AB}"/>
    <cellStyle name="40% - Akzent5 3 2 2 2 2 2" xfId="3757" xr:uid="{DC92ADAE-6DBC-4A1D-8768-8212412136B5}"/>
    <cellStyle name="40% - Akzent5 3 2 2 2 2 2 2" xfId="3758" xr:uid="{A7B177EC-84D2-4985-A8E1-583031E72150}"/>
    <cellStyle name="40% - Akzent5 3 2 2 2 2 3" xfId="3759" xr:uid="{F2451E1B-1025-4E8D-AE5F-15E20C5B3FF8}"/>
    <cellStyle name="40% - Akzent5 3 2 2 2 2_Volatility" xfId="3760" xr:uid="{6FB50BC3-14AF-45F4-8307-9D151084115C}"/>
    <cellStyle name="40% - Akzent5 3 2 2 2 3" xfId="3761" xr:uid="{CF44A2D5-2A2B-4A74-81E1-E663AB93E02A}"/>
    <cellStyle name="40% - Akzent5 3 2 2 2 3 2" xfId="3762" xr:uid="{1F9C0B9F-7E87-4B92-8118-48FC94115817}"/>
    <cellStyle name="40% - Akzent5 3 2 2 2 4" xfId="3763" xr:uid="{65D4EF81-B966-4D27-9B6A-75FBDDD7F844}"/>
    <cellStyle name="40% - Akzent5 3 2 2 2_Volatility" xfId="3764" xr:uid="{D8CBACD9-1010-4F89-BB30-4239C8E3179B}"/>
    <cellStyle name="40% - Akzent5 3 2 2 3" xfId="3765" xr:uid="{27A59003-AB84-4E4F-9F9C-7990F2B5DB76}"/>
    <cellStyle name="40% - Akzent5 3 2 2 3 2" xfId="3766" xr:uid="{BB543E8C-EA06-488B-8302-F9580CF8D1C0}"/>
    <cellStyle name="40% - Akzent5 3 2 2 3 2 2" xfId="3767" xr:uid="{99806051-EA30-488A-83A9-BC039D2D703F}"/>
    <cellStyle name="40% - Akzent5 3 2 2 3 3" xfId="3768" xr:uid="{B96CC52C-EC44-4AE6-BAF8-98B5B66CDF77}"/>
    <cellStyle name="40% - Akzent5 3 2 2 3_Volatility" xfId="3769" xr:uid="{16C9F5F6-A2A9-489D-A490-580B5BBA6701}"/>
    <cellStyle name="40% - Akzent5 3 2 2 4" xfId="3770" xr:uid="{070716EC-44A7-42B4-84DF-8EE44E6CCA26}"/>
    <cellStyle name="40% - Akzent5 3 2 2 4 2" xfId="3771" xr:uid="{43D80364-F5A2-4460-AD14-16E2941821DD}"/>
    <cellStyle name="40% - Akzent5 3 2 2 5" xfId="3772" xr:uid="{32C73359-90DE-415A-BFB3-122A1F5626BB}"/>
    <cellStyle name="40% - Akzent5 3 2 2_Volatility" xfId="3773" xr:uid="{26985CBF-FC86-4018-9A13-5AB6A6961139}"/>
    <cellStyle name="40% - Akzent5 3 2 3" xfId="3774" xr:uid="{02D56835-72CB-4D95-809F-69A39F2635E8}"/>
    <cellStyle name="40% - Akzent5 3 2 3 2" xfId="3775" xr:uid="{E73D3B8E-3642-4AD3-9238-9424EDCB8B28}"/>
    <cellStyle name="40% - Akzent5 3 2 3 2 2" xfId="3776" xr:uid="{E519EC8D-A508-4474-A14B-6D1915CA306B}"/>
    <cellStyle name="40% - Akzent5 3 2 3 2 2 2" xfId="3777" xr:uid="{F71EAFA0-F041-4180-9054-3333C254B4F7}"/>
    <cellStyle name="40% - Akzent5 3 2 3 2 3" xfId="3778" xr:uid="{5832DC8D-532B-418E-A1D1-E92300C6EF28}"/>
    <cellStyle name="40% - Akzent5 3 2 3 2_Volatility" xfId="3779" xr:uid="{C4FC41CD-DE70-4619-837B-B6FF22867BB4}"/>
    <cellStyle name="40% - Akzent5 3 2 3 3" xfId="3780" xr:uid="{C9A38853-655A-4277-AA72-3A009149A58E}"/>
    <cellStyle name="40% - Akzent5 3 2 3 3 2" xfId="3781" xr:uid="{A4A4AB83-A6A1-4751-A2EF-3FEEA0B86DE7}"/>
    <cellStyle name="40% - Akzent5 3 2 3 4" xfId="3782" xr:uid="{B92F5CD5-167F-4470-BB47-DB5E34F56233}"/>
    <cellStyle name="40% - Akzent5 3 2 3_Volatility" xfId="3783" xr:uid="{516B5467-A41F-47CC-9641-82DE10315332}"/>
    <cellStyle name="40% - Akzent5 3 2 4" xfId="3784" xr:uid="{06781F91-7B07-4F7F-81F8-30DA2DCABCC9}"/>
    <cellStyle name="40% - Akzent5 3 2 4 2" xfId="3785" xr:uid="{E1AB88FC-B3CB-40C2-8247-7A593C1CC00A}"/>
    <cellStyle name="40% - Akzent5 3 2 4 2 2" xfId="3786" xr:uid="{39128334-4314-4984-9BAE-315D509B01DA}"/>
    <cellStyle name="40% - Akzent5 3 2 4 3" xfId="3787" xr:uid="{143955B4-F8A5-4CB2-9E60-EC5D03264870}"/>
    <cellStyle name="40% - Akzent5 3 2 4_Volatility" xfId="3788" xr:uid="{C4DD2ADE-E35A-4747-9175-0D217632FEDC}"/>
    <cellStyle name="40% - Akzent5 3 2 5" xfId="3789" xr:uid="{7BFFFF15-EA67-4783-BAEF-123D17618935}"/>
    <cellStyle name="40% - Akzent5 3 2 5 2" xfId="3790" xr:uid="{4A5CE496-905B-4ECB-8DBC-E9A448D148AA}"/>
    <cellStyle name="40% - Akzent5 3 2 6" xfId="3791" xr:uid="{BF232DE1-D044-49F7-91C1-83BB1A610C8F}"/>
    <cellStyle name="40% - Akzent5 3 2_Volatility" xfId="3792" xr:uid="{F7E2ECBA-9B2E-44DE-AF09-879600180151}"/>
    <cellStyle name="40% - Akzent5 3 3" xfId="3793" xr:uid="{E2A2D64D-7446-4FD9-A08E-36E7E74AD454}"/>
    <cellStyle name="40% - Akzent5 3 3 2" xfId="3794" xr:uid="{28815028-187C-49E4-A4A3-01098A18976F}"/>
    <cellStyle name="40% - Akzent5 3 3 2 2" xfId="3795" xr:uid="{E9E18298-A116-4490-8A4B-3484094642F8}"/>
    <cellStyle name="40% - Akzent5 3 3 2 2 2" xfId="3796" xr:uid="{2BEDE03E-BD0A-480C-A87A-BE7B4F31BDD4}"/>
    <cellStyle name="40% - Akzent5 3 3 2 2 2 2" xfId="3797" xr:uid="{4D39DFD2-08EE-41FD-A2E1-C9B4568EB094}"/>
    <cellStyle name="40% - Akzent5 3 3 2 2 3" xfId="3798" xr:uid="{DB3796FA-CAC2-473F-BCFB-B03156D6DE3C}"/>
    <cellStyle name="40% - Akzent5 3 3 2 2_Volatility" xfId="3799" xr:uid="{ABCE7CDD-9A4D-4ABE-8B29-EEFAE5936F30}"/>
    <cellStyle name="40% - Akzent5 3 3 2 3" xfId="3800" xr:uid="{33F8A077-D37B-475E-B651-80D6FC73DE28}"/>
    <cellStyle name="40% - Akzent5 3 3 2 3 2" xfId="3801" xr:uid="{5D85E4E4-6370-4839-ABF1-01549C92EC85}"/>
    <cellStyle name="40% - Akzent5 3 3 2 4" xfId="3802" xr:uid="{BAE0C357-5720-498D-9A98-584941F4614D}"/>
    <cellStyle name="40% - Akzent5 3 3 2_Volatility" xfId="3803" xr:uid="{8226159B-C492-4AEA-8B42-E844CABC5169}"/>
    <cellStyle name="40% - Akzent5 3 3 3" xfId="3804" xr:uid="{AD2ED232-0EC8-4DA4-9619-B694333929D3}"/>
    <cellStyle name="40% - Akzent5 3 3 3 2" xfId="3805" xr:uid="{9F13A275-6FF0-45F7-9640-F0A00CC69155}"/>
    <cellStyle name="40% - Akzent5 3 3 3 2 2" xfId="3806" xr:uid="{50D1DF0B-F302-47A0-8C5C-3AB913878A8E}"/>
    <cellStyle name="40% - Akzent5 3 3 3 3" xfId="3807" xr:uid="{4D3BB2DE-3C54-4305-A185-B5975DFB6771}"/>
    <cellStyle name="40% - Akzent5 3 3 3_Volatility" xfId="3808" xr:uid="{0C751569-052C-415E-84BF-4AC103B5C693}"/>
    <cellStyle name="40% - Akzent5 3 3 4" xfId="3809" xr:uid="{0CCC228D-038A-4FCC-9165-06E60B1A302B}"/>
    <cellStyle name="40% - Akzent5 3 3 4 2" xfId="3810" xr:uid="{E25B4E8F-F3FC-47D5-A745-424D04862C7F}"/>
    <cellStyle name="40% - Akzent5 3 3 5" xfId="3811" xr:uid="{4D665C16-69DE-4E37-9999-F7A7DE682484}"/>
    <cellStyle name="40% - Akzent5 3 3_Volatility" xfId="3812" xr:uid="{FD865D85-341B-475E-9F1E-DD35AA7C54B4}"/>
    <cellStyle name="40% - Akzent5 3 4" xfId="3813" xr:uid="{DCDA3E4C-9C89-44F8-8270-421C9F60B942}"/>
    <cellStyle name="40% - Akzent5 3 4 2" xfId="3814" xr:uid="{D7266FCA-23DA-4CC1-AF70-D01FF6EA58D7}"/>
    <cellStyle name="40% - Akzent5 3 4 2 2" xfId="3815" xr:uid="{BF773AB7-8239-4FB7-9254-94E6DC2F85A8}"/>
    <cellStyle name="40% - Akzent5 3 4 2 2 2" xfId="3816" xr:uid="{3E03CD6D-4E88-4E08-AB30-6892096C2C62}"/>
    <cellStyle name="40% - Akzent5 3 4 2 3" xfId="3817" xr:uid="{B0E3CD7D-8766-4BB4-BBF2-FE0A05C2C74E}"/>
    <cellStyle name="40% - Akzent5 3 4 2_Volatility" xfId="3818" xr:uid="{9CA8044B-D9B1-4BF8-B57E-091E456458AC}"/>
    <cellStyle name="40% - Akzent5 3 4 3" xfId="3819" xr:uid="{E7C31B7F-CA04-4B99-A2EC-25BC0BE53AD4}"/>
    <cellStyle name="40% - Akzent5 3 4 3 2" xfId="3820" xr:uid="{06824A18-F86E-4563-9EE2-5B846BAB3740}"/>
    <cellStyle name="40% - Akzent5 3 4 4" xfId="3821" xr:uid="{FBE574EE-BE80-4CE9-AF38-ADCEEFC6D4A2}"/>
    <cellStyle name="40% - Akzent5 3 4_Volatility" xfId="3822" xr:uid="{AB363285-A2C0-4D3E-8808-62214309DB75}"/>
    <cellStyle name="40% - Akzent5 3 5" xfId="3823" xr:uid="{F7F9545F-562A-4872-AC87-86D1FF0F4322}"/>
    <cellStyle name="40% - Akzent5 3 5 2" xfId="3824" xr:uid="{B57AE1B2-8223-4BF7-8EE1-D408928A3C30}"/>
    <cellStyle name="40% - Akzent5 3 5 2 2" xfId="3825" xr:uid="{2F0A8D79-911E-4DF1-82E3-9969B22179EC}"/>
    <cellStyle name="40% - Akzent5 3 5 3" xfId="3826" xr:uid="{16513182-7A01-40F5-8011-A6706C381EBC}"/>
    <cellStyle name="40% - Akzent5 3 5_Volatility" xfId="3827" xr:uid="{F58EB341-CC9C-481E-B443-8AAEAAF9CF97}"/>
    <cellStyle name="40% - Akzent5 3 6" xfId="3828" xr:uid="{8A730334-4091-4F46-B93B-32517D402A31}"/>
    <cellStyle name="40% - Akzent5 3 6 2" xfId="3829" xr:uid="{A4B53B2D-0B94-4CE9-B8DA-63D51432D283}"/>
    <cellStyle name="40% - Akzent5 3 7" xfId="3830" xr:uid="{28BD80C1-3DEF-4DAE-BC40-E2181F2C6BBE}"/>
    <cellStyle name="40% - Akzent5 3_Volatility" xfId="3831" xr:uid="{AF7758A6-36A1-45A7-B9C9-C74560FDD7E4}"/>
    <cellStyle name="40% - Akzent5 4" xfId="3832" xr:uid="{F09FBD7C-6765-4B8C-A6EC-6AF9B03AFEA8}"/>
    <cellStyle name="40% - Akzent5 4 2" xfId="3833" xr:uid="{19665C3E-23F4-4587-9851-9F3B430F0976}"/>
    <cellStyle name="40% - Akzent5 4 2 2" xfId="3834" xr:uid="{B265A368-412E-49A7-BF93-34DC9774A233}"/>
    <cellStyle name="40% - Akzent5 4 2 2 2" xfId="3835" xr:uid="{FA11DDCC-1CFE-417E-8FEE-033C9D976A10}"/>
    <cellStyle name="40% - Akzent5 4 2 2 2 2" xfId="3836" xr:uid="{C5C6752D-9D16-4F15-BE34-E75D5D39E875}"/>
    <cellStyle name="40% - Akzent5 4 2 2 2 2 2" xfId="3837" xr:uid="{05FF8EBC-D697-445C-AE07-748C89E0A668}"/>
    <cellStyle name="40% - Akzent5 4 2 2 2 3" xfId="3838" xr:uid="{DF2138F0-7189-481C-A491-4159037C4C40}"/>
    <cellStyle name="40% - Akzent5 4 2 2 2_Volatility" xfId="3839" xr:uid="{AD7A3DF9-9A22-49DA-AF08-8A586FDBC654}"/>
    <cellStyle name="40% - Akzent5 4 2 2 3" xfId="3840" xr:uid="{DA0AB1E4-745D-4CF8-9E17-B8DD8344AD6F}"/>
    <cellStyle name="40% - Akzent5 4 2 2 3 2" xfId="3841" xr:uid="{6ADB37C6-63EA-49C2-9D74-E9994AA2AFAB}"/>
    <cellStyle name="40% - Akzent5 4 2 2 4" xfId="3842" xr:uid="{18E505E2-A8AD-47D9-8C4E-EDAF72A11E04}"/>
    <cellStyle name="40% - Akzent5 4 2 2_Volatility" xfId="3843" xr:uid="{B4A5EABC-64D5-4438-B261-BA8D5E6C8854}"/>
    <cellStyle name="40% - Akzent5 4 2 3" xfId="3844" xr:uid="{484ED28B-3CC2-4EB5-B48C-EEA372F1BB92}"/>
    <cellStyle name="40% - Akzent5 4 2 3 2" xfId="3845" xr:uid="{5C9F21C2-10DF-46F9-930A-C362E3E20253}"/>
    <cellStyle name="40% - Akzent5 4 2 3 2 2" xfId="3846" xr:uid="{52916098-416F-4588-AA86-781B2DBAE549}"/>
    <cellStyle name="40% - Akzent5 4 2 3 3" xfId="3847" xr:uid="{FEE4103F-E0B9-4E31-9C38-D345A22ACB27}"/>
    <cellStyle name="40% - Akzent5 4 2 3_Volatility" xfId="3848" xr:uid="{9588790F-B18C-48AA-93DA-95D152FF261F}"/>
    <cellStyle name="40% - Akzent5 4 2 4" xfId="3849" xr:uid="{D1B5E52D-7C4F-40BF-ADB6-BD81D097614A}"/>
    <cellStyle name="40% - Akzent5 4 2 4 2" xfId="3850" xr:uid="{985E8379-A209-4373-9B58-2022A3A6BA4A}"/>
    <cellStyle name="40% - Akzent5 4 2 5" xfId="3851" xr:uid="{F6A97100-4F91-44F3-87F7-DB53FAA91D30}"/>
    <cellStyle name="40% - Akzent5 4 2_Volatility" xfId="3852" xr:uid="{04A9C827-67DD-4CD8-BC01-40078E7FED9B}"/>
    <cellStyle name="40% - Akzent5 4 3" xfId="3853" xr:uid="{9339ECB6-676F-4A98-BCB7-123B53957274}"/>
    <cellStyle name="40% - Akzent5 4 3 2" xfId="3854" xr:uid="{7EEE6C88-ADD4-471B-82DB-0DB084D07F0F}"/>
    <cellStyle name="40% - Akzent5 4 3 2 2" xfId="3855" xr:uid="{57961892-0D88-48C8-A755-1023B87B4107}"/>
    <cellStyle name="40% - Akzent5 4 3 2 2 2" xfId="3856" xr:uid="{71242BF0-7FBF-4BEC-AA41-0648FDA537CF}"/>
    <cellStyle name="40% - Akzent5 4 3 2 3" xfId="3857" xr:uid="{698E78D6-3760-440E-A95B-55F2B5FFC39F}"/>
    <cellStyle name="40% - Akzent5 4 3 2_Volatility" xfId="3858" xr:uid="{0E722C21-5360-4BDC-8602-98FE67F968D9}"/>
    <cellStyle name="40% - Akzent5 4 3 3" xfId="3859" xr:uid="{A41BD31D-08FD-47E7-8BD9-B38E77F43B3C}"/>
    <cellStyle name="40% - Akzent5 4 3 3 2" xfId="3860" xr:uid="{686AEC80-D619-47DB-85E0-48189DB70FC3}"/>
    <cellStyle name="40% - Akzent5 4 3 4" xfId="3861" xr:uid="{794568EA-A025-4CFB-9EFF-29F4B748632D}"/>
    <cellStyle name="40% - Akzent5 4 3_Volatility" xfId="3862" xr:uid="{832BFF70-6B84-4CFA-9479-45BBA532540C}"/>
    <cellStyle name="40% - Akzent5 4 4" xfId="3863" xr:uid="{FAD213E9-6B0F-4CC3-8A26-1611D185C2DE}"/>
    <cellStyle name="40% - Akzent5 4 4 2" xfId="3864" xr:uid="{33735C48-29BE-4941-84D9-F75B4419FE7B}"/>
    <cellStyle name="40% - Akzent5 4 4 2 2" xfId="3865" xr:uid="{414738B6-908B-419E-A387-E65256C3B583}"/>
    <cellStyle name="40% - Akzent5 4 4 3" xfId="3866" xr:uid="{A105F6FF-523F-4879-97AE-CBC8E90D5616}"/>
    <cellStyle name="40% - Akzent5 4 4_Volatility" xfId="3867" xr:uid="{EF0EBA83-3120-4C43-B64D-23FFAD753537}"/>
    <cellStyle name="40% - Akzent5 4 5" xfId="3868" xr:uid="{C94E07DD-E92B-4EBD-AFC0-E92F95157930}"/>
    <cellStyle name="40% - Akzent5 4 5 2" xfId="3869" xr:uid="{F4302285-7F51-4253-945D-A36D82D1E859}"/>
    <cellStyle name="40% - Akzent5 4 6" xfId="3870" xr:uid="{BE87BCC0-B3A2-4F20-B326-2885CB68469A}"/>
    <cellStyle name="40% - Akzent5 4_Volatility" xfId="3871" xr:uid="{0274D90E-C746-457F-874A-3BA848F80217}"/>
    <cellStyle name="40% - Akzent5 5" xfId="3872" xr:uid="{F9428B5D-9226-4554-9887-614B3A44BB14}"/>
    <cellStyle name="40% - Akzent5 5 2" xfId="3873" xr:uid="{CBFFEA03-AF8B-408C-A9FF-04E4AF22C0EE}"/>
    <cellStyle name="40% - Akzent5 5 2 2" xfId="3874" xr:uid="{2610925D-BE86-42A5-8B2A-2528DCDDDCD0}"/>
    <cellStyle name="40% - Akzent5 5 2 2 2" xfId="3875" xr:uid="{2FA8FBFB-6648-44D7-9B84-98C4D97C6D01}"/>
    <cellStyle name="40% - Akzent5 5 2 2 2 2" xfId="3876" xr:uid="{3934D5BB-B22B-4B66-AD7B-9993014A82DB}"/>
    <cellStyle name="40% - Akzent5 5 2 2 3" xfId="3877" xr:uid="{5C0B6B3D-D44F-4FD3-88AB-FF8E2BC63640}"/>
    <cellStyle name="40% - Akzent5 5 2 2_Volatility" xfId="3878" xr:uid="{CD27C205-C690-4BBD-AEE5-B98E2206BC6A}"/>
    <cellStyle name="40% - Akzent5 5 2 3" xfId="3879" xr:uid="{D502ED7C-19EE-47CE-981D-F1946E8C8FF0}"/>
    <cellStyle name="40% - Akzent5 5 2 3 2" xfId="3880" xr:uid="{60AE3E6C-FAA4-43CF-8423-E092AE4930B7}"/>
    <cellStyle name="40% - Akzent5 5 2 4" xfId="3881" xr:uid="{48E103E0-7EA8-4303-9F0A-EC3267331357}"/>
    <cellStyle name="40% - Akzent5 5 2_Volatility" xfId="3882" xr:uid="{769BC418-C704-4716-81FE-86B0A8673D1D}"/>
    <cellStyle name="40% - Akzent5 5 3" xfId="3883" xr:uid="{0A1E4C9D-0155-4EF5-A096-BEFD314F451D}"/>
    <cellStyle name="40% - Akzent5 5 3 2" xfId="3884" xr:uid="{68758A01-022C-4980-B795-46EADE545276}"/>
    <cellStyle name="40% - Akzent5 5 3 2 2" xfId="3885" xr:uid="{AB31F04C-D0BF-4177-B723-45A009316629}"/>
    <cellStyle name="40% - Akzent5 5 3 3" xfId="3886" xr:uid="{DF8596B0-1AC2-468C-92EE-F282488F12A8}"/>
    <cellStyle name="40% - Akzent5 5 3_Volatility" xfId="3887" xr:uid="{17E65030-59BC-4140-8D7F-A742D48AF6C5}"/>
    <cellStyle name="40% - Akzent5 5 4" xfId="3888" xr:uid="{7C8015EB-62C4-4A93-AFF2-07E44F541743}"/>
    <cellStyle name="40% - Akzent5 5 4 2" xfId="3889" xr:uid="{511BE94D-EC74-4DF1-8CA8-0BAE8EB241A4}"/>
    <cellStyle name="40% - Akzent5 5 5" xfId="3890" xr:uid="{9B55C42D-505F-44BC-981D-14947B4F55D9}"/>
    <cellStyle name="40% - Akzent5 5_Volatility" xfId="3891" xr:uid="{AA1E5B1C-D191-4519-8706-454BCC5A8BE5}"/>
    <cellStyle name="40% - Akzent5 6" xfId="3892" xr:uid="{E4DB54AE-0526-4768-8321-BCE826829272}"/>
    <cellStyle name="40% - Akzent5 6 2" xfId="3893" xr:uid="{FDBED1F3-4025-4419-91FE-CF3DE898AF22}"/>
    <cellStyle name="40% - Akzent5 6 2 2" xfId="3894" xr:uid="{4DF73C63-6BC7-4B6B-AAE9-7BF2D03C92B8}"/>
    <cellStyle name="40% - Akzent5 6 2 2 2" xfId="3895" xr:uid="{B3201972-AED9-43CD-974D-C4457281ADB8}"/>
    <cellStyle name="40% - Akzent5 6 2 3" xfId="3896" xr:uid="{2D04BE12-DD01-434E-8DC8-134A76C04334}"/>
    <cellStyle name="40% - Akzent5 6 2_Volatility" xfId="3897" xr:uid="{4F5C4A62-E725-4067-B545-F40B79796321}"/>
    <cellStyle name="40% - Akzent5 6 3" xfId="3898" xr:uid="{D83EFCA8-5180-4E97-B0C4-FDFF850FFB5C}"/>
    <cellStyle name="40% - Akzent5 6 3 2" xfId="3899" xr:uid="{9B6AF44D-5C21-4063-8212-1CF746AA6BF0}"/>
    <cellStyle name="40% - Akzent5 6 4" xfId="3900" xr:uid="{003E6396-3E12-4682-BC04-5C55BAFB4C3B}"/>
    <cellStyle name="40% - Akzent5 6_Volatility" xfId="3901" xr:uid="{DBEB42E6-A804-4F27-8568-478B056BA10B}"/>
    <cellStyle name="40% - Akzent5 7" xfId="3902" xr:uid="{B06B9F6C-457D-455F-9A16-BB780198F0B9}"/>
    <cellStyle name="40% - Akzent5 7 2" xfId="3903" xr:uid="{91473B49-D52B-4702-AE7E-F356950946E8}"/>
    <cellStyle name="40% - Akzent5 7 2 2" xfId="3904" xr:uid="{118F6FEE-9146-4EA2-BE04-4F7A7C48F155}"/>
    <cellStyle name="40% - Akzent5 7 3" xfId="3905" xr:uid="{E7A873EF-3065-4738-8FCE-AA31379A80AA}"/>
    <cellStyle name="40% - Akzent5 7_Volatility" xfId="3906" xr:uid="{207D19E8-C3E5-45A8-8C05-4CEB6F4FB813}"/>
    <cellStyle name="40% - Akzent5 8" xfId="3907" xr:uid="{4E1E1218-5DC7-46DC-BEDB-47F8BDAC29B9}"/>
    <cellStyle name="40% - Akzent5 8 2" xfId="3908" xr:uid="{D6CF4A4F-BC8D-4A78-A889-CC7125A806C1}"/>
    <cellStyle name="40% - Akzent5 9" xfId="3909" xr:uid="{A95A2992-F8E5-4553-A5A8-1E6584579DAD}"/>
    <cellStyle name="40% - Akzent5_Volatility" xfId="3910" xr:uid="{AFD0DF01-CFE4-4D58-8264-3D87C01BBA6A}"/>
    <cellStyle name="40% - Akzent6" xfId="3911" xr:uid="{5279429F-9726-4DCC-9DDD-CD8571E103CC}"/>
    <cellStyle name="40% - Akzent6 2" xfId="3912" xr:uid="{5CB74BEC-CEF0-4F62-856B-76070A9B115D}"/>
    <cellStyle name="40% - Akzent6 2 2" xfId="3913" xr:uid="{705FBD13-E214-4D77-A94A-0964A12BEA21}"/>
    <cellStyle name="40% - Akzent6 2 2 2" xfId="3914" xr:uid="{79871D22-7683-4F8C-BAD4-7CE566ED2131}"/>
    <cellStyle name="40% - Akzent6 2 2 2 2" xfId="3915" xr:uid="{3ADD90FC-3F89-431D-9C0F-F41406EAA87B}"/>
    <cellStyle name="40% - Akzent6 2 2 2 2 2" xfId="3916" xr:uid="{F42DBF3A-6F80-41DA-9F3C-A07FB48EF214}"/>
    <cellStyle name="40% - Akzent6 2 2 2 2 2 2" xfId="3917" xr:uid="{BB11DD15-AC69-49A2-9360-D4B4E1B52549}"/>
    <cellStyle name="40% - Akzent6 2 2 2 2 2 2 2" xfId="3918" xr:uid="{97D7403A-613F-4787-8321-D9D047D0899F}"/>
    <cellStyle name="40% - Akzent6 2 2 2 2 2 2 2 2" xfId="3919" xr:uid="{DAD2EE8E-133A-4124-B3DA-3A9CF6B68C18}"/>
    <cellStyle name="40% - Akzent6 2 2 2 2 2 2 3" xfId="3920" xr:uid="{A19CCFE5-2BFC-4EB9-BDFF-4AA8F2085F3B}"/>
    <cellStyle name="40% - Akzent6 2 2 2 2 2 2_Volatility" xfId="3921" xr:uid="{F2E39316-CEC2-4ACD-9443-C27A77E81ACE}"/>
    <cellStyle name="40% - Akzent6 2 2 2 2 2 3" xfId="3922" xr:uid="{C39BEE41-2BC0-48CA-9C50-4D61635D49A5}"/>
    <cellStyle name="40% - Akzent6 2 2 2 2 2 3 2" xfId="3923" xr:uid="{6C22F79B-0DB6-4B86-A208-74FAFA5D89FA}"/>
    <cellStyle name="40% - Akzent6 2 2 2 2 2 4" xfId="3924" xr:uid="{360825B5-89D9-4FC5-8B13-B9ECE5B62F0F}"/>
    <cellStyle name="40% - Akzent6 2 2 2 2 2_Volatility" xfId="3925" xr:uid="{F1853AB6-25A7-4E01-8CF9-37940CEBD738}"/>
    <cellStyle name="40% - Akzent6 2 2 2 2 3" xfId="3926" xr:uid="{9B2F5724-3FC8-4910-AC0D-0ED603FB2D26}"/>
    <cellStyle name="40% - Akzent6 2 2 2 2 3 2" xfId="3927" xr:uid="{1D228DE3-2E51-4694-B9BC-88D3EEBD32D9}"/>
    <cellStyle name="40% - Akzent6 2 2 2 2 3 2 2" xfId="3928" xr:uid="{E9107D2B-31F1-409C-98EA-A3C9A7395DC9}"/>
    <cellStyle name="40% - Akzent6 2 2 2 2 3 3" xfId="3929" xr:uid="{F9389873-1084-4AB4-99A9-51FA0FD3F157}"/>
    <cellStyle name="40% - Akzent6 2 2 2 2 3_Volatility" xfId="3930" xr:uid="{EEDAA441-4C6C-44BA-AF93-AFA660CB143F}"/>
    <cellStyle name="40% - Akzent6 2 2 2 2 4" xfId="3931" xr:uid="{194F822A-3FF4-403D-A33A-EA8A8E4A1AC6}"/>
    <cellStyle name="40% - Akzent6 2 2 2 2 4 2" xfId="3932" xr:uid="{7D5AC8F6-91D3-4B76-942A-BDBE73399A16}"/>
    <cellStyle name="40% - Akzent6 2 2 2 2 5" xfId="3933" xr:uid="{0321E15D-2C50-4272-A8B7-64EB0230EAC8}"/>
    <cellStyle name="40% - Akzent6 2 2 2 2_Volatility" xfId="3934" xr:uid="{D38C2B29-7E35-46EC-B903-ACF40C7C3CE7}"/>
    <cellStyle name="40% - Akzent6 2 2 2 3" xfId="3935" xr:uid="{1630295C-4686-4CDB-A30B-DD7576B00591}"/>
    <cellStyle name="40% - Akzent6 2 2 2 3 2" xfId="3936" xr:uid="{B1C2057E-47B2-4807-BF1B-D88F8DD1977D}"/>
    <cellStyle name="40% - Akzent6 2 2 2 3 2 2" xfId="3937" xr:uid="{67EDBA04-895A-4E17-BC69-2D791B3305DC}"/>
    <cellStyle name="40% - Akzent6 2 2 2 3 2 2 2" xfId="3938" xr:uid="{F0342482-65D2-400C-B6FE-7CE73832ED47}"/>
    <cellStyle name="40% - Akzent6 2 2 2 3 2 3" xfId="3939" xr:uid="{E418F2FE-5868-4F35-9BBD-2301D24724EF}"/>
    <cellStyle name="40% - Akzent6 2 2 2 3 2_Volatility" xfId="3940" xr:uid="{155A1D6B-E754-43F3-AACE-1FC492E0828E}"/>
    <cellStyle name="40% - Akzent6 2 2 2 3 3" xfId="3941" xr:uid="{0D155380-DBD2-4F0B-A120-94AF29F0DAF2}"/>
    <cellStyle name="40% - Akzent6 2 2 2 3 3 2" xfId="3942" xr:uid="{859656A4-D68C-40DE-840B-B062C1A083FB}"/>
    <cellStyle name="40% - Akzent6 2 2 2 3 4" xfId="3943" xr:uid="{0927E29B-4300-4525-B1CB-39C5B1B6C695}"/>
    <cellStyle name="40% - Akzent6 2 2 2 3_Volatility" xfId="3944" xr:uid="{A391A995-0A92-4DC9-A00A-B1851F862676}"/>
    <cellStyle name="40% - Akzent6 2 2 2 4" xfId="3945" xr:uid="{C972895D-F4B3-4342-8BB6-64E79CE7E11F}"/>
    <cellStyle name="40% - Akzent6 2 2 2 4 2" xfId="3946" xr:uid="{50C0F6A5-19BC-4542-9F40-BC716806D6FA}"/>
    <cellStyle name="40% - Akzent6 2 2 2 4 2 2" xfId="3947" xr:uid="{F4A1D1F7-BEA9-470B-B5CD-C522989B9E95}"/>
    <cellStyle name="40% - Akzent6 2 2 2 4 3" xfId="3948" xr:uid="{69BC0006-40A8-468F-AE62-D004723913F0}"/>
    <cellStyle name="40% - Akzent6 2 2 2 4_Volatility" xfId="3949" xr:uid="{91DD9182-63BF-45AA-935D-C44F6E6E3AC6}"/>
    <cellStyle name="40% - Akzent6 2 2 2 5" xfId="3950" xr:uid="{B94D2F00-8AA2-4BB3-8CAC-47E72F2C607B}"/>
    <cellStyle name="40% - Akzent6 2 2 2 5 2" xfId="3951" xr:uid="{342E4125-3EF3-48DE-B305-C67973B43511}"/>
    <cellStyle name="40% - Akzent6 2 2 2 6" xfId="3952" xr:uid="{1041DAD4-ABF7-49F1-B3FE-AED8F667FC3D}"/>
    <cellStyle name="40% - Akzent6 2 2 2_Volatility" xfId="3953" xr:uid="{37A58EB6-30B5-4481-BED4-FFF79C0E592B}"/>
    <cellStyle name="40% - Akzent6 2 2 3" xfId="3954" xr:uid="{D0E6859B-F9A2-45F9-B13E-96FB299A7B03}"/>
    <cellStyle name="40% - Akzent6 2 2 3 2" xfId="3955" xr:uid="{6C99A4C7-E2C2-4209-BEE4-5A6715A6942F}"/>
    <cellStyle name="40% - Akzent6 2 2 3 2 2" xfId="3956" xr:uid="{9A435EEB-E386-4A6A-AB6C-A420AE6CCA1C}"/>
    <cellStyle name="40% - Akzent6 2 2 3 2 2 2" xfId="3957" xr:uid="{7DF5AD46-3654-4869-91E4-6F60FE3E3ECB}"/>
    <cellStyle name="40% - Akzent6 2 2 3 2 2 2 2" xfId="3958" xr:uid="{61CAE29F-2B04-4218-BD6D-D8547AC510F6}"/>
    <cellStyle name="40% - Akzent6 2 2 3 2 2 3" xfId="3959" xr:uid="{9E5F15E1-79EF-4D25-801E-F38907B003A3}"/>
    <cellStyle name="40% - Akzent6 2 2 3 2 2_Volatility" xfId="3960" xr:uid="{FBD1C84B-AC14-4B45-A75D-312A74371D1C}"/>
    <cellStyle name="40% - Akzent6 2 2 3 2 3" xfId="3961" xr:uid="{82381065-039A-420C-9B2D-1A73AB890CD6}"/>
    <cellStyle name="40% - Akzent6 2 2 3 2 3 2" xfId="3962" xr:uid="{F8D406E2-576F-4EBA-9A46-3F37E0D7E256}"/>
    <cellStyle name="40% - Akzent6 2 2 3 2 4" xfId="3963" xr:uid="{04EDB022-CC85-48F1-84E3-3258352DF22D}"/>
    <cellStyle name="40% - Akzent6 2 2 3 2_Volatility" xfId="3964" xr:uid="{54587B0A-BC67-4F54-964D-125AFAF8EAB8}"/>
    <cellStyle name="40% - Akzent6 2 2 3 3" xfId="3965" xr:uid="{8005283C-B02A-48D9-B6B6-51B197FF6263}"/>
    <cellStyle name="40% - Akzent6 2 2 3 3 2" xfId="3966" xr:uid="{A44EAF66-8038-4E41-9241-0EE5804CCF6B}"/>
    <cellStyle name="40% - Akzent6 2 2 3 3 2 2" xfId="3967" xr:uid="{00BC01DA-2EB4-4F85-AA37-FF860BEC3937}"/>
    <cellStyle name="40% - Akzent6 2 2 3 3 3" xfId="3968" xr:uid="{67344322-E9D4-4863-B1F3-AA66F6299F8F}"/>
    <cellStyle name="40% - Akzent6 2 2 3 3_Volatility" xfId="3969" xr:uid="{4874730B-7D64-481E-8581-8D34D6478601}"/>
    <cellStyle name="40% - Akzent6 2 2 3 4" xfId="3970" xr:uid="{A153371C-1C2A-4DE2-9721-9B2D1D78E9A5}"/>
    <cellStyle name="40% - Akzent6 2 2 3 4 2" xfId="3971" xr:uid="{6006BD1E-6657-4ECB-A15D-40B19AEFD270}"/>
    <cellStyle name="40% - Akzent6 2 2 3 5" xfId="3972" xr:uid="{C7A3EB63-ACDE-4ED9-9139-83BC8237B90F}"/>
    <cellStyle name="40% - Akzent6 2 2 3_Volatility" xfId="3973" xr:uid="{69242209-AD69-456A-BB6A-EB409D78A1C1}"/>
    <cellStyle name="40% - Akzent6 2 2 4" xfId="3974" xr:uid="{C254F262-843C-43E4-B123-3754A21F6229}"/>
    <cellStyle name="40% - Akzent6 2 2 4 2" xfId="3975" xr:uid="{3F283DF1-17A9-4492-8F12-7879D7EFBC98}"/>
    <cellStyle name="40% - Akzent6 2 2 4 2 2" xfId="3976" xr:uid="{087911D7-ECD5-488B-99AF-BC15E1250810}"/>
    <cellStyle name="40% - Akzent6 2 2 4 2 2 2" xfId="3977" xr:uid="{22E09258-7C0C-484C-9260-0EF6A4278611}"/>
    <cellStyle name="40% - Akzent6 2 2 4 2 3" xfId="3978" xr:uid="{E5D0AFB2-A327-4AF3-AF83-18481ED0D1DC}"/>
    <cellStyle name="40% - Akzent6 2 2 4 2_Volatility" xfId="3979" xr:uid="{FE51C6F8-AE5B-4824-868D-DD12E4B1E7D0}"/>
    <cellStyle name="40% - Akzent6 2 2 4 3" xfId="3980" xr:uid="{6018BAC1-DFD0-480C-A3F9-109A46F217D1}"/>
    <cellStyle name="40% - Akzent6 2 2 4 3 2" xfId="3981" xr:uid="{992DEDDA-C3D1-4EA1-AD2C-D9950707A3D8}"/>
    <cellStyle name="40% - Akzent6 2 2 4 4" xfId="3982" xr:uid="{5C0629F5-F3C3-4DCA-9AEA-4F216634F108}"/>
    <cellStyle name="40% - Akzent6 2 2 4_Volatility" xfId="3983" xr:uid="{EEACD223-07E4-489A-8397-C3BA6455961C}"/>
    <cellStyle name="40% - Akzent6 2 2 5" xfId="3984" xr:uid="{AA509BC2-1DC5-42D3-BABE-671ED8C85217}"/>
    <cellStyle name="40% - Akzent6 2 2 5 2" xfId="3985" xr:uid="{949E4FAA-DD95-4A9E-B55A-1067D74C90BD}"/>
    <cellStyle name="40% - Akzent6 2 2 5 2 2" xfId="3986" xr:uid="{95303E74-B03F-4B51-974D-E2816551960D}"/>
    <cellStyle name="40% - Akzent6 2 2 5 3" xfId="3987" xr:uid="{2C9CB69B-0F2C-4E53-ACEC-CD740EDC78E5}"/>
    <cellStyle name="40% - Akzent6 2 2 5_Volatility" xfId="3988" xr:uid="{785137F6-A529-4FDC-9BDD-D7616055364D}"/>
    <cellStyle name="40% - Akzent6 2 2 6" xfId="3989" xr:uid="{5EBA15E1-D01C-4737-B7C3-5C3EC9FA183C}"/>
    <cellStyle name="40% - Akzent6 2 2 6 2" xfId="3990" xr:uid="{6891EA90-81DC-4DEC-8CD9-98934EE0A588}"/>
    <cellStyle name="40% - Akzent6 2 2 7" xfId="3991" xr:uid="{BABA301B-8BB2-4D59-9C56-E4DE7A0676AD}"/>
    <cellStyle name="40% - Akzent6 2 2_Volatility" xfId="3992" xr:uid="{086C9124-619D-4274-A4D9-01E18DDD26F2}"/>
    <cellStyle name="40% - Akzent6 2 3" xfId="3993" xr:uid="{B9F5400C-6064-4DEF-A680-F47DC9DF0BD1}"/>
    <cellStyle name="40% - Akzent6 2 3 2" xfId="3994" xr:uid="{75EF1F97-D147-4488-9DE2-7266E9B18477}"/>
    <cellStyle name="40% - Akzent6 2 3 2 2" xfId="3995" xr:uid="{61B77588-9CFA-4C8B-ABDA-4A37503AFBD2}"/>
    <cellStyle name="40% - Akzent6 2 3 2 2 2" xfId="3996" xr:uid="{204CAB48-1F2A-4B5C-9498-C42340052FA8}"/>
    <cellStyle name="40% - Akzent6 2 3 2 2 2 2" xfId="3997" xr:uid="{7BBD241D-B0C8-453B-84DE-32F1269686C1}"/>
    <cellStyle name="40% - Akzent6 2 3 2 2 2 2 2" xfId="3998" xr:uid="{7AE86EFF-E53F-4D56-99CB-9FDE66275E6A}"/>
    <cellStyle name="40% - Akzent6 2 3 2 2 2 3" xfId="3999" xr:uid="{440BDB49-36FF-497A-B588-FEA7B0C04A8E}"/>
    <cellStyle name="40% - Akzent6 2 3 2 2 2_Volatility" xfId="4000" xr:uid="{B5AF3227-4313-4569-844A-EB829B10549E}"/>
    <cellStyle name="40% - Akzent6 2 3 2 2 3" xfId="4001" xr:uid="{FDEB9BA3-D429-4849-87F4-C444D3B634F2}"/>
    <cellStyle name="40% - Akzent6 2 3 2 2 3 2" xfId="4002" xr:uid="{318824D5-016A-4E02-BD3F-ED6C60DA6194}"/>
    <cellStyle name="40% - Akzent6 2 3 2 2 4" xfId="4003" xr:uid="{B13986F1-395E-4124-9DCF-F05D0CF445D4}"/>
    <cellStyle name="40% - Akzent6 2 3 2 2_Volatility" xfId="4004" xr:uid="{F911B752-935F-4AB6-9CBF-D87386A45C9F}"/>
    <cellStyle name="40% - Akzent6 2 3 2 3" xfId="4005" xr:uid="{85680F25-F1EA-48BD-AA3C-7244D14D6B42}"/>
    <cellStyle name="40% - Akzent6 2 3 2 3 2" xfId="4006" xr:uid="{79C7CF08-3402-46CB-9337-0170C13E03B9}"/>
    <cellStyle name="40% - Akzent6 2 3 2 3 2 2" xfId="4007" xr:uid="{5F3B1ABE-222B-427A-B015-1961A8A26DB3}"/>
    <cellStyle name="40% - Akzent6 2 3 2 3 3" xfId="4008" xr:uid="{D8D35351-D01B-4C9A-ACC9-A42B3E10B995}"/>
    <cellStyle name="40% - Akzent6 2 3 2 3_Volatility" xfId="4009" xr:uid="{49EDEEFB-1A54-42E2-92D4-FC1AE127CFED}"/>
    <cellStyle name="40% - Akzent6 2 3 2 4" xfId="4010" xr:uid="{71CB907F-6B91-480D-B3EE-4BE90C05D6E3}"/>
    <cellStyle name="40% - Akzent6 2 3 2 4 2" xfId="4011" xr:uid="{ECFD7558-B8B7-409D-AD90-0564F86B3BFE}"/>
    <cellStyle name="40% - Akzent6 2 3 2 5" xfId="4012" xr:uid="{A0017905-0C23-42D8-BAFD-4EF47347497D}"/>
    <cellStyle name="40% - Akzent6 2 3 2_Volatility" xfId="4013" xr:uid="{ABE96F11-3415-43C2-9D19-3D2040B1F6A2}"/>
    <cellStyle name="40% - Akzent6 2 3 3" xfId="4014" xr:uid="{CE153A64-104F-46DB-BC33-0C0BE54A1210}"/>
    <cellStyle name="40% - Akzent6 2 3 3 2" xfId="4015" xr:uid="{7CF857EF-D939-4685-8DF3-E770203FCC44}"/>
    <cellStyle name="40% - Akzent6 2 3 3 2 2" xfId="4016" xr:uid="{BFD3656A-C4BC-4C03-9C3D-16AD1BC2F3AF}"/>
    <cellStyle name="40% - Akzent6 2 3 3 2 2 2" xfId="4017" xr:uid="{23B6FAD9-BE04-490A-A263-930F09C08FAC}"/>
    <cellStyle name="40% - Akzent6 2 3 3 2 3" xfId="4018" xr:uid="{99B1C9B7-B076-4093-920C-8133FE87853C}"/>
    <cellStyle name="40% - Akzent6 2 3 3 2_Volatility" xfId="4019" xr:uid="{7CFE59C5-D6DD-4203-BC71-EB5FD7060678}"/>
    <cellStyle name="40% - Akzent6 2 3 3 3" xfId="4020" xr:uid="{BBE8F9A4-00C2-4586-A213-58BF9E64A11D}"/>
    <cellStyle name="40% - Akzent6 2 3 3 3 2" xfId="4021" xr:uid="{5396CE8D-4D66-4603-93E1-C9C7C201F8E7}"/>
    <cellStyle name="40% - Akzent6 2 3 3 4" xfId="4022" xr:uid="{0FD793CC-104D-47FF-BB78-AAC0BF17F49B}"/>
    <cellStyle name="40% - Akzent6 2 3 3_Volatility" xfId="4023" xr:uid="{9C6DAC22-7C4E-432B-AA39-E445E6611CDD}"/>
    <cellStyle name="40% - Akzent6 2 3 4" xfId="4024" xr:uid="{B2BA6BAE-A18A-4A16-B1A9-D17F61FFB14C}"/>
    <cellStyle name="40% - Akzent6 2 3 4 2" xfId="4025" xr:uid="{9A84C080-A7AF-4328-8BDE-C0682369319B}"/>
    <cellStyle name="40% - Akzent6 2 3 4 2 2" xfId="4026" xr:uid="{6470411B-B147-48F6-9D48-9A145B6E7EFF}"/>
    <cellStyle name="40% - Akzent6 2 3 4 3" xfId="4027" xr:uid="{6642D773-85D8-4249-B07A-7CCC84F0B4C8}"/>
    <cellStyle name="40% - Akzent6 2 3 4_Volatility" xfId="4028" xr:uid="{047FD07B-30A3-43C2-BE49-D5845247E415}"/>
    <cellStyle name="40% - Akzent6 2 3 5" xfId="4029" xr:uid="{AE0ECF7E-5545-4DA1-8450-F05B771B99EC}"/>
    <cellStyle name="40% - Akzent6 2 3 5 2" xfId="4030" xr:uid="{942701A2-4483-4DB1-AC41-7BFC2ABB79B9}"/>
    <cellStyle name="40% - Akzent6 2 3 6" xfId="4031" xr:uid="{976C3C52-8854-474D-81E3-31282ACA19F1}"/>
    <cellStyle name="40% - Akzent6 2 3_Volatility" xfId="4032" xr:uid="{404ECFAB-FD3E-43A9-BF4F-21ED0101BF74}"/>
    <cellStyle name="40% - Akzent6 2 4" xfId="4033" xr:uid="{746A2905-C542-4396-A6FC-DEF94351DEEE}"/>
    <cellStyle name="40% - Akzent6 2 4 2" xfId="4034" xr:uid="{886E945B-0662-4168-847F-5FFC709BACE1}"/>
    <cellStyle name="40% - Akzent6 2 4 2 2" xfId="4035" xr:uid="{9D3E4C42-4677-4699-ABCF-F90219DE4E36}"/>
    <cellStyle name="40% - Akzent6 2 4 2 2 2" xfId="4036" xr:uid="{E0C2C7D3-174B-4C0A-9A7D-9FD688EAEC37}"/>
    <cellStyle name="40% - Akzent6 2 4 2 2 2 2" xfId="4037" xr:uid="{BF03A93E-01B1-4481-84D7-DFFC382829CC}"/>
    <cellStyle name="40% - Akzent6 2 4 2 2 3" xfId="4038" xr:uid="{C7843B72-0F79-4863-A8B0-BA24A6DCF6EE}"/>
    <cellStyle name="40% - Akzent6 2 4 2 2_Volatility" xfId="4039" xr:uid="{029A110F-DA83-4371-8A23-EB376D93B944}"/>
    <cellStyle name="40% - Akzent6 2 4 2 3" xfId="4040" xr:uid="{9578D530-19C5-46EB-88CF-6355C5175D0B}"/>
    <cellStyle name="40% - Akzent6 2 4 2 3 2" xfId="4041" xr:uid="{546C8ED8-FB84-4084-BB6C-A0FD3902628C}"/>
    <cellStyle name="40% - Akzent6 2 4 2 4" xfId="4042" xr:uid="{50BCE6D6-78EE-4CD5-A69F-07C92381015E}"/>
    <cellStyle name="40% - Akzent6 2 4 2_Volatility" xfId="4043" xr:uid="{CE8103D2-8830-4D31-B7C0-5C00F7DF248F}"/>
    <cellStyle name="40% - Akzent6 2 4 3" xfId="4044" xr:uid="{348F7127-C614-4A59-A7F0-17E1807677CC}"/>
    <cellStyle name="40% - Akzent6 2 4 3 2" xfId="4045" xr:uid="{DB9863DB-42AA-4DCD-B5FC-0BC9FD0483EC}"/>
    <cellStyle name="40% - Akzent6 2 4 3 2 2" xfId="4046" xr:uid="{E8F71D17-65DE-4015-B1E0-B358FEC79191}"/>
    <cellStyle name="40% - Akzent6 2 4 3 3" xfId="4047" xr:uid="{1C683D59-3860-45FF-98BB-EA4AA17C8795}"/>
    <cellStyle name="40% - Akzent6 2 4 3_Volatility" xfId="4048" xr:uid="{3E35365C-F175-435A-AC4D-61463E91AC30}"/>
    <cellStyle name="40% - Akzent6 2 4 4" xfId="4049" xr:uid="{DE7F5E2C-9404-4796-BB4C-C9E7CF6866AC}"/>
    <cellStyle name="40% - Akzent6 2 4 4 2" xfId="4050" xr:uid="{2D7DB1EA-6341-40ED-91BC-CAC8861F10F2}"/>
    <cellStyle name="40% - Akzent6 2 4 5" xfId="4051" xr:uid="{BC679F70-537C-44DC-896B-12F77E2FC250}"/>
    <cellStyle name="40% - Akzent6 2 4_Volatility" xfId="4052" xr:uid="{1A9D692B-E0D9-40BD-A647-BE45D6EA196F}"/>
    <cellStyle name="40% - Akzent6 2 5" xfId="4053" xr:uid="{56865EE1-4C21-4826-80D3-6D8D6DB9FDE2}"/>
    <cellStyle name="40% - Akzent6 2 5 2" xfId="4054" xr:uid="{8F51922B-32E2-4805-A04C-3C204AB91ABD}"/>
    <cellStyle name="40% - Akzent6 2 5 2 2" xfId="4055" xr:uid="{FB8D5F80-D70D-441B-8893-CAE72F57044D}"/>
    <cellStyle name="40% - Akzent6 2 5 2 2 2" xfId="4056" xr:uid="{0E12078D-B0E2-4394-907A-D3636FE760B6}"/>
    <cellStyle name="40% - Akzent6 2 5 2 3" xfId="4057" xr:uid="{ABEC57B9-C854-441B-A082-46B8210345AB}"/>
    <cellStyle name="40% - Akzent6 2 5 2_Volatility" xfId="4058" xr:uid="{8D010601-4855-4566-AC57-628EB99D0435}"/>
    <cellStyle name="40% - Akzent6 2 5 3" xfId="4059" xr:uid="{E814C5FE-6F08-4557-B1FA-942173819CA2}"/>
    <cellStyle name="40% - Akzent6 2 5 3 2" xfId="4060" xr:uid="{8ED2F65E-85EF-494C-8D2C-14442906545A}"/>
    <cellStyle name="40% - Akzent6 2 5 4" xfId="4061" xr:uid="{7D3E7259-7841-4926-ADA5-2E6CD40EC02F}"/>
    <cellStyle name="40% - Akzent6 2 5_Volatility" xfId="4062" xr:uid="{7D0100C6-999B-4695-8EE5-C7C1E3AC0781}"/>
    <cellStyle name="40% - Akzent6 2 6" xfId="4063" xr:uid="{2558A187-782A-4686-98FD-DFD7C8E65B87}"/>
    <cellStyle name="40% - Akzent6 2 6 2" xfId="4064" xr:uid="{B0BD4857-0D8C-442D-B059-D3A0C65BD922}"/>
    <cellStyle name="40% - Akzent6 2 6 2 2" xfId="4065" xr:uid="{D8558D8F-1238-4678-AB26-72000BEBB610}"/>
    <cellStyle name="40% - Akzent6 2 6 3" xfId="4066" xr:uid="{B77559C7-D6D6-43AE-9878-98A44488E23D}"/>
    <cellStyle name="40% - Akzent6 2 6_Volatility" xfId="4067" xr:uid="{85530B9F-1EE8-45C3-AE7E-23DF7177F2C2}"/>
    <cellStyle name="40% - Akzent6 2 7" xfId="4068" xr:uid="{88296CD4-C3A5-46C4-9ADC-3E623FAD2E43}"/>
    <cellStyle name="40% - Akzent6 2 7 2" xfId="4069" xr:uid="{6E3051B7-61E3-4C1E-A45F-D8A1A66DF16B}"/>
    <cellStyle name="40% - Akzent6 2 8" xfId="4070" xr:uid="{000316C9-FCB8-44F1-B547-FA29262182A7}"/>
    <cellStyle name="40% - Akzent6 2_Volatility" xfId="4071" xr:uid="{646C1A9D-89A7-4EB2-9CCD-9B6E0D13C0D7}"/>
    <cellStyle name="40% - Akzent6 3" xfId="4072" xr:uid="{22AADFF2-2A1C-40EF-AB1E-2DC9253B17B5}"/>
    <cellStyle name="40% - Akzent6 3 2" xfId="4073" xr:uid="{ABB7F46D-2E42-4F0E-9DDC-5747E2BDED5C}"/>
    <cellStyle name="40% - Akzent6 3 2 2" xfId="4074" xr:uid="{24380934-FE17-4B57-A025-060F4403B723}"/>
    <cellStyle name="40% - Akzent6 3 2 2 2" xfId="4075" xr:uid="{81EA82DD-15AF-4B93-AC6D-D141B39F068C}"/>
    <cellStyle name="40% - Akzent6 3 2 2 2 2" xfId="4076" xr:uid="{BEACE6A4-6093-4A92-9280-A6ACD70A415D}"/>
    <cellStyle name="40% - Akzent6 3 2 2 2 2 2" xfId="4077" xr:uid="{672CD1FA-02A0-47A6-BBD1-11D4EE297B59}"/>
    <cellStyle name="40% - Akzent6 3 2 2 2 2 2 2" xfId="4078" xr:uid="{86B2AC32-51D1-41DB-B2E1-2A10AD0C91AC}"/>
    <cellStyle name="40% - Akzent6 3 2 2 2 2 3" xfId="4079" xr:uid="{1734685E-0147-4FBC-A8DB-2FB3D1FDE291}"/>
    <cellStyle name="40% - Akzent6 3 2 2 2 2_Volatility" xfId="4080" xr:uid="{91C982B9-C091-415B-BC9E-8B4452A1C02E}"/>
    <cellStyle name="40% - Akzent6 3 2 2 2 3" xfId="4081" xr:uid="{D18B3305-0A04-4E9E-AFB0-2E98E293DA3C}"/>
    <cellStyle name="40% - Akzent6 3 2 2 2 3 2" xfId="4082" xr:uid="{E6EA14B8-B288-4067-BB0B-F41B95AB7F5F}"/>
    <cellStyle name="40% - Akzent6 3 2 2 2 4" xfId="4083" xr:uid="{CF51C4D3-29A6-4081-9BC7-5A385529E94E}"/>
    <cellStyle name="40% - Akzent6 3 2 2 2_Volatility" xfId="4084" xr:uid="{4D533356-B538-4C31-BF18-0E6C83A5F3BC}"/>
    <cellStyle name="40% - Akzent6 3 2 2 3" xfId="4085" xr:uid="{13853DE5-7FAC-49A3-9B47-EC1E77EA8ADE}"/>
    <cellStyle name="40% - Akzent6 3 2 2 3 2" xfId="4086" xr:uid="{8AE37B9F-7442-4F7A-B578-969ED2B15A42}"/>
    <cellStyle name="40% - Akzent6 3 2 2 3 2 2" xfId="4087" xr:uid="{74575CBF-71FD-4F99-9981-2808DDF155E2}"/>
    <cellStyle name="40% - Akzent6 3 2 2 3 3" xfId="4088" xr:uid="{355E23D2-069D-4D94-B936-0F5B7C301DC9}"/>
    <cellStyle name="40% - Akzent6 3 2 2 3_Volatility" xfId="4089" xr:uid="{1D6C5229-AF1A-46D4-B0EF-2D9C6677B084}"/>
    <cellStyle name="40% - Akzent6 3 2 2 4" xfId="4090" xr:uid="{12DD42BC-4A25-4B6B-9653-F944418E4E0F}"/>
    <cellStyle name="40% - Akzent6 3 2 2 4 2" xfId="4091" xr:uid="{3FBA5ACE-CE21-49D8-9199-DE97379DDCDE}"/>
    <cellStyle name="40% - Akzent6 3 2 2 5" xfId="4092" xr:uid="{BAEC5DD9-2921-4878-BC02-B21BB2D94A6C}"/>
    <cellStyle name="40% - Akzent6 3 2 2_Volatility" xfId="4093" xr:uid="{C22E0D09-62BD-44DA-B5CC-630E58463C39}"/>
    <cellStyle name="40% - Akzent6 3 2 3" xfId="4094" xr:uid="{47918145-B9C6-41E8-A1D2-8B601E152F0C}"/>
    <cellStyle name="40% - Akzent6 3 2 3 2" xfId="4095" xr:uid="{1E9DAEC4-E720-4711-98BF-16EC85656A8B}"/>
    <cellStyle name="40% - Akzent6 3 2 3 2 2" xfId="4096" xr:uid="{B596723A-3519-4E53-989C-F22976134183}"/>
    <cellStyle name="40% - Akzent6 3 2 3 2 2 2" xfId="4097" xr:uid="{015A7819-E5F6-42DF-A8B6-9198B840C3E3}"/>
    <cellStyle name="40% - Akzent6 3 2 3 2 3" xfId="4098" xr:uid="{A569FE2F-72A7-443C-9CBB-0FFD637C2478}"/>
    <cellStyle name="40% - Akzent6 3 2 3 2_Volatility" xfId="4099" xr:uid="{D61FD614-CF05-4738-A4BE-D67C72AFC3CB}"/>
    <cellStyle name="40% - Akzent6 3 2 3 3" xfId="4100" xr:uid="{ACF08A71-6FB9-4FA9-9826-408B538B392B}"/>
    <cellStyle name="40% - Akzent6 3 2 3 3 2" xfId="4101" xr:uid="{C2F459A5-240D-4F36-B9F3-4A9F8ED78D01}"/>
    <cellStyle name="40% - Akzent6 3 2 3 4" xfId="4102" xr:uid="{8D06DE06-5975-497A-9609-1584B3BFA292}"/>
    <cellStyle name="40% - Akzent6 3 2 3_Volatility" xfId="4103" xr:uid="{5BA870E1-7477-4057-AB07-61F4B6EC4A46}"/>
    <cellStyle name="40% - Akzent6 3 2 4" xfId="4104" xr:uid="{FD3C2A4E-913A-4429-916C-D181C067DDC6}"/>
    <cellStyle name="40% - Akzent6 3 2 4 2" xfId="4105" xr:uid="{2E3D4408-0714-44D1-BD15-61305542CC11}"/>
    <cellStyle name="40% - Akzent6 3 2 4 2 2" xfId="4106" xr:uid="{6CB6CEF7-7D45-4672-8C0C-2B3F02BAC50F}"/>
    <cellStyle name="40% - Akzent6 3 2 4 3" xfId="4107" xr:uid="{CCF26C4A-F7B8-4D04-A092-39031ABC97FD}"/>
    <cellStyle name="40% - Akzent6 3 2 4_Volatility" xfId="4108" xr:uid="{6A963B8A-65CE-4CAF-BDD1-3769B1A39BCA}"/>
    <cellStyle name="40% - Akzent6 3 2 5" xfId="4109" xr:uid="{22A3A91B-8941-4750-A5AA-7FA030E6B3CD}"/>
    <cellStyle name="40% - Akzent6 3 2 5 2" xfId="4110" xr:uid="{CA87E6AF-B416-4137-9EC2-00CA3BF9256F}"/>
    <cellStyle name="40% - Akzent6 3 2 6" xfId="4111" xr:uid="{4358CF88-E625-46DB-9576-ADC69D765845}"/>
    <cellStyle name="40% - Akzent6 3 2_Volatility" xfId="4112" xr:uid="{97124656-AA0A-49BD-B908-9FC99612A302}"/>
    <cellStyle name="40% - Akzent6 3 3" xfId="4113" xr:uid="{558ED241-2EE3-4269-94DE-67B6ACECBDBD}"/>
    <cellStyle name="40% - Akzent6 3 3 2" xfId="4114" xr:uid="{69AC49DD-4026-49B1-8045-E4A0DD3CCC50}"/>
    <cellStyle name="40% - Akzent6 3 3 2 2" xfId="4115" xr:uid="{3E27285F-588F-45C7-B98E-A2A259EF09CB}"/>
    <cellStyle name="40% - Akzent6 3 3 2 2 2" xfId="4116" xr:uid="{76E0262F-1612-4554-94FF-6B0F2CAAA29C}"/>
    <cellStyle name="40% - Akzent6 3 3 2 2 2 2" xfId="4117" xr:uid="{E7C7C829-E031-445E-AC5D-CE9CA6ED5365}"/>
    <cellStyle name="40% - Akzent6 3 3 2 2 3" xfId="4118" xr:uid="{CAA33C8E-5C70-4ADC-8C8A-3A83B5209F77}"/>
    <cellStyle name="40% - Akzent6 3 3 2 2_Volatility" xfId="4119" xr:uid="{A7944289-1D0F-483B-8628-8F2B94C8390E}"/>
    <cellStyle name="40% - Akzent6 3 3 2 3" xfId="4120" xr:uid="{3C488972-9898-4562-9C91-EF7494EF208B}"/>
    <cellStyle name="40% - Akzent6 3 3 2 3 2" xfId="4121" xr:uid="{1BEDB52E-890E-4613-A70A-496BDA61A226}"/>
    <cellStyle name="40% - Akzent6 3 3 2 4" xfId="4122" xr:uid="{C9D3B51E-05D7-4612-8CB1-BE5BE5743AF1}"/>
    <cellStyle name="40% - Akzent6 3 3 2_Volatility" xfId="4123" xr:uid="{ADD532DF-16EA-4A58-A6A1-24BC9C8DF7EC}"/>
    <cellStyle name="40% - Akzent6 3 3 3" xfId="4124" xr:uid="{4BEB6EEE-490F-4367-A21A-F0D24ADDB63C}"/>
    <cellStyle name="40% - Akzent6 3 3 3 2" xfId="4125" xr:uid="{85878FA6-C11D-4A3C-9F0D-D82D4332B93D}"/>
    <cellStyle name="40% - Akzent6 3 3 3 2 2" xfId="4126" xr:uid="{ACAB6FAA-1EC4-4120-A7E6-271CC306355F}"/>
    <cellStyle name="40% - Akzent6 3 3 3 3" xfId="4127" xr:uid="{26C1CFAF-285B-4A51-8A33-AD70F4D7CCEC}"/>
    <cellStyle name="40% - Akzent6 3 3 3_Volatility" xfId="4128" xr:uid="{0C455D47-41C6-45FD-8924-CF99769DCBC4}"/>
    <cellStyle name="40% - Akzent6 3 3 4" xfId="4129" xr:uid="{22FF32BE-B3BF-4B50-AF1E-77BAF971D328}"/>
    <cellStyle name="40% - Akzent6 3 3 4 2" xfId="4130" xr:uid="{5958B24D-A18E-4369-B70D-F18038B87300}"/>
    <cellStyle name="40% - Akzent6 3 3 5" xfId="4131" xr:uid="{3975D1B2-E0B4-48A7-8B4F-73FC4D1AD08A}"/>
    <cellStyle name="40% - Akzent6 3 3_Volatility" xfId="4132" xr:uid="{A7A76E5B-51CE-447E-BCBB-3F0B6FC46513}"/>
    <cellStyle name="40% - Akzent6 3 4" xfId="4133" xr:uid="{3606DBE2-03BF-4289-BEAC-D01ECB66F02B}"/>
    <cellStyle name="40% - Akzent6 3 4 2" xfId="4134" xr:uid="{0B2F0626-D3B6-42B1-85A8-33A0712A27C0}"/>
    <cellStyle name="40% - Akzent6 3 4 2 2" xfId="4135" xr:uid="{2AFDEA7E-CC96-4163-BFA0-63F925E14604}"/>
    <cellStyle name="40% - Akzent6 3 4 2 2 2" xfId="4136" xr:uid="{F315FCBA-AB70-45A6-B00D-F5FBDDD206C6}"/>
    <cellStyle name="40% - Akzent6 3 4 2 3" xfId="4137" xr:uid="{0DF0E359-E556-4A58-9E2D-D1793985F880}"/>
    <cellStyle name="40% - Akzent6 3 4 2_Volatility" xfId="4138" xr:uid="{05515AE3-9B64-4638-A182-3469106E8732}"/>
    <cellStyle name="40% - Akzent6 3 4 3" xfId="4139" xr:uid="{EBF77CB8-9D35-4DD4-911D-4BC541B5D6A7}"/>
    <cellStyle name="40% - Akzent6 3 4 3 2" xfId="4140" xr:uid="{5FDD9BF5-2711-4E6C-93B3-116E81D5C9B6}"/>
    <cellStyle name="40% - Akzent6 3 4 4" xfId="4141" xr:uid="{5C1008F2-73A0-4934-AE65-94E81613C9E5}"/>
    <cellStyle name="40% - Akzent6 3 4_Volatility" xfId="4142" xr:uid="{C3812C53-263D-4A67-9981-AB2A14367C5B}"/>
    <cellStyle name="40% - Akzent6 3 5" xfId="4143" xr:uid="{4BC60199-5513-4AFE-A4E7-07D90C13DFED}"/>
    <cellStyle name="40% - Akzent6 3 5 2" xfId="4144" xr:uid="{DE925D70-8711-46C4-9B19-0A88A3FA7972}"/>
    <cellStyle name="40% - Akzent6 3 5 2 2" xfId="4145" xr:uid="{EBD06993-6676-46CE-9308-C539928FD87B}"/>
    <cellStyle name="40% - Akzent6 3 5 3" xfId="4146" xr:uid="{1E12CF8F-4C16-4FFE-A496-C58218E90D62}"/>
    <cellStyle name="40% - Akzent6 3 5_Volatility" xfId="4147" xr:uid="{6CEEFCEF-17E8-40F5-B91F-1F274CD52FD0}"/>
    <cellStyle name="40% - Akzent6 3 6" xfId="4148" xr:uid="{9AC15C77-73A4-4072-A095-B3F2030F5E1F}"/>
    <cellStyle name="40% - Akzent6 3 6 2" xfId="4149" xr:uid="{BCCF7626-C3CA-45E5-A09A-565FC9E3AA7C}"/>
    <cellStyle name="40% - Akzent6 3 7" xfId="4150" xr:uid="{F6A82A40-3C33-4A18-A4E8-069617BD6078}"/>
    <cellStyle name="40% - Akzent6 3_Volatility" xfId="4151" xr:uid="{9707E334-62DE-4549-947C-F99716DD8E29}"/>
    <cellStyle name="40% - Akzent6 4" xfId="4152" xr:uid="{5467B397-AC9A-4BF2-831F-0FCB70A3F1FE}"/>
    <cellStyle name="40% - Akzent6 4 2" xfId="4153" xr:uid="{0143F6A1-D2A3-43AE-82F1-A5ECC28B219D}"/>
    <cellStyle name="40% - Akzent6 4 2 2" xfId="4154" xr:uid="{8E48760C-BE96-454A-81F0-F4F97432E1E0}"/>
    <cellStyle name="40% - Akzent6 4 2 2 2" xfId="4155" xr:uid="{A940F889-5991-46D4-B20C-3D109E4B905F}"/>
    <cellStyle name="40% - Akzent6 4 2 2 2 2" xfId="4156" xr:uid="{40133242-2126-432D-AEE2-AD205FA16446}"/>
    <cellStyle name="40% - Akzent6 4 2 2 2 2 2" xfId="4157" xr:uid="{EB60E146-9181-43C2-9CE8-0050AD4C6D58}"/>
    <cellStyle name="40% - Akzent6 4 2 2 2 3" xfId="4158" xr:uid="{C3D43264-F438-4297-99B2-8C3DDB820FCA}"/>
    <cellStyle name="40% - Akzent6 4 2 2 2_Volatility" xfId="4159" xr:uid="{F20DD2F9-D7B5-431F-B4A9-815307023D35}"/>
    <cellStyle name="40% - Akzent6 4 2 2 3" xfId="4160" xr:uid="{15818C20-6304-4463-9C95-0A82C902A29D}"/>
    <cellStyle name="40% - Akzent6 4 2 2 3 2" xfId="4161" xr:uid="{4E5EBBB6-2107-4D81-BD51-DA80039505CC}"/>
    <cellStyle name="40% - Akzent6 4 2 2 4" xfId="4162" xr:uid="{7624E2FA-12D2-4258-8763-4E7BB9B40A25}"/>
    <cellStyle name="40% - Akzent6 4 2 2_Volatility" xfId="4163" xr:uid="{BCF3B638-FEB2-4AB3-9AAB-8BE9DBFE6D33}"/>
    <cellStyle name="40% - Akzent6 4 2 3" xfId="4164" xr:uid="{3FD9F97D-C4C1-415A-B585-9092AF539B25}"/>
    <cellStyle name="40% - Akzent6 4 2 3 2" xfId="4165" xr:uid="{36C7699D-01B2-4638-8637-1432D8300631}"/>
    <cellStyle name="40% - Akzent6 4 2 3 2 2" xfId="4166" xr:uid="{EBA6D4B5-C2AB-4F05-9B69-31820AAC6703}"/>
    <cellStyle name="40% - Akzent6 4 2 3 3" xfId="4167" xr:uid="{9FB0B2D9-D14A-4530-AAA5-EE1058632BA4}"/>
    <cellStyle name="40% - Akzent6 4 2 3_Volatility" xfId="4168" xr:uid="{870967DB-3BDB-4695-AA82-4FA90FBA2BCB}"/>
    <cellStyle name="40% - Akzent6 4 2 4" xfId="4169" xr:uid="{AB4A9C1B-9031-48B3-BB23-75347BEE2B7F}"/>
    <cellStyle name="40% - Akzent6 4 2 4 2" xfId="4170" xr:uid="{9F312C4B-B307-457A-82E7-3802434C4EBF}"/>
    <cellStyle name="40% - Akzent6 4 2 5" xfId="4171" xr:uid="{93600139-A36C-4152-B0CF-5E3C72251DBB}"/>
    <cellStyle name="40% - Akzent6 4 2_Volatility" xfId="4172" xr:uid="{8CFAF4CC-C10E-4C2A-B196-D450BCE6BEB5}"/>
    <cellStyle name="40% - Akzent6 4 3" xfId="4173" xr:uid="{E9D2231B-91E1-4D49-9B9E-6A8294137D18}"/>
    <cellStyle name="40% - Akzent6 4 3 2" xfId="4174" xr:uid="{D906F35F-9E44-4CEE-8AAB-90BCCA81083C}"/>
    <cellStyle name="40% - Akzent6 4 3 2 2" xfId="4175" xr:uid="{687CF4FA-C514-41D1-B9FD-345CD7442435}"/>
    <cellStyle name="40% - Akzent6 4 3 2 2 2" xfId="4176" xr:uid="{80801E35-1860-4DBD-A715-68FDC4DBA1E4}"/>
    <cellStyle name="40% - Akzent6 4 3 2 3" xfId="4177" xr:uid="{E01CBAED-305E-46EC-A917-FD693455BF91}"/>
    <cellStyle name="40% - Akzent6 4 3 2_Volatility" xfId="4178" xr:uid="{BAFECCAD-3935-4482-B592-95D691D2DDA9}"/>
    <cellStyle name="40% - Akzent6 4 3 3" xfId="4179" xr:uid="{528673B8-2CD2-4181-B07E-982ED4A76874}"/>
    <cellStyle name="40% - Akzent6 4 3 3 2" xfId="4180" xr:uid="{9477FCD7-459C-45E8-BFFF-BAEDE005DC24}"/>
    <cellStyle name="40% - Akzent6 4 3 4" xfId="4181" xr:uid="{7E9DD4C0-2593-48BD-8CCA-E4DD299BE2B7}"/>
    <cellStyle name="40% - Akzent6 4 3_Volatility" xfId="4182" xr:uid="{C56DE9FF-7222-4C32-86FE-A17340FB2FC4}"/>
    <cellStyle name="40% - Akzent6 4 4" xfId="4183" xr:uid="{5BD2FDC0-0CB5-4A0D-8CDD-2FAB418ABA4B}"/>
    <cellStyle name="40% - Akzent6 4 4 2" xfId="4184" xr:uid="{353B58F3-5E41-42BD-B33E-E15CC9EC9EF6}"/>
    <cellStyle name="40% - Akzent6 4 4 2 2" xfId="4185" xr:uid="{ABB43A0F-A68A-4086-B2CE-6F7D480D2CF8}"/>
    <cellStyle name="40% - Akzent6 4 4 3" xfId="4186" xr:uid="{AD452F45-22FA-4492-8385-1331E90BCEC8}"/>
    <cellStyle name="40% - Akzent6 4 4_Volatility" xfId="4187" xr:uid="{97D07A07-50B4-4E71-B3D2-8B5AC6BFC9EE}"/>
    <cellStyle name="40% - Akzent6 4 5" xfId="4188" xr:uid="{6B2D0F86-505D-4489-9F1E-0F12D8D8CC81}"/>
    <cellStyle name="40% - Akzent6 4 5 2" xfId="4189" xr:uid="{A7E2D087-D369-4EE6-924D-9A40F57550EA}"/>
    <cellStyle name="40% - Akzent6 4 6" xfId="4190" xr:uid="{74750FB7-5C38-4651-874D-5A2FEC3C1451}"/>
    <cellStyle name="40% - Akzent6 4_Volatility" xfId="4191" xr:uid="{773A25E6-2F7B-4053-921A-DDFA288B08B0}"/>
    <cellStyle name="40% - Akzent6 5" xfId="4192" xr:uid="{4D70C293-C190-47B4-A378-38761D06CA0F}"/>
    <cellStyle name="40% - Akzent6 5 2" xfId="4193" xr:uid="{CA19095C-9826-452C-8E70-0F9546FBAA26}"/>
    <cellStyle name="40% - Akzent6 5 2 2" xfId="4194" xr:uid="{BC47F7C9-4CD8-4176-AAFA-2B179206A003}"/>
    <cellStyle name="40% - Akzent6 5 2 2 2" xfId="4195" xr:uid="{B0AE9AF4-53AD-4030-B304-364C3C8B15D5}"/>
    <cellStyle name="40% - Akzent6 5 2 2 2 2" xfId="4196" xr:uid="{0294EB52-4F66-4A7F-B5A7-CC58FFD8FE9A}"/>
    <cellStyle name="40% - Akzent6 5 2 2 3" xfId="4197" xr:uid="{E2D7C265-A4F0-48F3-A97D-7398AF0408B0}"/>
    <cellStyle name="40% - Akzent6 5 2 2_Volatility" xfId="4198" xr:uid="{3BE3D009-517A-47CB-B3E9-632EAA862CD6}"/>
    <cellStyle name="40% - Akzent6 5 2 3" xfId="4199" xr:uid="{7465D441-777D-4109-89C7-A64A4E6713B4}"/>
    <cellStyle name="40% - Akzent6 5 2 3 2" xfId="4200" xr:uid="{34BCBEA5-7865-4745-A6CB-2DE110DA31D5}"/>
    <cellStyle name="40% - Akzent6 5 2 4" xfId="4201" xr:uid="{4B04A318-2B13-4619-948D-0172811C12E7}"/>
    <cellStyle name="40% - Akzent6 5 2_Volatility" xfId="4202" xr:uid="{7A2E5934-8794-47AF-9965-B7E71B2A2E32}"/>
    <cellStyle name="40% - Akzent6 5 3" xfId="4203" xr:uid="{47756940-77FD-41C9-A9ED-6C48EA21A347}"/>
    <cellStyle name="40% - Akzent6 5 3 2" xfId="4204" xr:uid="{169EFA3A-DF49-44B0-972F-8D48A10D0EFB}"/>
    <cellStyle name="40% - Akzent6 5 3 2 2" xfId="4205" xr:uid="{7F47FD78-449D-4AB4-BB82-57D7C02E0925}"/>
    <cellStyle name="40% - Akzent6 5 3 3" xfId="4206" xr:uid="{A3F8DFBB-AA0C-4760-98E5-E9A6CD6552E4}"/>
    <cellStyle name="40% - Akzent6 5 3_Volatility" xfId="4207" xr:uid="{91181711-BDA8-4864-8B24-DF50A7ACA477}"/>
    <cellStyle name="40% - Akzent6 5 4" xfId="4208" xr:uid="{4956BC2F-9F8A-4EE3-9BA9-2C21E3DD2319}"/>
    <cellStyle name="40% - Akzent6 5 4 2" xfId="4209" xr:uid="{78724FA6-F232-4944-8234-7902E944593C}"/>
    <cellStyle name="40% - Akzent6 5 5" xfId="4210" xr:uid="{BBF44274-E04F-48E1-BE91-1697885FF88E}"/>
    <cellStyle name="40% - Akzent6 5_Volatility" xfId="4211" xr:uid="{E8BACCB2-642A-4629-8361-1E0062BE7BCE}"/>
    <cellStyle name="40% - Akzent6 6" xfId="4212" xr:uid="{BAE6E0BF-5EB9-498E-B9A4-F28990EE3141}"/>
    <cellStyle name="40% - Akzent6 6 2" xfId="4213" xr:uid="{BD252CFB-0561-418E-A397-B8714B611F8A}"/>
    <cellStyle name="40% - Akzent6 6 2 2" xfId="4214" xr:uid="{D7DD772D-267C-4579-A440-EF6F60DC79A7}"/>
    <cellStyle name="40% - Akzent6 6 2 2 2" xfId="4215" xr:uid="{3FB2924F-CD96-4D9C-9FF6-D1F30612251F}"/>
    <cellStyle name="40% - Akzent6 6 2 3" xfId="4216" xr:uid="{29B06B7D-2687-4955-A1ED-694F939766FB}"/>
    <cellStyle name="40% - Akzent6 6 2_Volatility" xfId="4217" xr:uid="{EB7AE6B5-DD83-4AF2-913B-1033DFB3B019}"/>
    <cellStyle name="40% - Akzent6 6 3" xfId="4218" xr:uid="{7FA650A2-1935-41F9-8A3C-E9244B62F935}"/>
    <cellStyle name="40% - Akzent6 6 3 2" xfId="4219" xr:uid="{F3114D57-F71C-43AE-83FE-AFD3295C740A}"/>
    <cellStyle name="40% - Akzent6 6 4" xfId="4220" xr:uid="{B26F00D4-FFB8-4414-AC16-45B60CC7A67B}"/>
    <cellStyle name="40% - Akzent6 6_Volatility" xfId="4221" xr:uid="{A1FD2B84-0DA7-4BC4-B206-C2B0CA91E6D6}"/>
    <cellStyle name="40% - Akzent6 7" xfId="4222" xr:uid="{302A4A04-C091-438D-808C-117912E9E4C6}"/>
    <cellStyle name="40% - Akzent6 7 2" xfId="4223" xr:uid="{8388BF8D-181B-4F4C-9C3F-3E66CBB36CEF}"/>
    <cellStyle name="40% - Akzent6 7 2 2" xfId="4224" xr:uid="{8DE4E15D-79A2-4C69-9D92-82632918C024}"/>
    <cellStyle name="40% - Akzent6 7 3" xfId="4225" xr:uid="{71DBA3A4-0382-4773-A34C-2B28EDD8C9F2}"/>
    <cellStyle name="40% - Akzent6 7_Volatility" xfId="4226" xr:uid="{950D75DF-DAF5-446F-A08D-E9FF7EBFA237}"/>
    <cellStyle name="40% - Akzent6 8" xfId="4227" xr:uid="{44F7F5C1-3740-4EDC-B8E7-69AF5ED07D5D}"/>
    <cellStyle name="40% - Akzent6 8 2" xfId="4228" xr:uid="{D2D81644-0759-4FF3-B402-F1C1BA47935E}"/>
    <cellStyle name="40% - Akzent6 9" xfId="4229" xr:uid="{0DD38F7A-991B-4046-ACA4-372E89F32258}"/>
    <cellStyle name="40% - Akzent6_Volatility" xfId="4230" xr:uid="{0203B69C-E6AF-4EDE-B55D-E58072E7107D}"/>
    <cellStyle name="40% - Énfasis1" xfId="4231" xr:uid="{B37BA80B-4637-4022-882B-A32C8EDC6148}"/>
    <cellStyle name="40% - Énfasis1 2" xfId="4232" xr:uid="{980BD280-BBD6-4679-B1CA-2840D07514E6}"/>
    <cellStyle name="40% - Énfasis1 3" xfId="4233" xr:uid="{55704DBD-9315-43D8-BBB4-1FA0E1FF02C4}"/>
    <cellStyle name="40% - Énfasis1 4" xfId="4234" xr:uid="{10F348AB-7E97-43A7-A5FA-1E624735B01B}"/>
    <cellStyle name="40% - Énfasis1 5" xfId="4235" xr:uid="{75508358-5AED-4363-AADC-166CFA976754}"/>
    <cellStyle name="40% - Énfasis2" xfId="4236" xr:uid="{8919ECF0-760B-489A-BB45-7F24DBB8AAAB}"/>
    <cellStyle name="40% - Énfasis2 2" xfId="4237" xr:uid="{D661976C-2F30-480B-A303-32A5E164AFB1}"/>
    <cellStyle name="40% - Énfasis2 3" xfId="4238" xr:uid="{E55BF01B-62BD-481F-90A7-6871B568818F}"/>
    <cellStyle name="40% - Énfasis2 4" xfId="4239" xr:uid="{BC349A14-C412-4648-B721-181BA6142A98}"/>
    <cellStyle name="40% - Énfasis2 5" xfId="4240" xr:uid="{5282AF81-A6D8-431C-B73F-A8E3FEFDC569}"/>
    <cellStyle name="40% - Énfasis3" xfId="4241" xr:uid="{F4F4569B-54F8-4841-BBAA-320A7866118D}"/>
    <cellStyle name="40% - Énfasis3 2" xfId="4242" xr:uid="{4A46C8C0-600A-4212-BBF9-E25282E865A2}"/>
    <cellStyle name="40% - Énfasis3 3" xfId="4243" xr:uid="{BD307B06-2BAD-4B53-8CE8-609415F1290B}"/>
    <cellStyle name="40% - Énfasis3 4" xfId="4244" xr:uid="{6CFF1816-9C60-4030-A859-12C0C3ABE3D7}"/>
    <cellStyle name="40% - Énfasis3 5" xfId="4245" xr:uid="{AE984D9F-2542-4386-ABC8-B5FEE46483D9}"/>
    <cellStyle name="40% - Énfasis4" xfId="4246" xr:uid="{AD7EA729-B576-4DE3-88DA-7E2B14B840A4}"/>
    <cellStyle name="40% - Énfasis4 2" xfId="4247" xr:uid="{FF9C27FB-0549-42F7-91B0-E8237D6A1D17}"/>
    <cellStyle name="40% - Énfasis4 3" xfId="4248" xr:uid="{20E00408-94DA-4DCB-BA79-7690B6E24289}"/>
    <cellStyle name="40% - Énfasis4 4" xfId="4249" xr:uid="{C3384669-C1E0-4EEE-84FA-2E0ABD343680}"/>
    <cellStyle name="40% - Énfasis4 5" xfId="4250" xr:uid="{9E94F0F7-E87B-4DF9-8303-ECA22598086A}"/>
    <cellStyle name="40% - Énfasis5" xfId="4251" xr:uid="{03E6DE5B-CD37-4D44-AB3B-C9E7F7B587C5}"/>
    <cellStyle name="40% - Énfasis5 2" xfId="4252" xr:uid="{5ED882B6-510A-436E-AEB5-6C00DDFD84DF}"/>
    <cellStyle name="40% - Énfasis5 3" xfId="4253" xr:uid="{14DA7FC3-6632-44F4-88A7-362D46EB971B}"/>
    <cellStyle name="40% - Énfasis5 4" xfId="4254" xr:uid="{FB4D9ADE-6F31-482B-969F-A02FCBF01808}"/>
    <cellStyle name="40% - Énfasis5 5" xfId="4255" xr:uid="{CA51FDC5-F340-480A-AE09-1B718DEB4226}"/>
    <cellStyle name="40% - Énfasis6" xfId="4256" xr:uid="{8C8D2C83-CE5A-47F9-8887-ED5B3B8EDA02}"/>
    <cellStyle name="40% - Énfasis6 2" xfId="4257" xr:uid="{BFE03A95-F3EA-4EC6-BF6B-1367BEAF8B49}"/>
    <cellStyle name="40% - Énfasis6 3" xfId="4258" xr:uid="{C79A763D-28C3-4EA7-A875-50A3B748C446}"/>
    <cellStyle name="40% - Énfasis6 4" xfId="4259" xr:uid="{86C924F6-A54E-4940-8D68-120817D87F57}"/>
    <cellStyle name="40% - Énfasis6 5" xfId="4260" xr:uid="{84174817-EE04-4BB7-9392-866F078DD123}"/>
    <cellStyle name="60 % - Akzent1" xfId="31" xr:uid="{AF4F6E1E-47D4-4614-8D87-E221D75BF908}"/>
    <cellStyle name="60 % - Akzent2" xfId="32" xr:uid="{C1F55751-CC10-41E2-818C-87C04FC80C38}"/>
    <cellStyle name="60 % - Akzent3" xfId="33" xr:uid="{A38F12D6-57CB-4B9A-AD96-77412BAB7763}"/>
    <cellStyle name="60 % - Akzent4" xfId="34" xr:uid="{3C884546-1EC1-49C4-90C8-63A3F967FEA6}"/>
    <cellStyle name="60 % - Akzent5" xfId="35" xr:uid="{BA772842-B780-4E49-9ACF-E2B079D9CD36}"/>
    <cellStyle name="60 % - Akzent6" xfId="36" xr:uid="{658FC7FB-1188-4387-8F03-AA2438F58223}"/>
    <cellStyle name="60% - 1. jelölőszín" xfId="4261" xr:uid="{D93E800F-3E5C-48A3-A718-26D9EAEF5248}"/>
    <cellStyle name="60% - 2. jelölőszín" xfId="4262" xr:uid="{7C55B92F-EF46-4B07-807D-90B108D65982}"/>
    <cellStyle name="60% - 3. jelölőszín" xfId="4263" xr:uid="{F5F8750D-0086-4340-81C7-1BC9656684E1}"/>
    <cellStyle name="60% - 4. jelölőszín" xfId="4264" xr:uid="{41F456C2-36D5-4666-A38D-5EED91001FC2}"/>
    <cellStyle name="60% - 5. jelölőszín" xfId="4265" xr:uid="{4EED92D2-1BC5-4C00-97D6-5DFD02B53BCB}"/>
    <cellStyle name="60% - 6. jelölőszín" xfId="4266" xr:uid="{C85D73A6-FEBE-4E27-B150-8B2140E35AE1}"/>
    <cellStyle name="60% - Accent1 2" xfId="4267" xr:uid="{453C7D13-E0FA-4B0E-A7C9-0861FAC05DFC}"/>
    <cellStyle name="60% - Accent1 2 2" xfId="4268" xr:uid="{48DCEB97-693D-4BF0-9240-12E0F6EB888F}"/>
    <cellStyle name="60% - Accent1 2 2 2" xfId="4269" xr:uid="{198EB79B-6AD7-40DC-B4CA-25F4B446C273}"/>
    <cellStyle name="60% - Accent1 2 2 3" xfId="4270" xr:uid="{5581B063-3B90-4D6F-91F7-81F5F52B698C}"/>
    <cellStyle name="60% - Accent1 2 3" xfId="4271" xr:uid="{EAAEA2EB-B7D8-434A-92F6-3542DAE5E502}"/>
    <cellStyle name="60% - Accent1 2_CAD-L.C." xfId="4272" xr:uid="{BB6E07A6-AFF1-40FF-A934-12E6F4E49531}"/>
    <cellStyle name="60% - Accent1 3" xfId="4273" xr:uid="{CB333F13-64D0-45B5-8F4F-16ADC84806FD}"/>
    <cellStyle name="60% - Accent1 3 2" xfId="4274" xr:uid="{C15DCE38-32C5-4669-8E42-8B3AE8421BC8}"/>
    <cellStyle name="60% - Accent1 3 3" xfId="4275" xr:uid="{2110CE03-C991-4BC5-A712-CE0C9BEE17C0}"/>
    <cellStyle name="60% - Accent1 3 4" xfId="4276" xr:uid="{A9BDED65-BA4E-4F15-91BB-703FCF0213B1}"/>
    <cellStyle name="60% - Accent1 3_CAD-L.C." xfId="4277" xr:uid="{AFECECB4-B2D6-4AAE-9704-D430FB8AE20B}"/>
    <cellStyle name="60% - Accent1 4" xfId="4278" xr:uid="{CA8FA1EB-0DA4-408D-A39E-5A5506BC7789}"/>
    <cellStyle name="60% - Accent1 5" xfId="4279" xr:uid="{FA84920D-CBDB-4A01-9702-1D0396241030}"/>
    <cellStyle name="60% - Accent2 2" xfId="4280" xr:uid="{97985710-D913-484A-928E-FFE8E98986BA}"/>
    <cellStyle name="60% - Accent2 2 2" xfId="4281" xr:uid="{58464E0A-1503-428C-BDC5-D9BA556283C4}"/>
    <cellStyle name="60% - Accent2 2 2 2" xfId="4282" xr:uid="{B0FBFBD1-A0B7-4C74-9A0E-209C5AF28589}"/>
    <cellStyle name="60% - Accent2 2 2 3" xfId="4283" xr:uid="{D4043564-E258-4D4D-BB85-16CFF6C64708}"/>
    <cellStyle name="60% - Accent2 2 3" xfId="4284" xr:uid="{6575BB0F-FD0E-45A5-84D9-DF77025B6001}"/>
    <cellStyle name="60% - Accent2 2_CAD-L.C." xfId="4285" xr:uid="{C2394443-69F1-438C-A623-46AE46DABE1F}"/>
    <cellStyle name="60% - Accent2 3" xfId="4286" xr:uid="{74B13893-B931-47F5-8963-E2BE47E217FD}"/>
    <cellStyle name="60% - Accent2 3 2" xfId="4287" xr:uid="{4D459A4D-040D-4D0B-869E-BAEEE334007E}"/>
    <cellStyle name="60% - Accent2 3 3" xfId="4288" xr:uid="{8D051763-F633-44C9-8FCF-F9E6B9DCF0B6}"/>
    <cellStyle name="60% - Accent2 3 4" xfId="4289" xr:uid="{DC0C3F4E-577C-4543-9E4F-73BBB6AAE7E3}"/>
    <cellStyle name="60% - Accent2 3_CAD-L.C." xfId="4290" xr:uid="{E7C1AC54-DCCF-4474-97DA-FB99D90C01A6}"/>
    <cellStyle name="60% - Accent2 4" xfId="4291" xr:uid="{6A6122C2-33F3-4FFD-BFA2-128179E686C2}"/>
    <cellStyle name="60% - Accent2 5" xfId="4292" xr:uid="{AA9C0526-41D6-4B0D-81FF-9A034781B9A7}"/>
    <cellStyle name="60% - Accent3 2" xfId="4293" xr:uid="{4190FEAF-8590-4BE8-AD51-769DCED9833A}"/>
    <cellStyle name="60% - Accent3 2 2" xfId="4294" xr:uid="{83425C58-6DEB-4638-87C5-6DB98B7A91B6}"/>
    <cellStyle name="60% - Accent3 2 2 2" xfId="4295" xr:uid="{4C00116D-A827-4509-BF93-08AEDA167150}"/>
    <cellStyle name="60% - Accent3 2 2 3" xfId="4296" xr:uid="{5D8924F4-1560-475C-A0D9-5DDB6A1E6F90}"/>
    <cellStyle name="60% - Accent3 2 3" xfId="4297" xr:uid="{660BA65C-0994-4509-A243-2C9A50AC611D}"/>
    <cellStyle name="60% - Accent3 2_CAD-L.C." xfId="4298" xr:uid="{8913224D-BD63-48F4-8A9B-07D6F6A58CE3}"/>
    <cellStyle name="60% - Accent3 3" xfId="4299" xr:uid="{7F07FDCC-8E54-4F1A-A225-A53B4F348957}"/>
    <cellStyle name="60% - Accent3 3 2" xfId="4300" xr:uid="{C73E5754-AB0E-49F5-A575-40D46C3AEBBE}"/>
    <cellStyle name="60% - Accent3 3 3" xfId="4301" xr:uid="{0625498F-86FF-4DCD-9664-7D32D48DCACA}"/>
    <cellStyle name="60% - Accent3 3 4" xfId="4302" xr:uid="{0BE8B187-194F-4A20-85C7-E56938192935}"/>
    <cellStyle name="60% - Accent3 3_CAD-L.C." xfId="4303" xr:uid="{9F3382B5-86E0-4FC8-83EF-451CA7957A9C}"/>
    <cellStyle name="60% - Accent3 4" xfId="4304" xr:uid="{ABADB7BA-7185-4978-B652-F111C8FA7357}"/>
    <cellStyle name="60% - Accent3 5" xfId="4305" xr:uid="{6D1095C2-2F28-4643-8DB2-E6C12FA752BC}"/>
    <cellStyle name="60% - Accent4 2" xfId="4306" xr:uid="{02F26BCE-669E-420D-80C9-8040F6372A04}"/>
    <cellStyle name="60% - Accent4 2 2" xfId="4307" xr:uid="{E19FD196-5C56-4551-B55B-3DCECBF7FF3B}"/>
    <cellStyle name="60% - Accent4 2 2 2" xfId="4308" xr:uid="{885782D6-556C-4D54-9F93-CB7739004A6E}"/>
    <cellStyle name="60% - Accent4 2 2 3" xfId="4309" xr:uid="{F2CD5709-7EF9-42C7-82B2-1677B19C4CCA}"/>
    <cellStyle name="60% - Accent4 2 3" xfId="4310" xr:uid="{AF5842F5-04EE-4645-84FA-B05A984F47BB}"/>
    <cellStyle name="60% - Accent4 2_CAD-L.C." xfId="4311" xr:uid="{3EC2ED98-93DA-4DCF-A2F0-283A05BBC333}"/>
    <cellStyle name="60% - Accent4 3" xfId="4312" xr:uid="{1E9119E8-33C5-471E-9FA0-1B39BEF36A9A}"/>
    <cellStyle name="60% - Accent4 3 2" xfId="4313" xr:uid="{26734C4A-8C7C-404C-94C8-71416D49E2D7}"/>
    <cellStyle name="60% - Accent4 3 3" xfId="4314" xr:uid="{ADE1E8C8-A5F8-4540-A6E7-290405B898F1}"/>
    <cellStyle name="60% - Accent4 3 4" xfId="4315" xr:uid="{498921E7-B92C-46C7-A066-FD6F0A7383B2}"/>
    <cellStyle name="60% - Accent4 3_CAD-L.C." xfId="4316" xr:uid="{7EFFCFFE-E787-44E3-B093-CE06DB2868E3}"/>
    <cellStyle name="60% - Accent4 4" xfId="4317" xr:uid="{224AF271-7AF0-4C66-B292-BF4167A9F626}"/>
    <cellStyle name="60% - Accent4 5" xfId="4318" xr:uid="{ADA9CFA9-BBB2-4223-B4F8-F80E0A0B305F}"/>
    <cellStyle name="60% - Accent5 2" xfId="4319" xr:uid="{DE9EEDDA-EF43-4040-9C0F-E46437709D77}"/>
    <cellStyle name="60% - Accent5 2 2" xfId="4320" xr:uid="{D2FEF2AA-E4FB-4703-8C61-AB96E41D0528}"/>
    <cellStyle name="60% - Accent5 2 2 2" xfId="4321" xr:uid="{45049926-EB21-443B-BA8E-27700BC1A27B}"/>
    <cellStyle name="60% - Accent5 2 2 3" xfId="4322" xr:uid="{55745487-CD86-4ED1-81FA-C007BD85D08D}"/>
    <cellStyle name="60% - Accent5 2 3" xfId="4323" xr:uid="{48D18B61-3720-4E71-8323-85A4BC5C2EF7}"/>
    <cellStyle name="60% - Accent5 2_CAD-L.C." xfId="4324" xr:uid="{5DF3AAF3-7D54-4064-AC2B-E6B1A8A0F501}"/>
    <cellStyle name="60% - Accent5 3" xfId="4325" xr:uid="{8FF09D17-B422-4C7D-9FB2-094DE027B825}"/>
    <cellStyle name="60% - Accent5 3 2" xfId="4326" xr:uid="{074943E3-E327-414A-8318-955367507FA6}"/>
    <cellStyle name="60% - Accent5 3 3" xfId="4327" xr:uid="{EEC21FD6-E654-4E34-88FC-F703393536B6}"/>
    <cellStyle name="60% - Accent5 3 4" xfId="4328" xr:uid="{D0219BB4-E2DC-4158-9EA7-E6E3645B8CA3}"/>
    <cellStyle name="60% - Accent5 3_CAD-L.C." xfId="4329" xr:uid="{0BFC5B9F-EBE5-433A-A465-519878564DFB}"/>
    <cellStyle name="60% - Accent5 4" xfId="4330" xr:uid="{D1AA3205-622F-4DBD-AA11-8447007BF4DF}"/>
    <cellStyle name="60% - Accent5 5" xfId="4331" xr:uid="{94D573BE-8E9D-4210-B3C8-D0141CA85D0F}"/>
    <cellStyle name="60% - Accent6 2" xfId="4332" xr:uid="{8941934E-1AA5-4366-A2A2-1BE1F8892F1C}"/>
    <cellStyle name="60% - Accent6 2 2" xfId="4333" xr:uid="{47E9A8E0-2CE9-4B7B-9FF2-1AB695550396}"/>
    <cellStyle name="60% - Accent6 2 2 2" xfId="4334" xr:uid="{A59E6261-D283-4CBC-AB26-950DAD052850}"/>
    <cellStyle name="60% - Accent6 2 2 3" xfId="4335" xr:uid="{5884DF64-63BF-4781-BDD3-66983E6FBDF4}"/>
    <cellStyle name="60% - Accent6 2 3" xfId="4336" xr:uid="{B29BF995-CAE8-4EF6-93A8-B62939C24A9A}"/>
    <cellStyle name="60% - Accent6 2_CAD-L.C." xfId="4337" xr:uid="{5B99514F-E203-4857-9AD4-64D27E1C5EB4}"/>
    <cellStyle name="60% - Accent6 3" xfId="4338" xr:uid="{B7C1525E-DB83-4879-AD47-6EE368A21C05}"/>
    <cellStyle name="60% - Accent6 3 2" xfId="4339" xr:uid="{B4568CA2-205E-43D5-AA70-E529C5F9CD58}"/>
    <cellStyle name="60% - Accent6 3 3" xfId="4340" xr:uid="{87A5B060-6F8B-4905-BDC1-523B2D6656A3}"/>
    <cellStyle name="60% - Accent6 3 4" xfId="4341" xr:uid="{5C5F56A5-EC0B-44DD-BDD5-5DA45B9199DB}"/>
    <cellStyle name="60% - Accent6 3_CAD-L.C." xfId="4342" xr:uid="{78D9312F-1AD9-4840-B834-DABC6B6AFC7E}"/>
    <cellStyle name="60% - Accent6 4" xfId="4343" xr:uid="{553695E9-545C-4F3E-B279-F49F6C3AD1CE}"/>
    <cellStyle name="60% - Accent6 5" xfId="4344" xr:uid="{0C650BAE-51EE-4345-8E73-40906C189002}"/>
    <cellStyle name="60% - Énfasis1" xfId="4345" xr:uid="{843EF82F-72DE-43A2-BE44-CC15B99DFB55}"/>
    <cellStyle name="60% - Énfasis2" xfId="4346" xr:uid="{C7D0B44C-FADD-4499-B966-DC406716B2B9}"/>
    <cellStyle name="60% - Énfasis3" xfId="4347" xr:uid="{8A79CFFA-A723-4E8E-91ED-F06CDF88FE1D}"/>
    <cellStyle name="60% - Énfasis4" xfId="4348" xr:uid="{75E450E0-DA76-4C4B-8C3A-275EFBE5BFF3}"/>
    <cellStyle name="60% - Énfasis5" xfId="4349" xr:uid="{D79370F7-3749-482F-A9B9-5453F1955DF8}"/>
    <cellStyle name="60% - Énfasis6" xfId="4350" xr:uid="{960B812A-6192-4B80-8ACB-868F5FF94F67}"/>
    <cellStyle name="Accent1 2" xfId="4351" xr:uid="{AE3F6F31-2DAD-46A0-BDE1-63B01789AB8E}"/>
    <cellStyle name="Accent1 2 2" xfId="4352" xr:uid="{D699D4BB-6461-473A-9C9F-199E79C4FC56}"/>
    <cellStyle name="Accent1 2 2 2" xfId="4353" xr:uid="{FA85E7CE-70AE-43BD-B905-789C49C8E7B9}"/>
    <cellStyle name="Accent1 2 2 3" xfId="4354" xr:uid="{DFAA7882-5C87-4AB1-BD0E-A49191E558E7}"/>
    <cellStyle name="Accent1 2 3" xfId="4355" xr:uid="{083303DE-5B8C-4DEE-B01B-87DA95215DE3}"/>
    <cellStyle name="Accent1 2_CAD-L.C." xfId="4356" xr:uid="{A1A1C505-A035-492E-B2BF-335F6520BFC4}"/>
    <cellStyle name="Accent1 3" xfId="4357" xr:uid="{F4A7FEB0-2DF0-45CA-A85F-A54A2F597CA0}"/>
    <cellStyle name="Accent1 3 2" xfId="4358" xr:uid="{5DFC3D7C-2AEF-4739-9BDC-D071F12C939C}"/>
    <cellStyle name="Accent1 3_CAD-L.C." xfId="4359" xr:uid="{2169182A-13DC-4BA7-9FF3-CAE07212F6BE}"/>
    <cellStyle name="Accent1 4" xfId="4360" xr:uid="{5B861D27-22F3-4F6B-A7FA-B1DB2AD0AFFF}"/>
    <cellStyle name="Accent2 2" xfId="4361" xr:uid="{42E250A1-1D35-4F9C-8F47-D66F0FA4248D}"/>
    <cellStyle name="Accent2 2 2" xfId="4362" xr:uid="{87511F3E-0650-403A-A8DA-5D04D56EBFC3}"/>
    <cellStyle name="Accent2 2 2 2" xfId="4363" xr:uid="{EBEB61FC-74A5-4918-A8C8-218934B0AEBB}"/>
    <cellStyle name="Accent2 2 2 3" xfId="4364" xr:uid="{5DCEB1FA-643F-4430-B72F-B82B27289282}"/>
    <cellStyle name="Accent2 2 3" xfId="4365" xr:uid="{39E1AD25-931C-41B4-A971-2A7661D8BABA}"/>
    <cellStyle name="Accent2 2_CAD-L.C." xfId="4366" xr:uid="{4451A5BA-50C9-44B4-AEA5-9F188B9FF0B1}"/>
    <cellStyle name="Accent2 3" xfId="4367" xr:uid="{20B81E12-62E3-4316-B966-26DB2E466F81}"/>
    <cellStyle name="Accent2 3 2" xfId="4368" xr:uid="{67FB2279-40C9-4314-802D-165B6760CEEB}"/>
    <cellStyle name="Accent2 3_CAD-L.C." xfId="4369" xr:uid="{764872BE-8E14-44FB-8807-6FDABCECBF35}"/>
    <cellStyle name="Accent2 4" xfId="4370" xr:uid="{0BF7742F-74EF-41A4-A240-9E5D3F4B3BE4}"/>
    <cellStyle name="Accent3 2" xfId="4371" xr:uid="{396984F3-FA7B-4758-B572-950B897B95F3}"/>
    <cellStyle name="Accent3 2 2" xfId="4372" xr:uid="{686460F2-A8E2-4D1D-A9D4-455D6F21163F}"/>
    <cellStyle name="Accent3 2 2 2" xfId="4373" xr:uid="{45E019F2-83EA-40A6-8647-F4110141350E}"/>
    <cellStyle name="Accent3 2 2 3" xfId="4374" xr:uid="{53D692BE-991A-4D24-82DC-30E713B1AF2C}"/>
    <cellStyle name="Accent3 2 3" xfId="4375" xr:uid="{0B6A2E8E-55E3-459C-88C0-3D4A53FA087A}"/>
    <cellStyle name="Accent3 2_CAD-L.C." xfId="4376" xr:uid="{B0ADFAD1-A994-4CE5-A5E5-C1C1114D0C1C}"/>
    <cellStyle name="Accent3 3" xfId="4377" xr:uid="{9AC79EE6-6029-461A-9B88-6629B0FB0D63}"/>
    <cellStyle name="Accent3 3 2" xfId="4378" xr:uid="{2772D8B6-D0EE-47A9-A8BC-B4C4E7C6CC9F}"/>
    <cellStyle name="Accent3 3_CAD-L.C." xfId="4379" xr:uid="{11AD8434-C66C-445C-AC2D-6F9CE736D715}"/>
    <cellStyle name="Accent3 4" xfId="4380" xr:uid="{57390A62-21CF-46E8-9669-669D292320E4}"/>
    <cellStyle name="Accent4 2" xfId="4381" xr:uid="{978CCF14-8CCB-4FDE-B476-5E117C39EE00}"/>
    <cellStyle name="Accent4 2 2" xfId="4382" xr:uid="{AC9C0B36-87FB-4BD0-A56B-AF81B87C162A}"/>
    <cellStyle name="Accent4 2 2 2" xfId="4383" xr:uid="{83E57B03-64C7-4353-88B8-6FE873BAB035}"/>
    <cellStyle name="Accent4 2 2 3" xfId="4384" xr:uid="{2CC77C2A-1D8D-4CC0-B8AD-43C4B9387C76}"/>
    <cellStyle name="Accent4 2 3" xfId="4385" xr:uid="{01D8F7DD-B8C0-471C-9E02-A08036D3EEE6}"/>
    <cellStyle name="Accent4 2_CAD-L.C." xfId="4386" xr:uid="{D8E8732B-F761-45BE-AF5C-437CFF1E94E1}"/>
    <cellStyle name="Accent4 3" xfId="4387" xr:uid="{52130115-02B1-4055-8E2F-D5D47F70ED57}"/>
    <cellStyle name="Accent4 3 2" xfId="4388" xr:uid="{FD86F8D4-B189-4A95-BD3B-6D6B1DF05B2A}"/>
    <cellStyle name="Accent4 3_CAD-L.C." xfId="4389" xr:uid="{4F92F858-2A34-4FC9-8B83-273969923296}"/>
    <cellStyle name="Accent4 4" xfId="4390" xr:uid="{C812E2AC-58D6-4B10-999F-11BCA6911DD2}"/>
    <cellStyle name="Accent5 2" xfId="4391" xr:uid="{CE8C7E65-DCE7-4A61-B767-9BAB613936A7}"/>
    <cellStyle name="Accent5 2 2" xfId="4392" xr:uid="{79C521DB-08C7-4635-82E5-E8896CA74DEC}"/>
    <cellStyle name="Accent5 2 2 2" xfId="4393" xr:uid="{40C8BCEB-EF72-4F49-AEF6-405E0927F320}"/>
    <cellStyle name="Accent5 2 2 3" xfId="4394" xr:uid="{48FDEDE7-CD10-46B4-BE43-BAEB30329269}"/>
    <cellStyle name="Accent5 2 3" xfId="4395" xr:uid="{7C5499C8-F449-41B3-AB43-98B416621D38}"/>
    <cellStyle name="Accent5 2_CAD-L.C." xfId="4396" xr:uid="{A798FCDB-5CDF-44B5-9B00-F9348B414BC3}"/>
    <cellStyle name="Accent5 3" xfId="4397" xr:uid="{3A2829FA-8043-4830-89F5-9EE7F7157736}"/>
    <cellStyle name="Accent5 3 2" xfId="4398" xr:uid="{A127C941-982E-4B12-8699-1BB0BD6FEDD5}"/>
    <cellStyle name="Accent5 3_CAD-L.C." xfId="4399" xr:uid="{F4E8F82E-65E8-4265-96D1-6EBBC2AA3448}"/>
    <cellStyle name="Accent5 4" xfId="4400" xr:uid="{566EF34D-F1BD-4C4C-8AC6-ECB10C7DE1F3}"/>
    <cellStyle name="Accent6 2" xfId="4401" xr:uid="{3EB8EE21-5429-4C9E-8851-D43F8AD4C516}"/>
    <cellStyle name="Accent6 2 2" xfId="4402" xr:uid="{293F3D88-7EB4-4266-A06F-318E7F8F6BCF}"/>
    <cellStyle name="Accent6 2 2 2" xfId="4403" xr:uid="{505EB498-2485-49AE-BA6E-F786C7FB09FD}"/>
    <cellStyle name="Accent6 2 2 3" xfId="4404" xr:uid="{850C9EC5-E521-4EF8-AE25-27E142E3ED4C}"/>
    <cellStyle name="Accent6 2 3" xfId="4405" xr:uid="{C831B7B7-FA9D-4298-90B3-3AF945EF1CFF}"/>
    <cellStyle name="Accent6 2_CAD-L.C." xfId="4406" xr:uid="{D9FE0A8D-01CB-4C10-BB25-CE7C0CBB5671}"/>
    <cellStyle name="Accent6 3" xfId="4407" xr:uid="{41F7F55E-75F6-478F-B546-AAEFC9EC0ECC}"/>
    <cellStyle name="Accent6 3 2" xfId="4408" xr:uid="{ABE560CB-6B52-4669-BAE2-68F72780D0D5}"/>
    <cellStyle name="Accent6 3_CAD-L.C." xfId="4409" xr:uid="{82079BC1-2C6A-4CBF-B63E-19EF732B9313}"/>
    <cellStyle name="Accent6 4" xfId="4410" xr:uid="{1725A1C6-0764-4E70-8D79-F27F4DA162D5}"/>
    <cellStyle name="Akzent1" xfId="37" xr:uid="{45A3B6AE-7EA5-41D4-A514-750369F0F703}"/>
    <cellStyle name="Akzent2" xfId="38" xr:uid="{129C01D2-D7FC-43D0-B993-617382BE3951}"/>
    <cellStyle name="Akzent3" xfId="39" xr:uid="{98E3EE93-2748-4875-B13B-217B12AADB07}"/>
    <cellStyle name="Akzent4" xfId="40" xr:uid="{0463AAE3-F1BD-4455-8972-A3329E26B06A}"/>
    <cellStyle name="Akzent5" xfId="41" xr:uid="{6754C839-24AC-4095-95CC-C5D57317B37E}"/>
    <cellStyle name="Akzent6" xfId="42" xr:uid="{43CF4CD3-9B05-4D04-A71D-920F6137416A}"/>
    <cellStyle name="Ausgabe" xfId="43" xr:uid="{5F98374F-0E1B-4FB8-ACB7-A14A0102C696}"/>
    <cellStyle name="Bad 2" xfId="4411" xr:uid="{C15E793B-5795-46C1-9872-BB0F25EA947D}"/>
    <cellStyle name="Bad 2 2" xfId="4412" xr:uid="{206FC359-03E1-4182-8D02-1D7FD9DB7090}"/>
    <cellStyle name="Bad 2 2 2" xfId="4413" xr:uid="{FE7A41C5-7E17-4B52-9BC7-F2E8B9B4D2F7}"/>
    <cellStyle name="Bad 2 2 3" xfId="4414" xr:uid="{B7B06FAE-AEE0-4A56-BA98-6B59C938C26D}"/>
    <cellStyle name="Bad 2 3" xfId="4415" xr:uid="{F0545571-3523-4F1E-ACA4-658EF1A13C86}"/>
    <cellStyle name="Bad 2_CAD-L.C." xfId="4416" xr:uid="{B758B746-4180-4C36-A708-0F1553071ED7}"/>
    <cellStyle name="Bad 3" xfId="4417" xr:uid="{6258E0B6-CF37-4EC6-9106-C5F92D4C6345}"/>
    <cellStyle name="Bad 3 2" xfId="4418" xr:uid="{91D89041-B829-4B86-831A-92BD708A57F5}"/>
    <cellStyle name="Bad 3 3" xfId="4419" xr:uid="{E5DB4DA5-76EF-46FF-8404-30142433F52E}"/>
    <cellStyle name="Bad 3 4" xfId="4420" xr:uid="{8E399CD2-5077-4BA3-9B9D-4F97D7D459B4}"/>
    <cellStyle name="Bad 3_CAD-L.C." xfId="4421" xr:uid="{B4A896EC-0B6E-4163-B7DE-6EB1C22E0CC6}"/>
    <cellStyle name="Bad 4" xfId="4422" xr:uid="{0A315431-B2DB-4EEE-85CB-8EB718371218}"/>
    <cellStyle name="Berechnung" xfId="44" xr:uid="{F0AD1160-9379-4D6A-80AB-DAAC58E98B64}"/>
    <cellStyle name="Bevitel" xfId="4423" xr:uid="{DBDFC89C-CE94-4E3F-A5ED-B9AB0879F34D}"/>
    <cellStyle name="Bevitel 2" xfId="4424" xr:uid="{4F346B82-328C-406B-AF8F-CC8E7D135163}"/>
    <cellStyle name="Bevitel 2 10" xfId="4425" xr:uid="{1D1A7F55-3845-49AE-9DC0-3F50BB49C9D3}"/>
    <cellStyle name="Bevitel 2 10 2" xfId="4426" xr:uid="{9D1EC0D3-9B36-45B8-9090-A538C185900A}"/>
    <cellStyle name="Bevitel 2 10 2 2" xfId="4427" xr:uid="{79E87CDA-AA36-4A8E-A485-97ED42D25BED}"/>
    <cellStyle name="Bevitel 2 10 2 2 2" xfId="4428" xr:uid="{B1AFDD1A-8A77-40C8-9F0B-EED513CA478F}"/>
    <cellStyle name="Bevitel 2 10 2 2 2 2" xfId="4429" xr:uid="{C7FB8218-0AE5-4672-A5AD-64FA70D7D417}"/>
    <cellStyle name="Bevitel 2 10 2 2 3" xfId="4430" xr:uid="{A35A1BD4-589B-416E-82C9-AAACD2BD4A45}"/>
    <cellStyle name="Bevitel 2 10 2 3" xfId="4431" xr:uid="{60A83375-A352-4B49-90CF-EE78EC8D3C28}"/>
    <cellStyle name="Bevitel 2 10 2 3 2" xfId="4432" xr:uid="{BFC991BD-8E34-4701-B018-65F6040A72CE}"/>
    <cellStyle name="Bevitel 2 10 2 3 2 2" xfId="4433" xr:uid="{FDD4633C-282A-49CB-8801-93ABAC1E1F5C}"/>
    <cellStyle name="Bevitel 2 10 2 3 3" xfId="4434" xr:uid="{02CDB672-9131-4F08-8C77-F910F7CF43CB}"/>
    <cellStyle name="Bevitel 2 10 2 4" xfId="4435" xr:uid="{354225D2-F942-4B5C-9378-DAC541E36FD4}"/>
    <cellStyle name="Bevitel 2 10 2 4 2" xfId="4436" xr:uid="{B0A37205-DAB0-4DBA-AB83-CDA25838D411}"/>
    <cellStyle name="Bevitel 2 10 2 5" xfId="4437" xr:uid="{0F83A76E-EB28-4518-AA9B-B82990FAC4B2}"/>
    <cellStyle name="Bevitel 2 10 3" xfId="4438" xr:uid="{2B044AA4-18BE-4803-8985-4A4D9233ED1A}"/>
    <cellStyle name="Bevitel 2 10 3 2" xfId="4439" xr:uid="{2F774A3E-8F2E-4C46-9E57-AFD7C5913BC6}"/>
    <cellStyle name="Bevitel 2 10 3 2 2" xfId="4440" xr:uid="{AE93BDC8-2282-4E24-971F-58A739A5281A}"/>
    <cellStyle name="Bevitel 2 10 3 3" xfId="4441" xr:uid="{D7A3D893-1043-4D9E-89D0-926D871AD8CC}"/>
    <cellStyle name="Bevitel 2 10 4" xfId="4442" xr:uid="{EA09DC79-7A73-4FE3-8E7A-F00FF0B57220}"/>
    <cellStyle name="Bevitel 2 10 4 2" xfId="4443" xr:uid="{51E747AC-1447-4EDE-87D3-FD3AF4FAA6E7}"/>
    <cellStyle name="Bevitel 2 10 5" xfId="4444" xr:uid="{E52897C6-BE6E-4FA4-BE0B-3B17B495CEAA}"/>
    <cellStyle name="Bevitel 2 11" xfId="4445" xr:uid="{2A3059EB-8726-473D-B57D-27DA9E2CF96C}"/>
    <cellStyle name="Bevitel 2 11 2" xfId="4446" xr:uid="{A6099EC1-2BEA-46C4-9558-FE85DDB4B24F}"/>
    <cellStyle name="Bevitel 2 11 2 2" xfId="4447" xr:uid="{D9E77E91-B0E5-495B-A759-DC5A96B35928}"/>
    <cellStyle name="Bevitel 2 11 2 2 2" xfId="4448" xr:uid="{7D49974D-5C2D-4B20-8C80-1994397A1251}"/>
    <cellStyle name="Bevitel 2 11 2 2 2 2" xfId="4449" xr:uid="{C71F337D-5701-41CC-AB6F-2BBB336C3F85}"/>
    <cellStyle name="Bevitel 2 11 2 2 3" xfId="4450" xr:uid="{7DA4FD86-CA4E-443E-8A9D-D26FDC5D9A8B}"/>
    <cellStyle name="Bevitel 2 11 2 3" xfId="4451" xr:uid="{C9F904C9-8319-45E0-8E83-F8680A9E77EA}"/>
    <cellStyle name="Bevitel 2 11 2 3 2" xfId="4452" xr:uid="{A04140F2-4990-4F2C-88B3-CB05B5696D15}"/>
    <cellStyle name="Bevitel 2 11 2 3 2 2" xfId="4453" xr:uid="{0F4CAED5-9027-4ADA-9559-31401195E4E5}"/>
    <cellStyle name="Bevitel 2 11 2 3 3" xfId="4454" xr:uid="{F5E396CE-6651-4956-A48F-F04F6C59E0EE}"/>
    <cellStyle name="Bevitel 2 11 2 4" xfId="4455" xr:uid="{A2B2E0D7-32D7-4D7C-A0BD-6EE6DD96DE95}"/>
    <cellStyle name="Bevitel 2 11 2 4 2" xfId="4456" xr:uid="{FE0994A8-8110-4579-85ED-B0601F7708B5}"/>
    <cellStyle name="Bevitel 2 11 2 5" xfId="4457" xr:uid="{AF2966F8-6F98-42A9-8E3D-804963D84E6A}"/>
    <cellStyle name="Bevitel 2 11 3" xfId="4458" xr:uid="{5D89D0F8-E508-4C66-9987-5BE4BFA0E814}"/>
    <cellStyle name="Bevitel 2 11 3 2" xfId="4459" xr:uid="{D18B11CF-9E61-44CE-8A8F-486EF0EA9D83}"/>
    <cellStyle name="Bevitel 2 11 3 2 2" xfId="4460" xr:uid="{41DBD95C-A7B3-4872-A6A3-14B8E540C5C9}"/>
    <cellStyle name="Bevitel 2 11 3 3" xfId="4461" xr:uid="{8FE72A00-4660-48E5-BEF7-02CCB6C89046}"/>
    <cellStyle name="Bevitel 2 11 4" xfId="4462" xr:uid="{8563FD01-2471-4DB0-A274-813017709BE8}"/>
    <cellStyle name="Bevitel 2 11 4 2" xfId="4463" xr:uid="{D14E05E3-18AE-4C53-B623-997FA5D513BF}"/>
    <cellStyle name="Bevitel 2 11 5" xfId="4464" xr:uid="{7F7FE5D8-35AF-40F1-8983-445678F08243}"/>
    <cellStyle name="Bevitel 2 12" xfId="4465" xr:uid="{FD12FF89-6E5E-41BD-AC9A-4C0AC30FEF1A}"/>
    <cellStyle name="Bevitel 2 12 2" xfId="4466" xr:uid="{BA99EAA6-2D3A-4E73-86D3-F51B77304D0D}"/>
    <cellStyle name="Bevitel 2 12 2 2" xfId="4467" xr:uid="{68422092-83AD-4E78-BC96-E34B57B88C1A}"/>
    <cellStyle name="Bevitel 2 12 2 2 2" xfId="4468" xr:uid="{D2A0F767-4A0C-4995-B41E-116712F62C64}"/>
    <cellStyle name="Bevitel 2 12 2 2 2 2" xfId="4469" xr:uid="{A97036B6-5127-47BF-9F5A-07ABE59C4A5D}"/>
    <cellStyle name="Bevitel 2 12 2 2 3" xfId="4470" xr:uid="{44695CD4-501E-44A6-9B17-650432EF0C8C}"/>
    <cellStyle name="Bevitel 2 12 2 3" xfId="4471" xr:uid="{24CF53CA-970B-4C75-9E18-16B5C3B0AB9F}"/>
    <cellStyle name="Bevitel 2 12 2 3 2" xfId="4472" xr:uid="{B3CCF168-83ED-4A95-A2A5-403BF61274E6}"/>
    <cellStyle name="Bevitel 2 12 2 3 2 2" xfId="4473" xr:uid="{43AC5C22-06BA-466E-A5F7-04577D787F9A}"/>
    <cellStyle name="Bevitel 2 12 2 3 3" xfId="4474" xr:uid="{9E77B7CD-1632-40B1-BE1A-6F6C78FE456A}"/>
    <cellStyle name="Bevitel 2 12 2 4" xfId="4475" xr:uid="{8F896572-555A-4E25-BE22-2400DA94541B}"/>
    <cellStyle name="Bevitel 2 12 2 4 2" xfId="4476" xr:uid="{0B61A7D6-3D1A-4E52-B13C-2384F14FE133}"/>
    <cellStyle name="Bevitel 2 12 2 5" xfId="4477" xr:uid="{B333CF3C-F595-49CE-9256-AD1C822B01B4}"/>
    <cellStyle name="Bevitel 2 12 3" xfId="4478" xr:uid="{E0D3EB37-9398-475B-98CA-E2CE6594DB3F}"/>
    <cellStyle name="Bevitel 2 12 3 2" xfId="4479" xr:uid="{FAF8E3B4-9ED4-44DE-A740-7A1223408A3A}"/>
    <cellStyle name="Bevitel 2 12 3 2 2" xfId="4480" xr:uid="{FE7453A9-0CAD-4FCE-8BF0-AE5036D28A78}"/>
    <cellStyle name="Bevitel 2 12 3 3" xfId="4481" xr:uid="{5D363663-3698-4C75-990E-666B61062424}"/>
    <cellStyle name="Bevitel 2 12 4" xfId="4482" xr:uid="{18292671-06BD-44E1-86A4-E6CE97D6F4D2}"/>
    <cellStyle name="Bevitel 2 12 4 2" xfId="4483" xr:uid="{8D9D3A23-5CAE-40E4-9C1C-8A6C1ECCA623}"/>
    <cellStyle name="Bevitel 2 12 5" xfId="4484" xr:uid="{86FC3028-A3A7-4626-A19A-3856948ABFF4}"/>
    <cellStyle name="Bevitel 2 13" xfId="4485" xr:uid="{A2C7DED4-2750-4B81-83B3-34F69C10D521}"/>
    <cellStyle name="Bevitel 2 13 2" xfId="4486" xr:uid="{D03B1E9A-BC7D-4B09-9113-7C1713D7EC64}"/>
    <cellStyle name="Bevitel 2 13 2 2" xfId="4487" xr:uid="{6D417833-7992-497C-9415-9A53B3BFA1EA}"/>
    <cellStyle name="Bevitel 2 13 2 2 2" xfId="4488" xr:uid="{C178C0EC-FD7E-41E6-BE2C-9FE892C7A753}"/>
    <cellStyle name="Bevitel 2 13 2 2 2 2" xfId="4489" xr:uid="{10FB8DF3-8329-4CDF-88D9-FDBEF469AC9D}"/>
    <cellStyle name="Bevitel 2 13 2 2 3" xfId="4490" xr:uid="{2871AF56-FCAD-40F5-94B6-8CCA8C874044}"/>
    <cellStyle name="Bevitel 2 13 2 3" xfId="4491" xr:uid="{FACB4DB3-79F3-471D-81EB-A2704B1DEEC4}"/>
    <cellStyle name="Bevitel 2 13 2 3 2" xfId="4492" xr:uid="{F4E3AC36-95BF-4ACE-BCEE-71CADC645EE1}"/>
    <cellStyle name="Bevitel 2 13 2 3 2 2" xfId="4493" xr:uid="{F5496192-9B86-4FC6-8A1D-42628F044D05}"/>
    <cellStyle name="Bevitel 2 13 2 3 3" xfId="4494" xr:uid="{A003B403-1C57-4B92-A7C7-C8F7CD16A516}"/>
    <cellStyle name="Bevitel 2 13 2 4" xfId="4495" xr:uid="{E87DEDB1-81F9-44F2-BAF2-0F0E9E7404D9}"/>
    <cellStyle name="Bevitel 2 13 2 4 2" xfId="4496" xr:uid="{42E2990D-0339-45B3-B569-CC8DE98CBFBF}"/>
    <cellStyle name="Bevitel 2 13 2 5" xfId="4497" xr:uid="{867915AD-9C46-4DC0-A6CC-2D989ACE6279}"/>
    <cellStyle name="Bevitel 2 13 3" xfId="4498" xr:uid="{041E0EFB-CD24-4AE7-BA85-55D748D648C8}"/>
    <cellStyle name="Bevitel 2 13 3 2" xfId="4499" xr:uid="{17D42030-7FDF-4BA3-A4FD-17DAB98C713C}"/>
    <cellStyle name="Bevitel 2 13 3 2 2" xfId="4500" xr:uid="{771EA357-B188-4357-946D-CA23E5394A74}"/>
    <cellStyle name="Bevitel 2 13 3 3" xfId="4501" xr:uid="{983CCB7A-5D64-453D-A5FC-6B621EDF2375}"/>
    <cellStyle name="Bevitel 2 13 4" xfId="4502" xr:uid="{608A5D20-C667-4EE8-A16E-3D9B81C73A7E}"/>
    <cellStyle name="Bevitel 2 13 4 2" xfId="4503" xr:uid="{0DB08EBD-76E3-44A8-B92F-13F4CD13D1AA}"/>
    <cellStyle name="Bevitel 2 13 5" xfId="4504" xr:uid="{4961778E-969C-40EB-9CAF-0EB76D72FDFB}"/>
    <cellStyle name="Bevitel 2 14" xfId="4505" xr:uid="{58F8D21D-7BBB-4A19-A27C-9350DEEDB172}"/>
    <cellStyle name="Bevitel 2 14 2" xfId="4506" xr:uid="{10D7B0E2-29D5-495A-B6CC-A35D80B12112}"/>
    <cellStyle name="Bevitel 2 14 2 2" xfId="4507" xr:uid="{C2F86538-D670-4C3A-87F4-FBFD87A966DC}"/>
    <cellStyle name="Bevitel 2 14 2 2 2" xfId="4508" xr:uid="{E161FC45-1AAE-49EA-B3EC-651B788E00D4}"/>
    <cellStyle name="Bevitel 2 14 2 2 2 2" xfId="4509" xr:uid="{1811367B-A867-46CE-A819-31F78AA980B3}"/>
    <cellStyle name="Bevitel 2 14 2 2 3" xfId="4510" xr:uid="{08978CAB-9F7D-429C-8094-EE44A80454BD}"/>
    <cellStyle name="Bevitel 2 14 2 3" xfId="4511" xr:uid="{6292E072-9312-4734-A78F-56F6B680B4B3}"/>
    <cellStyle name="Bevitel 2 14 2 3 2" xfId="4512" xr:uid="{BF4C41C7-ADF3-4C76-ABDF-DF29EAD87265}"/>
    <cellStyle name="Bevitel 2 14 2 3 2 2" xfId="4513" xr:uid="{B4EE4046-BD58-44A3-AF5C-FBF1704E84F9}"/>
    <cellStyle name="Bevitel 2 14 2 3 3" xfId="4514" xr:uid="{933F55D7-1978-4792-890F-08569D47E4F5}"/>
    <cellStyle name="Bevitel 2 14 2 4" xfId="4515" xr:uid="{734685D7-755C-4B0E-A197-09A5D4D96841}"/>
    <cellStyle name="Bevitel 2 14 2 4 2" xfId="4516" xr:uid="{3A01EAE6-1998-4B8B-AA65-C6A75132301D}"/>
    <cellStyle name="Bevitel 2 14 2 5" xfId="4517" xr:uid="{666C1640-ABBC-4B51-A1F2-846D368788BF}"/>
    <cellStyle name="Bevitel 2 14 3" xfId="4518" xr:uid="{6E4C64DC-54E1-4CE6-87B9-F346233329B3}"/>
    <cellStyle name="Bevitel 2 14 3 2" xfId="4519" xr:uid="{704B5286-06F0-4D76-B18A-90D4BB8F2250}"/>
    <cellStyle name="Bevitel 2 14 3 2 2" xfId="4520" xr:uid="{6EEAA52D-2020-446D-9613-AFF9CF17E61B}"/>
    <cellStyle name="Bevitel 2 14 3 3" xfId="4521" xr:uid="{4F9B2337-AA86-4CCB-9E1B-71923EC66546}"/>
    <cellStyle name="Bevitel 2 14 4" xfId="4522" xr:uid="{2E854ED9-4411-454D-B2B5-64074386E213}"/>
    <cellStyle name="Bevitel 2 14 4 2" xfId="4523" xr:uid="{06550124-F580-4823-8807-B3F16D00EF64}"/>
    <cellStyle name="Bevitel 2 14 5" xfId="4524" xr:uid="{065B4813-A483-4B1A-ABAC-76123178F930}"/>
    <cellStyle name="Bevitel 2 15" xfId="4525" xr:uid="{E80EF860-F549-4DD1-809F-4A273C79C8F6}"/>
    <cellStyle name="Bevitel 2 15 2" xfId="4526" xr:uid="{F51240D6-F710-4602-94C9-B941C861FFC8}"/>
    <cellStyle name="Bevitel 2 15 2 2" xfId="4527" xr:uid="{41CE56C1-8AE8-49C3-A3B2-1332DDC59327}"/>
    <cellStyle name="Bevitel 2 15 2 2 2" xfId="4528" xr:uid="{8EE079BD-22F2-4B91-B5A9-AC218FB5B88A}"/>
    <cellStyle name="Bevitel 2 15 2 2 2 2" xfId="4529" xr:uid="{D3B9ACCD-3006-4FF5-A854-49F4ACDC8483}"/>
    <cellStyle name="Bevitel 2 15 2 2 3" xfId="4530" xr:uid="{EAE9F0C5-FC11-497C-B59D-1DB929A4F747}"/>
    <cellStyle name="Bevitel 2 15 2 3" xfId="4531" xr:uid="{7A21A3C2-058B-4AB8-8F6C-F162F21B6A3C}"/>
    <cellStyle name="Bevitel 2 15 2 3 2" xfId="4532" xr:uid="{DF2D7B31-E4C4-439D-A44A-04A2564F3629}"/>
    <cellStyle name="Bevitel 2 15 2 3 2 2" xfId="4533" xr:uid="{A797773E-6D98-4410-B3CA-902372A9D0D3}"/>
    <cellStyle name="Bevitel 2 15 2 3 3" xfId="4534" xr:uid="{8EDE2D4D-CCD7-40FC-A7E1-4B96338E7BC3}"/>
    <cellStyle name="Bevitel 2 15 2 4" xfId="4535" xr:uid="{6AA5C710-A691-431B-9164-2C77EFF94806}"/>
    <cellStyle name="Bevitel 2 15 2 4 2" xfId="4536" xr:uid="{204C8A5A-93B2-49D0-AB8F-DA9316171AAD}"/>
    <cellStyle name="Bevitel 2 15 2 5" xfId="4537" xr:uid="{7B5CCF6F-E93B-48CF-B869-A997E905725C}"/>
    <cellStyle name="Bevitel 2 15 3" xfId="4538" xr:uid="{BCB1C492-4118-4FD9-9308-C0C424C9303A}"/>
    <cellStyle name="Bevitel 2 15 3 2" xfId="4539" xr:uid="{D88E3147-7D55-4379-977A-5469EA48878C}"/>
    <cellStyle name="Bevitel 2 15 3 2 2" xfId="4540" xr:uid="{FA96403C-E6E3-4815-87BE-89C149F4FF8F}"/>
    <cellStyle name="Bevitel 2 15 3 3" xfId="4541" xr:uid="{DC7AACBB-EFE6-4B94-A36F-81A56FDBAFC8}"/>
    <cellStyle name="Bevitel 2 15 4" xfId="4542" xr:uid="{4AB8D902-304F-48A6-8A91-6CE68DD31F6F}"/>
    <cellStyle name="Bevitel 2 15 4 2" xfId="4543" xr:uid="{D04F3BC7-E9BB-49E0-B491-A1218B7722A0}"/>
    <cellStyle name="Bevitel 2 15 5" xfId="4544" xr:uid="{3232DF89-48A6-42AA-919D-4085356CC254}"/>
    <cellStyle name="Bevitel 2 16" xfId="4545" xr:uid="{7BC69E4B-056E-4607-A146-4EF77BEA2F90}"/>
    <cellStyle name="Bevitel 2 16 2" xfId="4546" xr:uid="{09F60319-8804-4B63-B6A4-5816B7B900F3}"/>
    <cellStyle name="Bevitel 2 16 2 2" xfId="4547" xr:uid="{3C9580EF-5D15-4D93-B28B-228057186CB9}"/>
    <cellStyle name="Bevitel 2 16 2 2 2" xfId="4548" xr:uid="{9E8955BE-B53F-4C22-B1D4-431DB9656870}"/>
    <cellStyle name="Bevitel 2 16 2 2 2 2" xfId="4549" xr:uid="{12C13E36-225A-445D-939C-517B10FF6A73}"/>
    <cellStyle name="Bevitel 2 16 2 2 3" xfId="4550" xr:uid="{144DA383-2B4F-4962-9696-19FAE625342B}"/>
    <cellStyle name="Bevitel 2 16 2 3" xfId="4551" xr:uid="{533E8301-2991-4BD0-A6B2-7FC38C944BCA}"/>
    <cellStyle name="Bevitel 2 16 2 3 2" xfId="4552" xr:uid="{D639A5E1-AE6A-45FF-A104-9EEBE7A28D89}"/>
    <cellStyle name="Bevitel 2 16 2 3 2 2" xfId="4553" xr:uid="{190AEB08-3F90-4F99-99D3-C31B2B94D07E}"/>
    <cellStyle name="Bevitel 2 16 2 3 3" xfId="4554" xr:uid="{9D9395D4-7A2B-4FA4-8903-39425542BADF}"/>
    <cellStyle name="Bevitel 2 16 2 4" xfId="4555" xr:uid="{2403DCC4-4A5A-4CDC-AC01-312DDC894F92}"/>
    <cellStyle name="Bevitel 2 16 2 4 2" xfId="4556" xr:uid="{0D7DDA82-6D67-4744-A5B3-ACB1972E4802}"/>
    <cellStyle name="Bevitel 2 16 2 5" xfId="4557" xr:uid="{383D578C-4D71-4AA4-A355-B47B5372ACF3}"/>
    <cellStyle name="Bevitel 2 16 3" xfId="4558" xr:uid="{448ED55A-5107-4A53-B698-F97FBDAB6B5A}"/>
    <cellStyle name="Bevitel 2 16 3 2" xfId="4559" xr:uid="{FCE76608-8F0A-4715-91DC-7C38BE62D307}"/>
    <cellStyle name="Bevitel 2 16 3 2 2" xfId="4560" xr:uid="{370D879E-FA8F-4BCF-B118-29B6618E68A9}"/>
    <cellStyle name="Bevitel 2 16 3 3" xfId="4561" xr:uid="{856D70E8-2F5D-42CA-8955-F72E60F9516A}"/>
    <cellStyle name="Bevitel 2 16 4" xfId="4562" xr:uid="{FBBF1DC7-7578-483E-BEE8-0C5E12A85E8C}"/>
    <cellStyle name="Bevitel 2 16 4 2" xfId="4563" xr:uid="{06D83F26-0949-4608-942A-D066C469402D}"/>
    <cellStyle name="Bevitel 2 16 5" xfId="4564" xr:uid="{BC064BB6-8785-46CA-AF9F-7D4820BDE656}"/>
    <cellStyle name="Bevitel 2 17" xfId="4565" xr:uid="{28275B66-A32A-4D12-A001-9F85C33F3AA5}"/>
    <cellStyle name="Bevitel 2 17 2" xfId="4566" xr:uid="{58F0938F-B525-4655-A356-D3754C5A61A3}"/>
    <cellStyle name="Bevitel 2 17 2 2" xfId="4567" xr:uid="{40790638-B244-4B13-A02C-4E3A2E30897F}"/>
    <cellStyle name="Bevitel 2 17 2 2 2" xfId="4568" xr:uid="{5753F2B3-CCD0-419A-BF5C-91A3A581415B}"/>
    <cellStyle name="Bevitel 2 17 2 2 2 2" xfId="4569" xr:uid="{22820BB0-5D3C-4A5B-B276-0F875D7EE1E0}"/>
    <cellStyle name="Bevitel 2 17 2 2 3" xfId="4570" xr:uid="{5BD74B2F-A89A-4ED4-A9DD-3BABFE5D3335}"/>
    <cellStyle name="Bevitel 2 17 2 3" xfId="4571" xr:uid="{484E431E-1264-4BDD-9265-0942A1307F0F}"/>
    <cellStyle name="Bevitel 2 17 2 3 2" xfId="4572" xr:uid="{3870115E-9496-40A7-B611-D90D859E9A45}"/>
    <cellStyle name="Bevitel 2 17 2 3 2 2" xfId="4573" xr:uid="{8517097F-B477-4BF0-8DA5-40BA73F1F838}"/>
    <cellStyle name="Bevitel 2 17 2 3 3" xfId="4574" xr:uid="{8526C191-3E62-4D6D-91A6-7D2541730F17}"/>
    <cellStyle name="Bevitel 2 17 2 4" xfId="4575" xr:uid="{1D916E64-BF74-4059-B194-43EC2946E926}"/>
    <cellStyle name="Bevitel 2 17 2 4 2" xfId="4576" xr:uid="{E3181DEA-72F2-4DE9-B2EC-0CE2B45DEDD0}"/>
    <cellStyle name="Bevitel 2 17 2 5" xfId="4577" xr:uid="{0658E24A-94DA-4B33-89CB-B2FB3A27F548}"/>
    <cellStyle name="Bevitel 2 17 3" xfId="4578" xr:uid="{DDBBA76A-6505-4917-9689-2BF6A271E444}"/>
    <cellStyle name="Bevitel 2 17 3 2" xfId="4579" xr:uid="{968F345E-CAF0-41BC-8E23-D8E19FCCF1CA}"/>
    <cellStyle name="Bevitel 2 17 3 2 2" xfId="4580" xr:uid="{5E723B80-8AC3-4C32-B8A8-23A3C4CCB9E8}"/>
    <cellStyle name="Bevitel 2 17 3 3" xfId="4581" xr:uid="{43C704BB-F8D0-4D43-A12D-5D6ABD20DA3F}"/>
    <cellStyle name="Bevitel 2 17 4" xfId="4582" xr:uid="{BE2459EC-45C7-4FB3-A171-A13D2B6BF4EE}"/>
    <cellStyle name="Bevitel 2 17 4 2" xfId="4583" xr:uid="{341643D8-4B36-4643-B745-1D07B7F28E4F}"/>
    <cellStyle name="Bevitel 2 17 5" xfId="4584" xr:uid="{E668BE00-7BBA-4D9D-93BF-772081B6AA80}"/>
    <cellStyle name="Bevitel 2 18" xfId="4585" xr:uid="{D21B1B29-DCCB-4759-B2C0-8D8DA0BFDD1E}"/>
    <cellStyle name="Bevitel 2 18 2" xfId="4586" xr:uid="{B61F54B5-512F-48D1-AB89-D09E889BB001}"/>
    <cellStyle name="Bevitel 2 18 2 2" xfId="4587" xr:uid="{514ABADF-0014-46D1-8507-2DD17F0A5F96}"/>
    <cellStyle name="Bevitel 2 18 2 2 2" xfId="4588" xr:uid="{3398DA4D-C42F-4FB3-B67D-8D5988612C7F}"/>
    <cellStyle name="Bevitel 2 18 2 2 2 2" xfId="4589" xr:uid="{BC86F47D-85E6-4482-AF98-C55723430A13}"/>
    <cellStyle name="Bevitel 2 18 2 2 3" xfId="4590" xr:uid="{BA9B7622-578D-4F6E-A1D3-590AD4A491BE}"/>
    <cellStyle name="Bevitel 2 18 2 3" xfId="4591" xr:uid="{36717338-8F45-4873-8DBC-585811927981}"/>
    <cellStyle name="Bevitel 2 18 2 3 2" xfId="4592" xr:uid="{3EBDFB80-D407-4973-8395-AE187CAFCE6D}"/>
    <cellStyle name="Bevitel 2 18 2 3 2 2" xfId="4593" xr:uid="{A35CA6A0-D7FE-4DAC-88A4-DE5D3A8D9CA6}"/>
    <cellStyle name="Bevitel 2 18 2 3 3" xfId="4594" xr:uid="{0EA9F71B-0431-44F1-B510-F064DC80A4F5}"/>
    <cellStyle name="Bevitel 2 18 2 4" xfId="4595" xr:uid="{8D44E740-4D00-4A68-9ECF-52528EC84797}"/>
    <cellStyle name="Bevitel 2 18 2 4 2" xfId="4596" xr:uid="{6989E381-3627-45C4-A900-18E862557332}"/>
    <cellStyle name="Bevitel 2 18 2 5" xfId="4597" xr:uid="{701D1F10-7B67-4301-A457-A59ED0CED4C7}"/>
    <cellStyle name="Bevitel 2 18 3" xfId="4598" xr:uid="{068B9526-EB69-44F8-ACE5-51A103FD9195}"/>
    <cellStyle name="Bevitel 2 18 3 2" xfId="4599" xr:uid="{201FD105-84A2-411B-932C-7E3AC75CE0AF}"/>
    <cellStyle name="Bevitel 2 18 3 2 2" xfId="4600" xr:uid="{F8AD418B-6A32-4561-B155-5D08BF702FDB}"/>
    <cellStyle name="Bevitel 2 18 3 3" xfId="4601" xr:uid="{68B7D538-7F94-48CD-A3A0-94514480A66C}"/>
    <cellStyle name="Bevitel 2 18 4" xfId="4602" xr:uid="{3E63A066-D085-4B91-89B5-EBC5274C4B63}"/>
    <cellStyle name="Bevitel 2 18 4 2" xfId="4603" xr:uid="{633086BE-929B-422F-BE61-31D503521F3D}"/>
    <cellStyle name="Bevitel 2 18 5" xfId="4604" xr:uid="{C07B3123-865C-4D5A-BFFB-70207F6C6471}"/>
    <cellStyle name="Bevitel 2 19" xfId="4605" xr:uid="{C8C4869A-95B5-4010-9C7A-5DDF6F70505B}"/>
    <cellStyle name="Bevitel 2 19 2" xfId="4606" xr:uid="{FB2A7A2D-15C6-4336-9A21-FB971ECAE2AA}"/>
    <cellStyle name="Bevitel 2 19 2 2" xfId="4607" xr:uid="{10A136D2-1C0A-4BF6-80AB-7455F186B4F3}"/>
    <cellStyle name="Bevitel 2 19 2 2 2" xfId="4608" xr:uid="{3B7A7D37-C8FD-40BC-A0F3-80FD31915FC2}"/>
    <cellStyle name="Bevitel 2 19 2 2 2 2" xfId="4609" xr:uid="{096518BF-2FD0-4087-AFAD-7702737767B5}"/>
    <cellStyle name="Bevitel 2 19 2 2 3" xfId="4610" xr:uid="{EAD8209B-C7E2-4BC9-99E8-03512C963536}"/>
    <cellStyle name="Bevitel 2 19 2 3" xfId="4611" xr:uid="{F9189FC2-E3A4-463C-927C-22ADB87E276B}"/>
    <cellStyle name="Bevitel 2 19 2 3 2" xfId="4612" xr:uid="{9D1CBCE4-FB29-43AF-9C71-F5D5CD79A6AB}"/>
    <cellStyle name="Bevitel 2 19 2 3 2 2" xfId="4613" xr:uid="{2713F791-5235-4075-B3DC-1D9AB523359A}"/>
    <cellStyle name="Bevitel 2 19 2 3 3" xfId="4614" xr:uid="{C472B1AD-048F-44CB-AA89-F672D6E639C7}"/>
    <cellStyle name="Bevitel 2 19 2 4" xfId="4615" xr:uid="{4418AE31-074C-47B3-9611-4CDEBF568F2E}"/>
    <cellStyle name="Bevitel 2 19 2 4 2" xfId="4616" xr:uid="{3F018520-984B-410B-8BDC-69768E71BFFD}"/>
    <cellStyle name="Bevitel 2 19 2 5" xfId="4617" xr:uid="{36F8F6E8-7C75-4936-B837-3A1F2069EB0A}"/>
    <cellStyle name="Bevitel 2 19 3" xfId="4618" xr:uid="{449EDDF7-9AD3-4E61-B343-6FA1ABBD769F}"/>
    <cellStyle name="Bevitel 2 19 3 2" xfId="4619" xr:uid="{975D381C-A8F9-4399-97D3-0ECEC7B3C2F1}"/>
    <cellStyle name="Bevitel 2 19 3 2 2" xfId="4620" xr:uid="{F6BAE9A1-6125-4CB1-9DDF-6BF7E40BB761}"/>
    <cellStyle name="Bevitel 2 19 3 3" xfId="4621" xr:uid="{B838643C-3BBC-4570-8ED0-2F56E028BFE1}"/>
    <cellStyle name="Bevitel 2 19 4" xfId="4622" xr:uid="{5C9704F5-3383-4EFF-8237-4ABE370AC1BB}"/>
    <cellStyle name="Bevitel 2 19 4 2" xfId="4623" xr:uid="{3EF3AF86-4DBE-4563-8EC5-711889DE3C63}"/>
    <cellStyle name="Bevitel 2 19 5" xfId="4624" xr:uid="{F009062A-B7FC-47D2-BA7D-55D9B1A3562C}"/>
    <cellStyle name="Bevitel 2 2" xfId="4625" xr:uid="{3F14D554-E4FF-422C-8C69-F910B393E787}"/>
    <cellStyle name="Bevitel 2 2 2" xfId="4626" xr:uid="{0D04CFF5-5072-497D-B072-639C89350EAE}"/>
    <cellStyle name="Bevitel 2 2 2 2" xfId="4627" xr:uid="{9B6714B9-2EC4-4B89-B591-1CFB973F5B3E}"/>
    <cellStyle name="Bevitel 2 2 2 2 2" xfId="4628" xr:uid="{4AECA0BA-AFF9-4B60-99F5-DB61E08F2FB7}"/>
    <cellStyle name="Bevitel 2 2 2 2 2 2" xfId="4629" xr:uid="{1E297C77-17B4-4FEB-B173-03FA2989F6AC}"/>
    <cellStyle name="Bevitel 2 2 2 2 3" xfId="4630" xr:uid="{084D54D1-7D9E-4F7A-A566-DF87FC83EE5C}"/>
    <cellStyle name="Bevitel 2 2 2 3" xfId="4631" xr:uid="{8C8409D5-9412-4671-866A-6EC6D8DF1929}"/>
    <cellStyle name="Bevitel 2 2 2 3 2" xfId="4632" xr:uid="{F6F8907B-42FB-48E2-94DF-61DBFB309477}"/>
    <cellStyle name="Bevitel 2 2 2 3 2 2" xfId="4633" xr:uid="{10D371D8-7B89-48B0-BA98-8605339A0E1A}"/>
    <cellStyle name="Bevitel 2 2 2 3 3" xfId="4634" xr:uid="{1E7D8A31-468E-4F6A-A1DE-448C25A9FD3A}"/>
    <cellStyle name="Bevitel 2 2 2 4" xfId="4635" xr:uid="{FE7A190F-D346-4947-B11F-656E976BB8A0}"/>
    <cellStyle name="Bevitel 2 2 2 4 2" xfId="4636" xr:uid="{D50AAA20-22FD-45F9-815B-FD2687AAB9DE}"/>
    <cellStyle name="Bevitel 2 2 2 5" xfId="4637" xr:uid="{B830A13C-9A2D-4642-95B5-5970894E3D3B}"/>
    <cellStyle name="Bevitel 2 2 3" xfId="4638" xr:uid="{5DA61CE7-88B9-455D-A6A9-E5D7E84D2643}"/>
    <cellStyle name="Bevitel 2 2 3 2" xfId="4639" xr:uid="{BA785553-3BD7-4F91-B194-70C468B4A854}"/>
    <cellStyle name="Bevitel 2 2 3 2 2" xfId="4640" xr:uid="{2B3E858B-A03A-4BEA-B92B-468A6A1BE932}"/>
    <cellStyle name="Bevitel 2 2 3 3" xfId="4641" xr:uid="{55D38EA4-F3F6-4133-A42E-BA7D1FDD7A1A}"/>
    <cellStyle name="Bevitel 2 2 4" xfId="4642" xr:uid="{DA5521B0-2FDB-421C-9F28-E95388C691CF}"/>
    <cellStyle name="Bevitel 2 2 4 2" xfId="4643" xr:uid="{F5F212CA-AF82-4BED-B5C6-49CD2A33089B}"/>
    <cellStyle name="Bevitel 2 2 5" xfId="4644" xr:uid="{BD39F98D-C426-4859-AC5E-3E2BCE451911}"/>
    <cellStyle name="Bevitel 2 20" xfId="4645" xr:uid="{94068FFF-1465-44A6-8C70-E71F816372A2}"/>
    <cellStyle name="Bevitel 2 20 2" xfId="4646" xr:uid="{1FD03F0A-AAD9-450A-A100-BFDECF3670EF}"/>
    <cellStyle name="Bevitel 2 20 2 2" xfId="4647" xr:uid="{BC9C6305-F39C-48C7-847E-1ED7742DE07D}"/>
    <cellStyle name="Bevitel 2 20 2 2 2" xfId="4648" xr:uid="{492C0CAC-4F76-4C9A-BEFD-AA43661A07B0}"/>
    <cellStyle name="Bevitel 2 20 2 2 2 2" xfId="4649" xr:uid="{C5212873-9A79-45F0-B0D6-4B255B86DB68}"/>
    <cellStyle name="Bevitel 2 20 2 2 3" xfId="4650" xr:uid="{3436389D-45E9-4A4D-AD3D-AE5B6A858A7B}"/>
    <cellStyle name="Bevitel 2 20 2 3" xfId="4651" xr:uid="{B175601D-9CC1-4176-B652-2D0AD73B5497}"/>
    <cellStyle name="Bevitel 2 20 2 3 2" xfId="4652" xr:uid="{4BD5F8BF-5785-47BC-9887-DDD1C811CAD0}"/>
    <cellStyle name="Bevitel 2 20 2 3 2 2" xfId="4653" xr:uid="{E7900A93-A424-424A-966B-52338E62F295}"/>
    <cellStyle name="Bevitel 2 20 2 3 3" xfId="4654" xr:uid="{F1CF3AD9-6DFF-42E2-84D1-FFAF01F976BE}"/>
    <cellStyle name="Bevitel 2 20 2 4" xfId="4655" xr:uid="{E266A508-BB3A-44F8-8A06-5554AF2D9DE1}"/>
    <cellStyle name="Bevitel 2 20 2 4 2" xfId="4656" xr:uid="{0991DF2E-FC22-4F03-9D89-8C59ADC80666}"/>
    <cellStyle name="Bevitel 2 20 2 5" xfId="4657" xr:uid="{FBDD757C-BB75-4DD9-A86E-6C38BA7DAF9D}"/>
    <cellStyle name="Bevitel 2 20 3" xfId="4658" xr:uid="{08A0BAEC-ACCB-4044-85CE-984D18D35C5A}"/>
    <cellStyle name="Bevitel 2 20 3 2" xfId="4659" xr:uid="{277FC8FB-F3D6-4F2B-82C7-DA3A95CE361A}"/>
    <cellStyle name="Bevitel 2 20 3 2 2" xfId="4660" xr:uid="{5BCC0E79-B667-46A8-A189-E5C2C99BC319}"/>
    <cellStyle name="Bevitel 2 20 3 3" xfId="4661" xr:uid="{7EE689B5-EC41-402B-8A5B-9081AF9155B4}"/>
    <cellStyle name="Bevitel 2 20 4" xfId="4662" xr:uid="{898B777F-7B4B-4238-9120-8A36BBBFBAE9}"/>
    <cellStyle name="Bevitel 2 20 4 2" xfId="4663" xr:uid="{74773931-6E56-4567-B2FB-6919F8477D6C}"/>
    <cellStyle name="Bevitel 2 20 5" xfId="4664" xr:uid="{8B6C9AEC-5B2F-4435-B1B1-486BECBAE79C}"/>
    <cellStyle name="Bevitel 2 21" xfId="4665" xr:uid="{F1E1C31A-CE63-44AC-8744-7DD3612BF46C}"/>
    <cellStyle name="Bevitel 2 21 2" xfId="4666" xr:uid="{8569BC08-3A48-4E6F-9830-231905EB39E8}"/>
    <cellStyle name="Bevitel 2 21 2 2" xfId="4667" xr:uid="{B940B341-B976-4D36-B4C8-9587A172ACA0}"/>
    <cellStyle name="Bevitel 2 21 2 2 2" xfId="4668" xr:uid="{64C24CC8-4B3C-4EF7-976E-D08D5BEA35D7}"/>
    <cellStyle name="Bevitel 2 21 2 2 2 2" xfId="4669" xr:uid="{399699A0-4495-41FA-95E6-6C706F159CDA}"/>
    <cellStyle name="Bevitel 2 21 2 2 3" xfId="4670" xr:uid="{4F370F0B-F8E3-49EB-A71B-2452CBD63979}"/>
    <cellStyle name="Bevitel 2 21 2 3" xfId="4671" xr:uid="{EB08AF24-3F89-4E51-B0FF-BFE1BD6EB4DA}"/>
    <cellStyle name="Bevitel 2 21 2 3 2" xfId="4672" xr:uid="{93B73A79-E9D3-4282-AEA2-472A8D99711D}"/>
    <cellStyle name="Bevitel 2 21 2 3 2 2" xfId="4673" xr:uid="{1856523C-8310-4BB6-AADE-071802934D60}"/>
    <cellStyle name="Bevitel 2 21 2 3 3" xfId="4674" xr:uid="{3ABCE573-053F-4A1B-B43D-B340D2FF9D4E}"/>
    <cellStyle name="Bevitel 2 21 2 4" xfId="4675" xr:uid="{B44ADA4E-72DB-412D-B4BF-5ECBEA7E92D4}"/>
    <cellStyle name="Bevitel 2 21 2 4 2" xfId="4676" xr:uid="{8819E259-1BCF-4F45-88BE-EE93454C60E5}"/>
    <cellStyle name="Bevitel 2 21 2 5" xfId="4677" xr:uid="{F8054CEF-C012-4BFA-A27B-1D7669B9632C}"/>
    <cellStyle name="Bevitel 2 21 3" xfId="4678" xr:uid="{D4DC4024-F0B8-4DAA-BCD7-6559609882E4}"/>
    <cellStyle name="Bevitel 2 21 3 2" xfId="4679" xr:uid="{414B0A97-9B31-44F0-92B9-471971A8403C}"/>
    <cellStyle name="Bevitel 2 21 3 2 2" xfId="4680" xr:uid="{3A98A2E4-8ACB-4CCC-B485-F08AA9D6A77D}"/>
    <cellStyle name="Bevitel 2 21 3 3" xfId="4681" xr:uid="{8C580017-A505-4155-BBE8-05DFF3ECB430}"/>
    <cellStyle name="Bevitel 2 21 4" xfId="4682" xr:uid="{0289F188-4E81-4A72-A237-B3FC3D191558}"/>
    <cellStyle name="Bevitel 2 21 4 2" xfId="4683" xr:uid="{F69A2900-5F03-4312-8873-2EC19E990265}"/>
    <cellStyle name="Bevitel 2 21 5" xfId="4684" xr:uid="{CE522B29-690F-450F-8044-0BB460AD2251}"/>
    <cellStyle name="Bevitel 2 22" xfId="4685" xr:uid="{5BF96AC0-5D53-4E62-A664-DAF309B62D79}"/>
    <cellStyle name="Bevitel 2 22 2" xfId="4686" xr:uid="{A81B2508-B761-4943-A8D2-C9504F5CC84D}"/>
    <cellStyle name="Bevitel 2 22 2 2" xfId="4687" xr:uid="{C58E1DAF-4AD1-4947-8A3A-6170A027E745}"/>
    <cellStyle name="Bevitel 2 22 2 2 2" xfId="4688" xr:uid="{F4FC6A39-940A-4AAC-BC16-03E4C2B37CC1}"/>
    <cellStyle name="Bevitel 2 22 2 2 2 2" xfId="4689" xr:uid="{06C48CE6-5427-49D5-9251-27A4B849528F}"/>
    <cellStyle name="Bevitel 2 22 2 2 3" xfId="4690" xr:uid="{E7B45202-FA26-4124-A411-57996EE5872E}"/>
    <cellStyle name="Bevitel 2 22 2 3" xfId="4691" xr:uid="{195EF587-7921-4154-986E-4C8B1AADF1E7}"/>
    <cellStyle name="Bevitel 2 22 2 3 2" xfId="4692" xr:uid="{FF0C58BE-BA85-4494-B7D7-AE0E194637E3}"/>
    <cellStyle name="Bevitel 2 22 2 3 2 2" xfId="4693" xr:uid="{697FED41-9932-43DF-BB62-E9255ACCA5D8}"/>
    <cellStyle name="Bevitel 2 22 2 3 3" xfId="4694" xr:uid="{CE295D49-AA02-4DF6-AE39-F5180C4B3C34}"/>
    <cellStyle name="Bevitel 2 22 2 4" xfId="4695" xr:uid="{2FFE26B4-6724-4C1B-9069-EC113D0D5AED}"/>
    <cellStyle name="Bevitel 2 22 2 4 2" xfId="4696" xr:uid="{AA4FCCA5-E0C9-4313-9E54-6C001F71F0FA}"/>
    <cellStyle name="Bevitel 2 22 2 5" xfId="4697" xr:uid="{16BFDF97-B420-43FB-BBB2-F24EAAF4FCF8}"/>
    <cellStyle name="Bevitel 2 22 3" xfId="4698" xr:uid="{BD57A88C-FF83-4E5F-903D-BBD8443060A7}"/>
    <cellStyle name="Bevitel 2 22 3 2" xfId="4699" xr:uid="{F27AB711-C6E3-4EDA-92E3-50028515041A}"/>
    <cellStyle name="Bevitel 2 22 3 2 2" xfId="4700" xr:uid="{1C2ACA36-9214-4A5E-A80A-93969A874096}"/>
    <cellStyle name="Bevitel 2 22 3 3" xfId="4701" xr:uid="{68B132E7-CE7B-47F0-81C5-130B604F0B6F}"/>
    <cellStyle name="Bevitel 2 22 4" xfId="4702" xr:uid="{1132C37E-F98D-466F-9ED3-8588D7F87018}"/>
    <cellStyle name="Bevitel 2 22 4 2" xfId="4703" xr:uid="{1DC19881-DF47-4438-8309-C1C3C9AD71D6}"/>
    <cellStyle name="Bevitel 2 22 5" xfId="4704" xr:uid="{2F083857-A84E-4608-B866-77279368E062}"/>
    <cellStyle name="Bevitel 2 23" xfId="4705" xr:uid="{2EB1C282-98AF-41B9-9D1E-78AADC7F8D93}"/>
    <cellStyle name="Bevitel 2 23 2" xfId="4706" xr:uid="{3F899C14-F100-4095-AA8A-FFE0664A3048}"/>
    <cellStyle name="Bevitel 2 23 2 2" xfId="4707" xr:uid="{8D1350D3-2DA1-4DB3-A86F-FFB5930FAA9C}"/>
    <cellStyle name="Bevitel 2 23 2 2 2" xfId="4708" xr:uid="{59769994-8F5E-4339-80D9-227EBA978BD0}"/>
    <cellStyle name="Bevitel 2 23 2 2 2 2" xfId="4709" xr:uid="{F1612D25-A283-49E1-8838-D4E53434B4A5}"/>
    <cellStyle name="Bevitel 2 23 2 2 3" xfId="4710" xr:uid="{577D1D2A-2FF0-4D9D-85FE-9AB915C1A0AD}"/>
    <cellStyle name="Bevitel 2 23 2 3" xfId="4711" xr:uid="{78BCF8FE-EFFC-47E3-8566-69F9CD0A467C}"/>
    <cellStyle name="Bevitel 2 23 2 3 2" xfId="4712" xr:uid="{DBEBD1BB-7CF6-4825-A45A-F082C9D76DC7}"/>
    <cellStyle name="Bevitel 2 23 2 3 2 2" xfId="4713" xr:uid="{9B4FD858-122A-4A34-9FB6-C54D9968C058}"/>
    <cellStyle name="Bevitel 2 23 2 3 3" xfId="4714" xr:uid="{7C41763C-DBFC-4CE5-A75E-474BE2BF59CA}"/>
    <cellStyle name="Bevitel 2 23 2 4" xfId="4715" xr:uid="{335B0070-8F30-4DDB-9FD1-E6AD443B91BF}"/>
    <cellStyle name="Bevitel 2 23 2 4 2" xfId="4716" xr:uid="{651ECBAA-B64F-42DF-9DFC-4F7AEE41D725}"/>
    <cellStyle name="Bevitel 2 23 2 5" xfId="4717" xr:uid="{CD5F19DC-D0F4-4AEA-A2BA-FB468CBCEEE7}"/>
    <cellStyle name="Bevitel 2 23 3" xfId="4718" xr:uid="{F09D1A66-4D34-4192-9DB2-CBBDF910B86D}"/>
    <cellStyle name="Bevitel 2 23 3 2" xfId="4719" xr:uid="{B2E2070F-2E0E-404D-B424-29076FA7A313}"/>
    <cellStyle name="Bevitel 2 23 3 2 2" xfId="4720" xr:uid="{C1B8E1FC-F3A0-451F-943F-C17498FD0852}"/>
    <cellStyle name="Bevitel 2 23 3 3" xfId="4721" xr:uid="{3E263B17-0174-461E-9110-864F4D23D947}"/>
    <cellStyle name="Bevitel 2 23 4" xfId="4722" xr:uid="{8DCC4DEA-DD18-4292-9EFC-EED63964A372}"/>
    <cellStyle name="Bevitel 2 23 4 2" xfId="4723" xr:uid="{C221D916-3A34-47D6-B6DD-DCC90A11B998}"/>
    <cellStyle name="Bevitel 2 23 5" xfId="4724" xr:uid="{F8D3C49D-F1D2-47FD-813E-80EB6121F0B2}"/>
    <cellStyle name="Bevitel 2 24" xfId="4725" xr:uid="{12266DD2-9978-4797-8C00-8337F5E2BE91}"/>
    <cellStyle name="Bevitel 2 24 2" xfId="4726" xr:uid="{7A978C9D-6E90-4782-81F2-AA4DE2EAC709}"/>
    <cellStyle name="Bevitel 2 24 2 2" xfId="4727" xr:uid="{DC1A75A3-43F1-4C8C-9ED7-222407935FAC}"/>
    <cellStyle name="Bevitel 2 24 2 2 2" xfId="4728" xr:uid="{166348C2-1141-4789-AB8A-2A9229624E9F}"/>
    <cellStyle name="Bevitel 2 24 2 2 2 2" xfId="4729" xr:uid="{2D59630F-5C90-4184-9A05-D0105FFD8295}"/>
    <cellStyle name="Bevitel 2 24 2 2 3" xfId="4730" xr:uid="{15D2830B-C4BE-4C50-A63F-4C69FA8C1D7A}"/>
    <cellStyle name="Bevitel 2 24 2 3" xfId="4731" xr:uid="{0BE91B1F-9880-47DF-BBD4-881B33C3D72D}"/>
    <cellStyle name="Bevitel 2 24 2 3 2" xfId="4732" xr:uid="{BDAC85EC-A342-419C-88B1-29AFDD3303E2}"/>
    <cellStyle name="Bevitel 2 24 2 3 2 2" xfId="4733" xr:uid="{55367DB9-A634-4493-8A10-3794D37D7D9D}"/>
    <cellStyle name="Bevitel 2 24 2 3 3" xfId="4734" xr:uid="{47638B1C-24D3-4782-BD91-5D4289E2482E}"/>
    <cellStyle name="Bevitel 2 24 2 4" xfId="4735" xr:uid="{D14A3652-0E78-4C7A-830C-039F3C9FC024}"/>
    <cellStyle name="Bevitel 2 24 2 4 2" xfId="4736" xr:uid="{28DE9987-D947-4FCA-B050-00DFE1900A72}"/>
    <cellStyle name="Bevitel 2 24 2 5" xfId="4737" xr:uid="{54D5D334-D0F2-48E5-868E-0BDD0553FEF6}"/>
    <cellStyle name="Bevitel 2 24 3" xfId="4738" xr:uid="{042AD48F-069E-4E16-B34A-A1E1E1429B73}"/>
    <cellStyle name="Bevitel 2 24 3 2" xfId="4739" xr:uid="{B01A004D-8077-4675-A797-F0C3B9AFD753}"/>
    <cellStyle name="Bevitel 2 24 3 2 2" xfId="4740" xr:uid="{8790A033-EA00-4B9C-87D4-14CF6A60B016}"/>
    <cellStyle name="Bevitel 2 24 3 3" xfId="4741" xr:uid="{5341CEAC-0F37-4891-88E7-F802C02541AA}"/>
    <cellStyle name="Bevitel 2 24 4" xfId="4742" xr:uid="{4AC275F7-6BA4-4792-93DB-B9FBA2C95053}"/>
    <cellStyle name="Bevitel 2 24 4 2" xfId="4743" xr:uid="{EA7F594C-5763-48B2-8F7F-7D4B4DE92FD2}"/>
    <cellStyle name="Bevitel 2 24 5" xfId="4744" xr:uid="{677C1106-44E8-4087-B8D9-E845CEDBAF77}"/>
    <cellStyle name="Bevitel 2 25" xfId="4745" xr:uid="{8EEF3E07-A46D-496F-A40A-6F8DC01720E2}"/>
    <cellStyle name="Bevitel 2 25 2" xfId="4746" xr:uid="{F41B3D28-1FEF-44CC-B530-29E228ED57CE}"/>
    <cellStyle name="Bevitel 2 25 2 2" xfId="4747" xr:uid="{CC05C332-4C54-4D09-BBF0-91595891FBA7}"/>
    <cellStyle name="Bevitel 2 25 2 2 2" xfId="4748" xr:uid="{2FA4CC6B-CA1E-4869-90AB-683C5A0B4ADF}"/>
    <cellStyle name="Bevitel 2 25 2 2 2 2" xfId="4749" xr:uid="{931BF309-51F1-414A-8B51-0DAB44C623ED}"/>
    <cellStyle name="Bevitel 2 25 2 2 3" xfId="4750" xr:uid="{222A2AD2-5020-4C8E-B0F0-31A428FB344B}"/>
    <cellStyle name="Bevitel 2 25 2 3" xfId="4751" xr:uid="{F6CA754C-6C0A-422E-91CC-61969B6C7A8A}"/>
    <cellStyle name="Bevitel 2 25 2 3 2" xfId="4752" xr:uid="{B6A21B8F-6875-4001-9975-29DBA71A1C5F}"/>
    <cellStyle name="Bevitel 2 25 2 3 2 2" xfId="4753" xr:uid="{5A06D0CA-A409-40C1-84B0-B29E0B8321E2}"/>
    <cellStyle name="Bevitel 2 25 2 3 3" xfId="4754" xr:uid="{ACF2CA41-BF7A-4647-B08A-D83AAB9E06D2}"/>
    <cellStyle name="Bevitel 2 25 2 4" xfId="4755" xr:uid="{9742701E-D129-4ED0-B20A-3E4E37428612}"/>
    <cellStyle name="Bevitel 2 25 2 4 2" xfId="4756" xr:uid="{8CC1E0FA-35ED-4D7B-9812-EC9496E447B7}"/>
    <cellStyle name="Bevitel 2 25 2 5" xfId="4757" xr:uid="{F55D69CB-4AE7-4C59-B5FC-3DBAFFAF9730}"/>
    <cellStyle name="Bevitel 2 25 3" xfId="4758" xr:uid="{CFD1A595-E675-4F48-9922-EBAE7964D8CD}"/>
    <cellStyle name="Bevitel 2 25 3 2" xfId="4759" xr:uid="{D9CAE1A7-D9E6-4A1C-BA3D-C1D830EAFD35}"/>
    <cellStyle name="Bevitel 2 25 3 2 2" xfId="4760" xr:uid="{20CEF34F-EA8E-4218-8D5F-E6A89C33DB7D}"/>
    <cellStyle name="Bevitel 2 25 3 3" xfId="4761" xr:uid="{8194A3D5-102E-4A4D-A468-91280BCCD24F}"/>
    <cellStyle name="Bevitel 2 25 4" xfId="4762" xr:uid="{CBF6EECE-B943-465C-A149-755718577B04}"/>
    <cellStyle name="Bevitel 2 25 4 2" xfId="4763" xr:uid="{C2A50FF8-39A0-49D5-9402-5D88F1CE134E}"/>
    <cellStyle name="Bevitel 2 25 5" xfId="4764" xr:uid="{896C7128-131A-4026-AB7F-0907474D0D75}"/>
    <cellStyle name="Bevitel 2 26" xfId="4765" xr:uid="{6B5C56DB-DE21-4F34-B122-3178A89A7C7D}"/>
    <cellStyle name="Bevitel 2 26 2" xfId="4766" xr:uid="{F34BA2AF-085D-482E-8D15-14327E4D42D5}"/>
    <cellStyle name="Bevitel 2 26 2 2" xfId="4767" xr:uid="{F8B046C7-3DE9-4AD3-990D-379F47997438}"/>
    <cellStyle name="Bevitel 2 26 2 2 2" xfId="4768" xr:uid="{F2D8F9D4-01A8-4038-87AB-FF0E0959B360}"/>
    <cellStyle name="Bevitel 2 26 2 2 2 2" xfId="4769" xr:uid="{57A2E64D-EECD-46ED-9F61-8D9FCC465FE8}"/>
    <cellStyle name="Bevitel 2 26 2 2 3" xfId="4770" xr:uid="{DDC66F83-F0A0-4DE7-A706-FA825C1AD63C}"/>
    <cellStyle name="Bevitel 2 26 2 3" xfId="4771" xr:uid="{764A37EC-F408-4760-A9C4-AA72691A8268}"/>
    <cellStyle name="Bevitel 2 26 2 3 2" xfId="4772" xr:uid="{CF7FDC79-A045-4003-BA03-2F6C3282D681}"/>
    <cellStyle name="Bevitel 2 26 2 3 2 2" xfId="4773" xr:uid="{B20EFFED-19E7-4DF4-BA66-7E05F4EBA023}"/>
    <cellStyle name="Bevitel 2 26 2 3 3" xfId="4774" xr:uid="{E124D84C-B45E-4955-9683-7AFABF6F7143}"/>
    <cellStyle name="Bevitel 2 26 2 4" xfId="4775" xr:uid="{7795C026-9BE6-4AE9-BF42-318BF84D6534}"/>
    <cellStyle name="Bevitel 2 26 2 4 2" xfId="4776" xr:uid="{3FB1D10B-B1D3-4B41-9C3B-B17312DCBEE2}"/>
    <cellStyle name="Bevitel 2 26 2 5" xfId="4777" xr:uid="{CF61C4F8-843E-4753-B78D-FB853A372A86}"/>
    <cellStyle name="Bevitel 2 26 3" xfId="4778" xr:uid="{751F0114-8982-4FBF-B6FC-4D6045B3602D}"/>
    <cellStyle name="Bevitel 2 26 3 2" xfId="4779" xr:uid="{E85297CB-B359-45D4-86FF-D7EC35D4B3DA}"/>
    <cellStyle name="Bevitel 2 26 3 2 2" xfId="4780" xr:uid="{1AA62D79-B1C5-415D-BCB8-4741B9F6744C}"/>
    <cellStyle name="Bevitel 2 26 3 3" xfId="4781" xr:uid="{689D922B-5988-479C-A96B-FAC6B1D0E7D8}"/>
    <cellStyle name="Bevitel 2 26 4" xfId="4782" xr:uid="{8C1F2A7E-BF15-4240-82D0-3DC921A11B21}"/>
    <cellStyle name="Bevitel 2 26 4 2" xfId="4783" xr:uid="{0D4A21E7-FE82-4BD9-A039-C482043B29E0}"/>
    <cellStyle name="Bevitel 2 26 5" xfId="4784" xr:uid="{BCA574C8-11C4-44BE-92A4-D857C9612651}"/>
    <cellStyle name="Bevitel 2 27" xfId="4785" xr:uid="{1B0AB4FE-219F-4898-BB40-9C4D172574CE}"/>
    <cellStyle name="Bevitel 2 27 2" xfId="4786" xr:uid="{55102258-47DE-4066-A2F6-469D918F01DC}"/>
    <cellStyle name="Bevitel 2 27 2 2" xfId="4787" xr:uid="{67EB7F31-BCE2-40FA-8A62-A0CC46F6516F}"/>
    <cellStyle name="Bevitel 2 27 2 2 2" xfId="4788" xr:uid="{53EE801C-290E-4EE2-8C3B-41768CD915E8}"/>
    <cellStyle name="Bevitel 2 27 2 2 2 2" xfId="4789" xr:uid="{02544312-E2F9-4EC8-BDB8-739CAA4CEDD4}"/>
    <cellStyle name="Bevitel 2 27 2 2 3" xfId="4790" xr:uid="{45175161-4493-448B-BBFA-B21ECFE16658}"/>
    <cellStyle name="Bevitel 2 27 2 3" xfId="4791" xr:uid="{2E378E02-7994-4ADE-8FE1-875823A9EEB2}"/>
    <cellStyle name="Bevitel 2 27 2 3 2" xfId="4792" xr:uid="{C2C3B125-38B8-4450-91CF-D3EEA60AE347}"/>
    <cellStyle name="Bevitel 2 27 2 3 2 2" xfId="4793" xr:uid="{8FFB168A-79C9-4700-A59F-882D61F6E6BC}"/>
    <cellStyle name="Bevitel 2 27 2 3 3" xfId="4794" xr:uid="{697D4050-0266-4D8B-96D2-31E4310D4DBC}"/>
    <cellStyle name="Bevitel 2 27 2 4" xfId="4795" xr:uid="{8F46DAED-7254-4138-9E8E-3A5CCDA4CC63}"/>
    <cellStyle name="Bevitel 2 27 2 4 2" xfId="4796" xr:uid="{CA04B494-5A16-4865-8D68-4363EC24462A}"/>
    <cellStyle name="Bevitel 2 27 2 5" xfId="4797" xr:uid="{BCEA9622-F065-43DA-A48E-BF7D52380163}"/>
    <cellStyle name="Bevitel 2 27 3" xfId="4798" xr:uid="{6B4075B8-7FC4-4E34-9516-20C34CA18139}"/>
    <cellStyle name="Bevitel 2 27 3 2" xfId="4799" xr:uid="{EE2E7521-A684-41F2-A665-E76F9E718FBE}"/>
    <cellStyle name="Bevitel 2 27 3 2 2" xfId="4800" xr:uid="{36C603C6-23DD-40F3-AF2F-1FAAA3CF6BA1}"/>
    <cellStyle name="Bevitel 2 27 3 3" xfId="4801" xr:uid="{6FA649BC-825D-4B32-AD6A-6782118D0669}"/>
    <cellStyle name="Bevitel 2 27 4" xfId="4802" xr:uid="{6C3C4479-A50B-450B-BC2E-D966C4D2AC49}"/>
    <cellStyle name="Bevitel 2 27 4 2" xfId="4803" xr:uid="{7EF50E22-FDCC-4DD8-934F-182A53BBFED7}"/>
    <cellStyle name="Bevitel 2 27 5" xfId="4804" xr:uid="{C1D84D9A-E1F5-464E-BAE1-04A2C0FF53DC}"/>
    <cellStyle name="Bevitel 2 28" xfId="4805" xr:uid="{115820DF-A212-442C-A493-98407A9073EF}"/>
    <cellStyle name="Bevitel 2 28 2" xfId="4806" xr:uid="{C4BF70C7-70F8-4397-A2CD-F338E21F0C58}"/>
    <cellStyle name="Bevitel 2 28 2 2" xfId="4807" xr:uid="{A632A879-D903-48F5-A9A5-0F4FA55D7FC1}"/>
    <cellStyle name="Bevitel 2 28 2 2 2" xfId="4808" xr:uid="{1B13111E-EE7B-471B-AEF9-6E92580693B1}"/>
    <cellStyle name="Bevitel 2 28 2 2 2 2" xfId="4809" xr:uid="{516E02ED-CC02-4B59-88BF-24D0BCF605BB}"/>
    <cellStyle name="Bevitel 2 28 2 2 3" xfId="4810" xr:uid="{C5B5E44C-3D51-422C-A060-1F0B12A80D49}"/>
    <cellStyle name="Bevitel 2 28 2 3" xfId="4811" xr:uid="{0B447CCE-7604-4501-A064-8209691DC004}"/>
    <cellStyle name="Bevitel 2 28 2 3 2" xfId="4812" xr:uid="{6763310C-15FF-4487-AAD4-D3F7751F9BD4}"/>
    <cellStyle name="Bevitel 2 28 2 3 2 2" xfId="4813" xr:uid="{91474EEF-AB30-4B27-8FB0-512214641229}"/>
    <cellStyle name="Bevitel 2 28 2 3 3" xfId="4814" xr:uid="{FCD557E8-549F-4073-93E4-E7428CD8F35A}"/>
    <cellStyle name="Bevitel 2 28 2 4" xfId="4815" xr:uid="{255CA758-C878-4D84-8814-7A911572A935}"/>
    <cellStyle name="Bevitel 2 28 2 4 2" xfId="4816" xr:uid="{155C6CB0-9062-4101-BE6E-C3BD36A158AD}"/>
    <cellStyle name="Bevitel 2 28 2 5" xfId="4817" xr:uid="{FBB6DB84-860F-4A46-8977-93DC0B813DFF}"/>
    <cellStyle name="Bevitel 2 28 3" xfId="4818" xr:uid="{6F8B2CF1-ECB1-48B4-935F-DF3DE8E2268C}"/>
    <cellStyle name="Bevitel 2 28 3 2" xfId="4819" xr:uid="{83D60300-89D4-4F05-B713-55F68C3191F2}"/>
    <cellStyle name="Bevitel 2 28 3 2 2" xfId="4820" xr:uid="{A49D30C6-7E69-4B7D-910B-493540574786}"/>
    <cellStyle name="Bevitel 2 28 3 3" xfId="4821" xr:uid="{B004E75F-418A-49B1-9D85-E27A428F7E73}"/>
    <cellStyle name="Bevitel 2 28 4" xfId="4822" xr:uid="{47D85ACB-1A96-4569-8A7C-9FE9D5CC28F8}"/>
    <cellStyle name="Bevitel 2 28 4 2" xfId="4823" xr:uid="{1B2D7BC8-18B8-4307-924A-2B2AC7B9A3A4}"/>
    <cellStyle name="Bevitel 2 28 5" xfId="4824" xr:uid="{F51B52B3-DEE7-4C4D-9E91-AE83F170340A}"/>
    <cellStyle name="Bevitel 2 29" xfId="4825" xr:uid="{DC8C95EF-0738-4474-AF58-84E985147DF5}"/>
    <cellStyle name="Bevitel 2 29 2" xfId="4826" xr:uid="{F4DF937E-2E31-4620-8275-D23E6D794E66}"/>
    <cellStyle name="Bevitel 2 29 2 2" xfId="4827" xr:uid="{F589FA62-7C70-4528-A02C-C371540C1FA9}"/>
    <cellStyle name="Bevitel 2 29 2 2 2" xfId="4828" xr:uid="{5B782815-DADD-4AB2-848E-FB8848CB1DA9}"/>
    <cellStyle name="Bevitel 2 29 2 2 2 2" xfId="4829" xr:uid="{FDB25E9C-6BC5-4E95-AA8F-5FDCA85D18C4}"/>
    <cellStyle name="Bevitel 2 29 2 2 3" xfId="4830" xr:uid="{4FFED853-4F52-42EE-89C6-DDD3854D29D0}"/>
    <cellStyle name="Bevitel 2 29 2 3" xfId="4831" xr:uid="{D88C5DBE-D8B9-4A1D-A16D-5A3ED5CA832C}"/>
    <cellStyle name="Bevitel 2 29 2 3 2" xfId="4832" xr:uid="{261DAB5A-66C9-4D87-AB02-9C81E8740C98}"/>
    <cellStyle name="Bevitel 2 29 2 3 2 2" xfId="4833" xr:uid="{E00370FF-6CFF-4256-89BF-C67C660F9A7C}"/>
    <cellStyle name="Bevitel 2 29 2 3 3" xfId="4834" xr:uid="{FAF2F44B-A03B-48CE-AC6D-C7C922CD29C1}"/>
    <cellStyle name="Bevitel 2 29 2 4" xfId="4835" xr:uid="{59C634A5-1586-4231-BA27-B8FE9B51A5C0}"/>
    <cellStyle name="Bevitel 2 29 2 4 2" xfId="4836" xr:uid="{D7496B1B-67B0-49DB-BB15-0B3F6665C784}"/>
    <cellStyle name="Bevitel 2 29 2 5" xfId="4837" xr:uid="{83342BF2-D6CC-46DF-840C-B0DA24094AB0}"/>
    <cellStyle name="Bevitel 2 29 3" xfId="4838" xr:uid="{9E2F2030-076D-4EF7-849C-2AF0608E2242}"/>
    <cellStyle name="Bevitel 2 29 3 2" xfId="4839" xr:uid="{B3B34E72-E87C-4E3B-BF42-281BF63214E5}"/>
    <cellStyle name="Bevitel 2 29 3 2 2" xfId="4840" xr:uid="{DA1EA7AF-DED1-403D-955C-253AFB2ACB02}"/>
    <cellStyle name="Bevitel 2 29 3 3" xfId="4841" xr:uid="{A8D0BD67-DF16-4CD0-8417-79583B0126E5}"/>
    <cellStyle name="Bevitel 2 29 4" xfId="4842" xr:uid="{DBDA5C81-7751-4300-ABB0-DC1586534D83}"/>
    <cellStyle name="Bevitel 2 29 4 2" xfId="4843" xr:uid="{B0B31133-A473-4E5F-B42D-B184354A602C}"/>
    <cellStyle name="Bevitel 2 29 5" xfId="4844" xr:uid="{639C19FF-B965-4B0C-82D8-DF6EDA8E8D64}"/>
    <cellStyle name="Bevitel 2 3" xfId="4845" xr:uid="{BB14199A-E76C-45CC-A89D-17BDCE69D9ED}"/>
    <cellStyle name="Bevitel 2 3 2" xfId="4846" xr:uid="{283CB44E-6DDF-4126-9A91-FEA4C42BF0B7}"/>
    <cellStyle name="Bevitel 2 3 2 2" xfId="4847" xr:uid="{34E53F4D-0440-4D82-BEDA-1462A8F4AD3C}"/>
    <cellStyle name="Bevitel 2 3 2 2 2" xfId="4848" xr:uid="{50C91A1B-E49C-49DE-AC3B-5FA1BB85528A}"/>
    <cellStyle name="Bevitel 2 3 2 2 2 2" xfId="4849" xr:uid="{19BF82F2-EC24-4AB3-9A56-1FF7C3BB8F74}"/>
    <cellStyle name="Bevitel 2 3 2 2 3" xfId="4850" xr:uid="{EF6A0B47-2CBE-4697-A3F7-BA7573723B8D}"/>
    <cellStyle name="Bevitel 2 3 2 3" xfId="4851" xr:uid="{31640A53-5C77-4C10-B0E2-C42F09E49868}"/>
    <cellStyle name="Bevitel 2 3 2 3 2" xfId="4852" xr:uid="{E69D1591-9072-4EF5-B3FA-207D685DB8F0}"/>
    <cellStyle name="Bevitel 2 3 2 3 2 2" xfId="4853" xr:uid="{FDA05CBC-0F90-49EE-B971-FDEBFBBD3ECB}"/>
    <cellStyle name="Bevitel 2 3 2 3 3" xfId="4854" xr:uid="{ED15A042-5B16-44DC-8692-4568DBD57F1C}"/>
    <cellStyle name="Bevitel 2 3 2 4" xfId="4855" xr:uid="{D343FDDF-6E01-43C7-A2FD-9205CF7BDCDE}"/>
    <cellStyle name="Bevitel 2 3 2 4 2" xfId="4856" xr:uid="{F9BC183A-C926-43CF-8D39-2282382EBFE6}"/>
    <cellStyle name="Bevitel 2 3 2 5" xfId="4857" xr:uid="{23A36B5E-062E-4B01-A9D9-5487EA46E140}"/>
    <cellStyle name="Bevitel 2 3 3" xfId="4858" xr:uid="{57C71B2D-8EA9-4023-AD50-09D6ACD7AFDA}"/>
    <cellStyle name="Bevitel 2 3 3 2" xfId="4859" xr:uid="{3FEEA36D-B26E-4E43-819D-961BEAD2E3D2}"/>
    <cellStyle name="Bevitel 2 3 3 2 2" xfId="4860" xr:uid="{89A3D5B1-79C3-49EA-8F0B-F83054713456}"/>
    <cellStyle name="Bevitel 2 3 3 3" xfId="4861" xr:uid="{8C5AB9EE-DAE9-4D2B-8FD9-7D6E0F593C38}"/>
    <cellStyle name="Bevitel 2 3 4" xfId="4862" xr:uid="{282431A0-D131-4FC9-8F0F-2FC6CAB31EDD}"/>
    <cellStyle name="Bevitel 2 3 4 2" xfId="4863" xr:uid="{305F2FA4-279C-4C44-9A87-512155582F05}"/>
    <cellStyle name="Bevitel 2 3 5" xfId="4864" xr:uid="{618FECD3-7202-4C29-857F-36B58267B520}"/>
    <cellStyle name="Bevitel 2 30" xfId="4865" xr:uid="{069A2815-E99E-46A6-8DAA-728FA7F94EAA}"/>
    <cellStyle name="Bevitel 2 30 2" xfId="4866" xr:uid="{6E141BED-4786-4014-8E30-85F7DD559D43}"/>
    <cellStyle name="Bevitel 2 30 2 2" xfId="4867" xr:uid="{B68C9D14-1904-4022-8EAE-859BE17F7529}"/>
    <cellStyle name="Bevitel 2 30 2 2 2" xfId="4868" xr:uid="{7796B88A-769D-4CEC-8932-BF8A79650412}"/>
    <cellStyle name="Bevitel 2 30 2 2 2 2" xfId="4869" xr:uid="{D71840C1-1A7F-4FFB-8F5B-F023B7289241}"/>
    <cellStyle name="Bevitel 2 30 2 2 3" xfId="4870" xr:uid="{02677F8A-2A30-42DF-AF3C-FBE3513BCBD0}"/>
    <cellStyle name="Bevitel 2 30 2 3" xfId="4871" xr:uid="{D1F04084-2535-443D-B12E-F5C7244B9AEC}"/>
    <cellStyle name="Bevitel 2 30 2 3 2" xfId="4872" xr:uid="{DF1B929A-72F3-4A3B-95F2-96A968407FFC}"/>
    <cellStyle name="Bevitel 2 30 2 3 2 2" xfId="4873" xr:uid="{B82C0854-870D-4D9A-9A1C-39FC29C78B5C}"/>
    <cellStyle name="Bevitel 2 30 2 3 3" xfId="4874" xr:uid="{54138D90-7D1D-4E3F-90FB-9C6B835E248E}"/>
    <cellStyle name="Bevitel 2 30 2 4" xfId="4875" xr:uid="{D85F2823-FEB2-4456-BB08-D90A2363B03F}"/>
    <cellStyle name="Bevitel 2 30 2 4 2" xfId="4876" xr:uid="{AB4A3174-944B-44DB-B937-0C78CA23B333}"/>
    <cellStyle name="Bevitel 2 30 2 5" xfId="4877" xr:uid="{1B40B49E-C3A7-47F3-AD00-FD9F8652C93E}"/>
    <cellStyle name="Bevitel 2 30 3" xfId="4878" xr:uid="{16D25AFB-F15C-41C2-8B65-5A3807C6A301}"/>
    <cellStyle name="Bevitel 2 30 3 2" xfId="4879" xr:uid="{EBF3392D-0029-4BBB-9042-31F892642851}"/>
    <cellStyle name="Bevitel 2 30 3 2 2" xfId="4880" xr:uid="{C284142C-67EB-49E3-B436-33BF457EF54E}"/>
    <cellStyle name="Bevitel 2 30 3 3" xfId="4881" xr:uid="{58BB7A9F-865C-412E-8705-11DE2B2A47D7}"/>
    <cellStyle name="Bevitel 2 30 4" xfId="4882" xr:uid="{25AC3BF3-94A0-4E9D-9E86-B5286C810FF7}"/>
    <cellStyle name="Bevitel 2 30 4 2" xfId="4883" xr:uid="{DB36F592-8E81-453C-91F3-FCE947D66756}"/>
    <cellStyle name="Bevitel 2 30 5" xfId="4884" xr:uid="{F053C66F-3E24-4D1C-94B6-2B68494549F3}"/>
    <cellStyle name="Bevitel 2 31" xfId="4885" xr:uid="{020547AA-81AD-43E3-896B-DECE2C5BA858}"/>
    <cellStyle name="Bevitel 2 31 2" xfId="4886" xr:uid="{6BC7330C-A24B-4B5F-8293-92E6B4D8B922}"/>
    <cellStyle name="Bevitel 2 31 2 2" xfId="4887" xr:uid="{9A9E3668-0356-4CB4-99C5-92A71131E34A}"/>
    <cellStyle name="Bevitel 2 31 2 2 2" xfId="4888" xr:uid="{7C3BA001-0A4C-4E48-B509-258AA1680579}"/>
    <cellStyle name="Bevitel 2 31 2 2 2 2" xfId="4889" xr:uid="{A106B6E8-5B3E-4EA4-A7EA-C651D3D781F1}"/>
    <cellStyle name="Bevitel 2 31 2 2 3" xfId="4890" xr:uid="{D91C6380-E9FC-485D-AF73-F3BA02C1C9DB}"/>
    <cellStyle name="Bevitel 2 31 2 3" xfId="4891" xr:uid="{BF345C2A-4BA0-4D73-B2E6-CB57AB351537}"/>
    <cellStyle name="Bevitel 2 31 2 3 2" xfId="4892" xr:uid="{04AA95EE-9F4D-48DA-840B-F7E45BA30384}"/>
    <cellStyle name="Bevitel 2 31 2 3 2 2" xfId="4893" xr:uid="{EDCC24A2-1A11-4CF4-90CB-3244AC79D580}"/>
    <cellStyle name="Bevitel 2 31 2 3 3" xfId="4894" xr:uid="{12871F98-D628-4367-9E4E-3DFCAB929334}"/>
    <cellStyle name="Bevitel 2 31 2 4" xfId="4895" xr:uid="{E6B33C3B-0640-4D15-A842-6B2F815EDFF5}"/>
    <cellStyle name="Bevitel 2 31 2 4 2" xfId="4896" xr:uid="{5513FB73-C89D-4073-896E-0DEDCC35AB9A}"/>
    <cellStyle name="Bevitel 2 31 2 5" xfId="4897" xr:uid="{1272BC8A-A751-4842-A5B9-408065B16E63}"/>
    <cellStyle name="Bevitel 2 31 3" xfId="4898" xr:uid="{6E8DDDA7-5A06-4470-83DD-EF2F45412908}"/>
    <cellStyle name="Bevitel 2 31 3 2" xfId="4899" xr:uid="{47CE9F80-A1E7-4907-846F-C4D3AE9B55B8}"/>
    <cellStyle name="Bevitel 2 31 3 2 2" xfId="4900" xr:uid="{616476C7-CA28-4314-BC97-05082D23776E}"/>
    <cellStyle name="Bevitel 2 31 3 3" xfId="4901" xr:uid="{9E18C482-D4F3-4EBE-941A-521EA753E53B}"/>
    <cellStyle name="Bevitel 2 31 4" xfId="4902" xr:uid="{09ACB469-008D-47EA-8DAB-676D3CA71667}"/>
    <cellStyle name="Bevitel 2 31 4 2" xfId="4903" xr:uid="{37B15A40-5AC2-4A6F-8E71-580CB6B742FC}"/>
    <cellStyle name="Bevitel 2 31 5" xfId="4904" xr:uid="{BFB474DF-12C7-4E1F-9610-E9CDB63BB54D}"/>
    <cellStyle name="Bevitel 2 32" xfId="4905" xr:uid="{CF3B11BB-DAE2-421B-A2DA-32CF4492B33D}"/>
    <cellStyle name="Bevitel 2 32 2" xfId="4906" xr:uid="{9661783E-48C2-48E8-985E-B670D096983C}"/>
    <cellStyle name="Bevitel 2 32 2 2" xfId="4907" xr:uid="{A3EFFF06-2FB9-426E-A4E1-695C1E105694}"/>
    <cellStyle name="Bevitel 2 32 2 2 2" xfId="4908" xr:uid="{1AAF29E1-752D-4259-9C4D-66F7C02E41A0}"/>
    <cellStyle name="Bevitel 2 32 2 2 2 2" xfId="4909" xr:uid="{9650CA6D-E95D-4052-8AA0-820FCC8F65D9}"/>
    <cellStyle name="Bevitel 2 32 2 2 3" xfId="4910" xr:uid="{03053A83-C845-45D7-893F-7B82972056F8}"/>
    <cellStyle name="Bevitel 2 32 2 3" xfId="4911" xr:uid="{685136F8-3B15-4365-B247-BEAB51D16EA0}"/>
    <cellStyle name="Bevitel 2 32 2 3 2" xfId="4912" xr:uid="{D9AD0A37-7F03-4DB9-8B8B-88A3CA476B12}"/>
    <cellStyle name="Bevitel 2 32 2 3 2 2" xfId="4913" xr:uid="{80D77C34-4108-494B-AF8A-F1835A5A3C1B}"/>
    <cellStyle name="Bevitel 2 32 2 3 3" xfId="4914" xr:uid="{88AAD3AC-40DC-4936-9AD4-24B458D956E0}"/>
    <cellStyle name="Bevitel 2 32 2 4" xfId="4915" xr:uid="{5B40A84C-40E8-4928-AFF4-2C82B43A7406}"/>
    <cellStyle name="Bevitel 2 32 2 4 2" xfId="4916" xr:uid="{2A2CE618-91F3-42BF-BF8A-C2803E159DC3}"/>
    <cellStyle name="Bevitel 2 32 2 5" xfId="4917" xr:uid="{507E3F75-EDA9-4B8B-80CD-584C5EF16DE3}"/>
    <cellStyle name="Bevitel 2 32 3" xfId="4918" xr:uid="{0E0B1EF4-FC26-4B79-82B6-5250F99A45A8}"/>
    <cellStyle name="Bevitel 2 32 3 2" xfId="4919" xr:uid="{872D8922-A4FD-4FC7-8B7E-348D16C8AABC}"/>
    <cellStyle name="Bevitel 2 32 3 2 2" xfId="4920" xr:uid="{21C8847E-E57B-468F-8F2A-EDFD7A36785F}"/>
    <cellStyle name="Bevitel 2 32 3 3" xfId="4921" xr:uid="{10F2943D-3026-4D36-8B06-7723AD195EFB}"/>
    <cellStyle name="Bevitel 2 32 4" xfId="4922" xr:uid="{4079E68E-E892-4011-9011-40E68620CFA6}"/>
    <cellStyle name="Bevitel 2 32 4 2" xfId="4923" xr:uid="{9DDB9CD2-83AC-4811-8DD6-C39244244FCE}"/>
    <cellStyle name="Bevitel 2 32 5" xfId="4924" xr:uid="{B150B2E6-F2AE-4836-B546-FE02A71EF9C6}"/>
    <cellStyle name="Bevitel 2 33" xfId="4925" xr:uid="{4C00B445-B720-4E26-BFF8-69FCE149B83C}"/>
    <cellStyle name="Bevitel 2 33 2" xfId="4926" xr:uid="{8ACDD6F5-BC3E-421B-A0D9-C86288129487}"/>
    <cellStyle name="Bevitel 2 33 2 2" xfId="4927" xr:uid="{9696C23C-AF16-4AD0-9A9A-CA0BAF3FC926}"/>
    <cellStyle name="Bevitel 2 33 2 2 2" xfId="4928" xr:uid="{134AFF6E-517A-4082-A8A8-29F1CDD1B46D}"/>
    <cellStyle name="Bevitel 2 33 2 2 2 2" xfId="4929" xr:uid="{F084DC25-A303-46F9-B4BE-D48613FF7996}"/>
    <cellStyle name="Bevitel 2 33 2 2 3" xfId="4930" xr:uid="{150B3552-27C4-433E-8F50-A8A1413F885F}"/>
    <cellStyle name="Bevitel 2 33 2 3" xfId="4931" xr:uid="{9F4D22BB-A275-4021-BD3A-851C33311DB0}"/>
    <cellStyle name="Bevitel 2 33 2 3 2" xfId="4932" xr:uid="{76458973-EC2E-4973-88C1-DEA3D21577E4}"/>
    <cellStyle name="Bevitel 2 33 2 3 2 2" xfId="4933" xr:uid="{EC004259-B469-464F-A7EC-82DC9E1328A2}"/>
    <cellStyle name="Bevitel 2 33 2 3 3" xfId="4934" xr:uid="{AC361FB6-C622-458E-98C4-BF3FE13E0679}"/>
    <cellStyle name="Bevitel 2 33 2 4" xfId="4935" xr:uid="{775F770A-B250-479C-A0D4-1C9CAC0C95BA}"/>
    <cellStyle name="Bevitel 2 33 2 4 2" xfId="4936" xr:uid="{79CEC758-1429-4C3E-9C95-A7517AEC0D6A}"/>
    <cellStyle name="Bevitel 2 33 2 5" xfId="4937" xr:uid="{6970F627-DE26-4A77-B19C-AA2B9AE77277}"/>
    <cellStyle name="Bevitel 2 33 3" xfId="4938" xr:uid="{FFA5540E-4A4E-47DC-BD61-19FE857378CB}"/>
    <cellStyle name="Bevitel 2 33 3 2" xfId="4939" xr:uid="{32907088-160D-44AC-B6AA-564B857CF2C1}"/>
    <cellStyle name="Bevitel 2 33 3 2 2" xfId="4940" xr:uid="{A5066527-1F4E-446C-8908-20BEBA6F3F17}"/>
    <cellStyle name="Bevitel 2 33 3 3" xfId="4941" xr:uid="{B00D1BED-69B1-433A-B18C-07C85B47B6C3}"/>
    <cellStyle name="Bevitel 2 33 4" xfId="4942" xr:uid="{FD18432C-CF60-435C-B4E6-989C8BD0895F}"/>
    <cellStyle name="Bevitel 2 33 4 2" xfId="4943" xr:uid="{D88EF262-0D90-4AD1-A601-127794A53FE7}"/>
    <cellStyle name="Bevitel 2 33 5" xfId="4944" xr:uid="{BBE9DC27-5B53-47E0-B4CA-712EAA73A71A}"/>
    <cellStyle name="Bevitel 2 34" xfId="4945" xr:uid="{EAF677FE-8568-4ECF-8D6E-17D0AA0489D2}"/>
    <cellStyle name="Bevitel 2 34 2" xfId="4946" xr:uid="{1AD1471F-2297-4087-930E-638EADBBB073}"/>
    <cellStyle name="Bevitel 2 34 2 2" xfId="4947" xr:uid="{54D34874-B8B6-44F0-8B60-752CB8EE1A28}"/>
    <cellStyle name="Bevitel 2 34 2 2 2" xfId="4948" xr:uid="{402093A9-8A20-4F2F-B329-4393F63DD75C}"/>
    <cellStyle name="Bevitel 2 34 2 2 2 2" xfId="4949" xr:uid="{27A265A2-EFAF-4969-99FC-47065C9BC810}"/>
    <cellStyle name="Bevitel 2 34 2 2 3" xfId="4950" xr:uid="{9F36CA7C-A4A6-4064-A284-4EFFB112F835}"/>
    <cellStyle name="Bevitel 2 34 2 3" xfId="4951" xr:uid="{709491D3-BE88-4434-AB79-13B7772D8633}"/>
    <cellStyle name="Bevitel 2 34 2 3 2" xfId="4952" xr:uid="{2828D8A3-EE28-4ADB-AF66-979E27F56629}"/>
    <cellStyle name="Bevitel 2 34 2 3 2 2" xfId="4953" xr:uid="{36F3F271-5223-4205-8F80-537D68910A21}"/>
    <cellStyle name="Bevitel 2 34 2 3 3" xfId="4954" xr:uid="{FD1A058B-A043-4862-B1AF-603895C16E15}"/>
    <cellStyle name="Bevitel 2 34 2 4" xfId="4955" xr:uid="{84242DC9-3289-469A-95CB-1FD9EB21D0B0}"/>
    <cellStyle name="Bevitel 2 34 2 4 2" xfId="4956" xr:uid="{E426D3F9-A810-4CFA-A2EA-BC23EF2E58B3}"/>
    <cellStyle name="Bevitel 2 34 2 5" xfId="4957" xr:uid="{DFF0EFCE-F87D-40CA-82E9-913A3CEFB365}"/>
    <cellStyle name="Bevitel 2 34 3" xfId="4958" xr:uid="{317391E0-E85D-486B-8870-6B7C7581B2BE}"/>
    <cellStyle name="Bevitel 2 34 3 2" xfId="4959" xr:uid="{D116DA65-5E33-4B39-9838-6B215C7EB9C0}"/>
    <cellStyle name="Bevitel 2 34 3 2 2" xfId="4960" xr:uid="{833357E4-C4EF-4FED-AC5B-05AC275EBCF7}"/>
    <cellStyle name="Bevitel 2 34 3 3" xfId="4961" xr:uid="{D391CBE6-ABB1-4997-9897-04B9F37CC000}"/>
    <cellStyle name="Bevitel 2 34 4" xfId="4962" xr:uid="{C4971B50-6811-4019-9DE9-1A0140489264}"/>
    <cellStyle name="Bevitel 2 34 4 2" xfId="4963" xr:uid="{1BFB95F9-5EA9-49E1-976A-3B178BAF1B7B}"/>
    <cellStyle name="Bevitel 2 34 5" xfId="4964" xr:uid="{EC56276E-71C9-4B57-BA2E-E43675B585CB}"/>
    <cellStyle name="Bevitel 2 35" xfId="4965" xr:uid="{63F7CF7A-7A90-4206-BED0-EAC5249CBF79}"/>
    <cellStyle name="Bevitel 2 35 2" xfId="4966" xr:uid="{334DBAB7-D217-434C-8A98-31A7A4E76798}"/>
    <cellStyle name="Bevitel 2 35 2 2" xfId="4967" xr:uid="{3A219EA3-DF03-4D84-9BEF-92B1F7169282}"/>
    <cellStyle name="Bevitel 2 35 2 2 2" xfId="4968" xr:uid="{0FE27D1A-8396-4D79-B742-9A520AF4F388}"/>
    <cellStyle name="Bevitel 2 35 2 2 2 2" xfId="4969" xr:uid="{ACF5569F-8B62-4993-B6CE-79D567471B40}"/>
    <cellStyle name="Bevitel 2 35 2 2 3" xfId="4970" xr:uid="{DAEA3777-B312-490F-98C8-51AC67BA9F4B}"/>
    <cellStyle name="Bevitel 2 35 2 3" xfId="4971" xr:uid="{7B5169A7-BD3E-4EDC-9F7B-EA4065B13EF7}"/>
    <cellStyle name="Bevitel 2 35 2 3 2" xfId="4972" xr:uid="{1FD0DEEC-5178-408C-88A7-CD33DB8EDD63}"/>
    <cellStyle name="Bevitel 2 35 2 3 2 2" xfId="4973" xr:uid="{B0E450F2-9465-4B49-AF03-6152832FF573}"/>
    <cellStyle name="Bevitel 2 35 2 3 3" xfId="4974" xr:uid="{1046A89E-5790-4512-8CA4-8AC86DCBEF4A}"/>
    <cellStyle name="Bevitel 2 35 2 4" xfId="4975" xr:uid="{922BBDE5-4D9D-4885-85F4-98174C1BBBD3}"/>
    <cellStyle name="Bevitel 2 35 2 4 2" xfId="4976" xr:uid="{0AB8E7D3-BCA2-4952-96E2-0DD91E393F36}"/>
    <cellStyle name="Bevitel 2 35 2 5" xfId="4977" xr:uid="{A432D40F-9DC0-45AE-9E2C-1208D9DB22C4}"/>
    <cellStyle name="Bevitel 2 35 3" xfId="4978" xr:uid="{8D1F1663-E322-4649-9D8E-61A7D3DDDEB7}"/>
    <cellStyle name="Bevitel 2 35 3 2" xfId="4979" xr:uid="{F499A9D3-B4B4-46AB-82FE-7BD632E1FFAA}"/>
    <cellStyle name="Bevitel 2 35 3 2 2" xfId="4980" xr:uid="{87117F27-6711-4ADA-9C48-930D759A735A}"/>
    <cellStyle name="Bevitel 2 35 3 3" xfId="4981" xr:uid="{B1EBB205-B4AD-4C5F-B49F-E5EC2262F0E5}"/>
    <cellStyle name="Bevitel 2 35 4" xfId="4982" xr:uid="{7CD3D9EF-6AF7-4046-B133-CAFF9841B1AB}"/>
    <cellStyle name="Bevitel 2 35 4 2" xfId="4983" xr:uid="{2E53DABE-EAF0-406D-B6E5-A2661518FA0A}"/>
    <cellStyle name="Bevitel 2 35 5" xfId="4984" xr:uid="{8E8EAF63-375A-438F-AA08-0B0D994FED0E}"/>
    <cellStyle name="Bevitel 2 36" xfId="4985" xr:uid="{ECC26BD9-28D7-4206-A6CA-F0DB868A2607}"/>
    <cellStyle name="Bevitel 2 36 2" xfId="4986" xr:uid="{18912D12-51EA-4DC6-9DC0-C275E8BF8E61}"/>
    <cellStyle name="Bevitel 2 36 2 2" xfId="4987" xr:uid="{B64F8618-E1A4-4860-A2C0-A4AF63919147}"/>
    <cellStyle name="Bevitel 2 36 2 2 2" xfId="4988" xr:uid="{2BA46EA6-09CF-4EE4-A106-4DB5719104E6}"/>
    <cellStyle name="Bevitel 2 36 2 2 2 2" xfId="4989" xr:uid="{6F986ADE-C4AE-434F-91D9-CF358867F1D5}"/>
    <cellStyle name="Bevitel 2 36 2 2 3" xfId="4990" xr:uid="{1B19E842-97E3-4423-8F42-F06B6BA37229}"/>
    <cellStyle name="Bevitel 2 36 2 3" xfId="4991" xr:uid="{EBB15269-0CD0-4DBD-BFE8-F77F36618CBF}"/>
    <cellStyle name="Bevitel 2 36 2 3 2" xfId="4992" xr:uid="{3955F307-EEE0-40ED-9ED8-1DC5CF377F9E}"/>
    <cellStyle name="Bevitel 2 36 2 3 2 2" xfId="4993" xr:uid="{AC313CCC-9517-466B-BA83-42D39E2EDDFC}"/>
    <cellStyle name="Bevitel 2 36 2 3 3" xfId="4994" xr:uid="{1DEC9A6A-3147-45F8-A954-618D062F4A22}"/>
    <cellStyle name="Bevitel 2 36 2 4" xfId="4995" xr:uid="{A3679008-F73F-4691-9B16-F189F3302017}"/>
    <cellStyle name="Bevitel 2 36 2 4 2" xfId="4996" xr:uid="{37B010FA-B4E3-4069-A3F4-AA3EDE979488}"/>
    <cellStyle name="Bevitel 2 36 2 5" xfId="4997" xr:uid="{1098A94A-D244-4B1C-B0F7-3AE0D31F74E1}"/>
    <cellStyle name="Bevitel 2 36 3" xfId="4998" xr:uid="{5DF5A235-3D92-4FC3-A3AF-30A57AFB37F7}"/>
    <cellStyle name="Bevitel 2 36 3 2" xfId="4999" xr:uid="{64A04F5D-FA40-4987-9320-4E766BF6978E}"/>
    <cellStyle name="Bevitel 2 36 3 2 2" xfId="5000" xr:uid="{5F2F11B0-6B95-43FD-A440-501016DA16A0}"/>
    <cellStyle name="Bevitel 2 36 3 3" xfId="5001" xr:uid="{2CAB93A0-72F2-4B4C-B71E-5C855BACFEC0}"/>
    <cellStyle name="Bevitel 2 36 4" xfId="5002" xr:uid="{F3CF18A3-14C3-4F6B-AD25-9DE6B36B95A5}"/>
    <cellStyle name="Bevitel 2 36 4 2" xfId="5003" xr:uid="{23982048-238A-495E-9347-5877DB37201D}"/>
    <cellStyle name="Bevitel 2 36 5" xfId="5004" xr:uid="{CFC7AC0A-1BDC-4071-A624-115C1FDD34CA}"/>
    <cellStyle name="Bevitel 2 37" xfId="5005" xr:uid="{5BD5C8DE-CABD-4352-BDAF-857AD875B5DF}"/>
    <cellStyle name="Bevitel 2 37 2" xfId="5006" xr:uid="{3DD19265-6A6D-455E-8BE5-1DC26FD7EF73}"/>
    <cellStyle name="Bevitel 2 37 2 2" xfId="5007" xr:uid="{DCA05AF5-1437-4AD6-A1E4-ACF8D90498B3}"/>
    <cellStyle name="Bevitel 2 37 2 2 2" xfId="5008" xr:uid="{08F11872-0318-494A-BEFD-FA7C159BFF6C}"/>
    <cellStyle name="Bevitel 2 37 2 2 2 2" xfId="5009" xr:uid="{8834E5BC-DBBA-498A-9898-72C024F0B733}"/>
    <cellStyle name="Bevitel 2 37 2 2 3" xfId="5010" xr:uid="{80DBD71C-3964-428F-AEBE-C8135D4598BC}"/>
    <cellStyle name="Bevitel 2 37 2 3" xfId="5011" xr:uid="{8D2090B3-9F31-469C-ACEA-673C80806543}"/>
    <cellStyle name="Bevitel 2 37 2 3 2" xfId="5012" xr:uid="{852565AC-C5D2-4DC8-917C-858A8AB98981}"/>
    <cellStyle name="Bevitel 2 37 2 3 2 2" xfId="5013" xr:uid="{87EAAD3A-A394-4A52-88BC-4388EA9DA061}"/>
    <cellStyle name="Bevitel 2 37 2 3 3" xfId="5014" xr:uid="{C3E067C6-5D6D-4D07-97B3-33A2672B2207}"/>
    <cellStyle name="Bevitel 2 37 2 4" xfId="5015" xr:uid="{80FB5F4B-2FBB-4FE6-A6C6-C122F1C85AB3}"/>
    <cellStyle name="Bevitel 2 37 2 4 2" xfId="5016" xr:uid="{CF2838A6-34CC-4B48-9315-73AB09E15D6A}"/>
    <cellStyle name="Bevitel 2 37 2 5" xfId="5017" xr:uid="{A59A1CF0-4051-4D8C-BF64-BB54D2395799}"/>
    <cellStyle name="Bevitel 2 37 3" xfId="5018" xr:uid="{0D524E19-D260-4F5F-A0B8-DEB27491C8E1}"/>
    <cellStyle name="Bevitel 2 37 3 2" xfId="5019" xr:uid="{5A6071D0-5BC1-49F1-97DC-F3E9B02F3813}"/>
    <cellStyle name="Bevitel 2 37 3 2 2" xfId="5020" xr:uid="{3475B841-F0BE-4D75-9FE0-55D8B192E868}"/>
    <cellStyle name="Bevitel 2 37 3 3" xfId="5021" xr:uid="{2171ED1C-E659-421C-80E1-B4456186BC9A}"/>
    <cellStyle name="Bevitel 2 37 4" xfId="5022" xr:uid="{C8696550-E36F-4EF9-ABA8-57D5190CDF7B}"/>
    <cellStyle name="Bevitel 2 37 4 2" xfId="5023" xr:uid="{E6DA1DF2-2038-4F08-9366-3BC72C3E85B1}"/>
    <cellStyle name="Bevitel 2 37 5" xfId="5024" xr:uid="{37C0A152-C26B-4E70-8942-234E2C14D618}"/>
    <cellStyle name="Bevitel 2 38" xfId="5025" xr:uid="{32668C27-C644-4DEC-BB62-6E4FD83E7250}"/>
    <cellStyle name="Bevitel 2 38 2" xfId="5026" xr:uid="{FD725611-14F5-4306-8360-EC58938B615C}"/>
    <cellStyle name="Bevitel 2 38 2 2" xfId="5027" xr:uid="{D515E3F3-F496-4FF0-9E10-0CF324811F61}"/>
    <cellStyle name="Bevitel 2 38 2 2 2" xfId="5028" xr:uid="{510B2239-5725-427E-B870-9A8D8D214A17}"/>
    <cellStyle name="Bevitel 2 38 2 2 2 2" xfId="5029" xr:uid="{A253BC12-1993-4943-85E7-B07BE5ADF681}"/>
    <cellStyle name="Bevitel 2 38 2 2 3" xfId="5030" xr:uid="{80294296-0CB3-4075-92EC-BF914DAFDD68}"/>
    <cellStyle name="Bevitel 2 38 2 3" xfId="5031" xr:uid="{E3EE298C-7030-492D-B890-8034BFE02363}"/>
    <cellStyle name="Bevitel 2 38 2 3 2" xfId="5032" xr:uid="{412136DF-EE04-4903-BE49-08361E93CFF4}"/>
    <cellStyle name="Bevitel 2 38 2 3 2 2" xfId="5033" xr:uid="{71E285D6-4DB3-4117-8967-361B47CA683C}"/>
    <cellStyle name="Bevitel 2 38 2 3 3" xfId="5034" xr:uid="{303406B1-ED38-4A9D-A2D6-814A5068B362}"/>
    <cellStyle name="Bevitel 2 38 2 4" xfId="5035" xr:uid="{E60E5099-4961-4B85-AB91-573F9C8CF2C9}"/>
    <cellStyle name="Bevitel 2 38 2 4 2" xfId="5036" xr:uid="{4CFDF37C-65AC-4CDC-8A2C-147EDBA3F4F0}"/>
    <cellStyle name="Bevitel 2 38 2 5" xfId="5037" xr:uid="{0B75FC11-AD84-4251-B671-FC239CD49640}"/>
    <cellStyle name="Bevitel 2 38 3" xfId="5038" xr:uid="{110725EC-8147-4EE3-B806-3958983ECF89}"/>
    <cellStyle name="Bevitel 2 38 3 2" xfId="5039" xr:uid="{4FC3CA41-5CD9-4A54-8A98-185196EE75BA}"/>
    <cellStyle name="Bevitel 2 38 3 2 2" xfId="5040" xr:uid="{9639C3DF-3FFA-49F7-B270-010225160424}"/>
    <cellStyle name="Bevitel 2 38 3 3" xfId="5041" xr:uid="{195192EE-A5E4-499F-96BE-9187147D3092}"/>
    <cellStyle name="Bevitel 2 38 4" xfId="5042" xr:uid="{470E1B5A-994A-4E4E-A487-A8485729065F}"/>
    <cellStyle name="Bevitel 2 38 4 2" xfId="5043" xr:uid="{083AEACC-0D2F-46B6-9B4B-CF61D088E888}"/>
    <cellStyle name="Bevitel 2 38 5" xfId="5044" xr:uid="{B463EDE5-4811-40FD-91B9-1E79E8632923}"/>
    <cellStyle name="Bevitel 2 39" xfId="5045" xr:uid="{32EA5FAB-1D0E-4D12-A1B8-A6D0B27982F1}"/>
    <cellStyle name="Bevitel 2 39 2" xfId="5046" xr:uid="{6745C37C-6A0C-423F-BABB-3D7E80E581BA}"/>
    <cellStyle name="Bevitel 2 39 2 2" xfId="5047" xr:uid="{9B54452C-4CDC-4185-81FC-28AB8B673E5F}"/>
    <cellStyle name="Bevitel 2 39 2 2 2" xfId="5048" xr:uid="{9252A5AE-9F7A-46A5-8B81-CC2C4A8ED4FF}"/>
    <cellStyle name="Bevitel 2 39 2 2 2 2" xfId="5049" xr:uid="{E9384B7D-249C-4787-86BF-3C36D5664443}"/>
    <cellStyle name="Bevitel 2 39 2 2 3" xfId="5050" xr:uid="{D96F7983-A09B-4953-8504-C1233A6122E3}"/>
    <cellStyle name="Bevitel 2 39 2 3" xfId="5051" xr:uid="{3BD3D902-2012-4D91-951C-2AE57C6809F6}"/>
    <cellStyle name="Bevitel 2 39 2 3 2" xfId="5052" xr:uid="{A943FC4B-74F9-4178-9ADF-7EC3C42EB6F2}"/>
    <cellStyle name="Bevitel 2 39 2 3 2 2" xfId="5053" xr:uid="{336A3CAF-BF0B-4E00-9C87-00155CCD2D19}"/>
    <cellStyle name="Bevitel 2 39 2 3 3" xfId="5054" xr:uid="{B3695B36-5ED6-41EA-BADA-51A80A8454C6}"/>
    <cellStyle name="Bevitel 2 39 2 4" xfId="5055" xr:uid="{0690C333-C9A1-4C70-9984-AFF0DE572726}"/>
    <cellStyle name="Bevitel 2 39 2 4 2" xfId="5056" xr:uid="{303BE446-1C30-486B-96D9-FC6B4195BCC8}"/>
    <cellStyle name="Bevitel 2 39 2 5" xfId="5057" xr:uid="{26A18A80-FD68-4D8F-91D2-70F354A6478B}"/>
    <cellStyle name="Bevitel 2 39 3" xfId="5058" xr:uid="{74EAB604-2477-4A59-BE88-C57F3254A52C}"/>
    <cellStyle name="Bevitel 2 39 3 2" xfId="5059" xr:uid="{6BA17BB5-7CEC-4D63-AA1A-8A03CCB65CF9}"/>
    <cellStyle name="Bevitel 2 39 3 2 2" xfId="5060" xr:uid="{18C6AAEC-05A2-40A9-B69C-F2DD06995B96}"/>
    <cellStyle name="Bevitel 2 39 3 3" xfId="5061" xr:uid="{D307C13A-DD6F-4D81-ACE6-403BD925C8D1}"/>
    <cellStyle name="Bevitel 2 39 4" xfId="5062" xr:uid="{69BAA508-D11B-453B-8A36-5716338BAC97}"/>
    <cellStyle name="Bevitel 2 39 4 2" xfId="5063" xr:uid="{CB6C6000-9332-4AE1-AFE8-FB2F68EFE6BE}"/>
    <cellStyle name="Bevitel 2 39 5" xfId="5064" xr:uid="{7BB60D17-6E64-435E-A538-A4998227A76A}"/>
    <cellStyle name="Bevitel 2 4" xfId="5065" xr:uid="{7D9897B1-C78B-4178-A002-4F1A5F7D5388}"/>
    <cellStyle name="Bevitel 2 4 2" xfId="5066" xr:uid="{393EDC00-184E-4C8E-A2BB-53138D86B426}"/>
    <cellStyle name="Bevitel 2 4 2 2" xfId="5067" xr:uid="{9268D019-3759-42DA-B4DC-541E36A9039E}"/>
    <cellStyle name="Bevitel 2 4 2 2 2" xfId="5068" xr:uid="{AA16688C-F655-4707-BEDD-E78605C6D51A}"/>
    <cellStyle name="Bevitel 2 4 2 2 2 2" xfId="5069" xr:uid="{2290EAFA-9057-4CB0-B347-DD578D1862A0}"/>
    <cellStyle name="Bevitel 2 4 2 2 3" xfId="5070" xr:uid="{8BA3236E-94B8-4659-B0E2-F82D86E06572}"/>
    <cellStyle name="Bevitel 2 4 2 3" xfId="5071" xr:uid="{7B2DA781-2046-4BCE-850C-CC409F851727}"/>
    <cellStyle name="Bevitel 2 4 2 3 2" xfId="5072" xr:uid="{80698C28-6D1C-4214-8604-109B3782E64F}"/>
    <cellStyle name="Bevitel 2 4 2 3 2 2" xfId="5073" xr:uid="{FFA5F190-6CE7-4FE8-BD93-D869B03DD111}"/>
    <cellStyle name="Bevitel 2 4 2 3 3" xfId="5074" xr:uid="{27238463-FDC7-4352-A8E0-177786942134}"/>
    <cellStyle name="Bevitel 2 4 2 4" xfId="5075" xr:uid="{F3DBD08F-A536-4684-A51E-F81A5B43AF5A}"/>
    <cellStyle name="Bevitel 2 4 2 4 2" xfId="5076" xr:uid="{14B9695D-20F2-4719-8045-FAD856F2615A}"/>
    <cellStyle name="Bevitel 2 4 2 5" xfId="5077" xr:uid="{5FF00C1D-3EA4-497B-9E80-DDE076637C82}"/>
    <cellStyle name="Bevitel 2 4 3" xfId="5078" xr:uid="{28D48A12-7FE9-423D-9982-35C863CDB066}"/>
    <cellStyle name="Bevitel 2 4 3 2" xfId="5079" xr:uid="{F0C91D79-3E0E-4445-888E-85D853B36AC9}"/>
    <cellStyle name="Bevitel 2 4 3 2 2" xfId="5080" xr:uid="{7855971C-980F-45C9-B627-7655E4EA9F43}"/>
    <cellStyle name="Bevitel 2 4 3 3" xfId="5081" xr:uid="{D0C6ED51-B4A1-4B48-8A10-F820EE59543D}"/>
    <cellStyle name="Bevitel 2 4 4" xfId="5082" xr:uid="{68F48154-AD0C-4229-9452-B8A2036571E2}"/>
    <cellStyle name="Bevitel 2 4 4 2" xfId="5083" xr:uid="{5AE4F83F-5139-4760-94EE-1463E83717BF}"/>
    <cellStyle name="Bevitel 2 4 5" xfId="5084" xr:uid="{B145CCBD-7149-4074-BB20-9215BEBB3463}"/>
    <cellStyle name="Bevitel 2 40" xfId="5085" xr:uid="{0B1CBCFD-811F-43AB-8452-91415468D5FA}"/>
    <cellStyle name="Bevitel 2 40 2" xfId="5086" xr:uid="{71192037-C9ED-4632-8343-6B05877024D4}"/>
    <cellStyle name="Bevitel 2 40 2 2" xfId="5087" xr:uid="{C2E5E979-6C11-4891-812B-87C99AABAF62}"/>
    <cellStyle name="Bevitel 2 40 2 2 2" xfId="5088" xr:uid="{3FC65DB2-3EAC-45EF-B7D0-BBAAF1E87DF3}"/>
    <cellStyle name="Bevitel 2 40 2 2 2 2" xfId="5089" xr:uid="{2C3D052B-A5D2-438C-BB3A-418F409B1A1E}"/>
    <cellStyle name="Bevitel 2 40 2 2 3" xfId="5090" xr:uid="{B0251B45-F8F7-4843-9069-AF6D081D5244}"/>
    <cellStyle name="Bevitel 2 40 2 3" xfId="5091" xr:uid="{75B4CB2F-4295-46E7-8BA0-10E8005ED080}"/>
    <cellStyle name="Bevitel 2 40 2 3 2" xfId="5092" xr:uid="{548B4EF5-FD83-43F0-B031-79548FF5BFDA}"/>
    <cellStyle name="Bevitel 2 40 2 3 2 2" xfId="5093" xr:uid="{E57159F7-243A-4ECE-935B-020112F53EBF}"/>
    <cellStyle name="Bevitel 2 40 2 3 3" xfId="5094" xr:uid="{ADA46422-93F3-4396-8DE6-5B1F4DD2FC9B}"/>
    <cellStyle name="Bevitel 2 40 2 4" xfId="5095" xr:uid="{F0F79C9A-5824-415A-A328-2540701D3630}"/>
    <cellStyle name="Bevitel 2 40 2 4 2" xfId="5096" xr:uid="{EFE22FA4-6CA7-4C6F-A3AF-6E98EFB3BB62}"/>
    <cellStyle name="Bevitel 2 40 2 5" xfId="5097" xr:uid="{7810FE9B-B66C-46B3-83A0-C6212F60DBDD}"/>
    <cellStyle name="Bevitel 2 40 3" xfId="5098" xr:uid="{B5548A75-2ABC-4F1A-BF8D-7FFA47E25E01}"/>
    <cellStyle name="Bevitel 2 40 3 2" xfId="5099" xr:uid="{5914E371-DB7D-4444-B816-3EA1EBEFBC61}"/>
    <cellStyle name="Bevitel 2 40 3 2 2" xfId="5100" xr:uid="{29331C22-17A2-46B2-942D-881FA2488BBD}"/>
    <cellStyle name="Bevitel 2 40 3 3" xfId="5101" xr:uid="{069BCDD2-3582-4EA3-96DD-3484A48ED1DD}"/>
    <cellStyle name="Bevitel 2 40 4" xfId="5102" xr:uid="{2316E9D6-8849-433B-B5DD-1F3AC80D5698}"/>
    <cellStyle name="Bevitel 2 40 4 2" xfId="5103" xr:uid="{5A25BABF-CFB0-48B2-981A-A41903FDF765}"/>
    <cellStyle name="Bevitel 2 40 5" xfId="5104" xr:uid="{34E9DCE3-EA42-4F5C-B44E-1861FD2B5B69}"/>
    <cellStyle name="Bevitel 2 41" xfId="5105" xr:uid="{4D2AF7E0-5676-44EC-BEAD-D14F8CDFCA63}"/>
    <cellStyle name="Bevitel 2 41 2" xfId="5106" xr:uid="{970C27DD-4218-4358-B7DC-8F408B78DA12}"/>
    <cellStyle name="Bevitel 2 41 2 2" xfId="5107" xr:uid="{8FDFA66C-DCFE-4487-B825-4A37E3D0ED5C}"/>
    <cellStyle name="Bevitel 2 41 2 2 2" xfId="5108" xr:uid="{AE69585A-9EEB-41A3-B564-846F452AD092}"/>
    <cellStyle name="Bevitel 2 41 2 2 2 2" xfId="5109" xr:uid="{16351182-03D8-4A7F-B1BA-4A03FA9993AB}"/>
    <cellStyle name="Bevitel 2 41 2 2 3" xfId="5110" xr:uid="{90721F30-77AF-48EC-B904-11706DED2B67}"/>
    <cellStyle name="Bevitel 2 41 2 3" xfId="5111" xr:uid="{F46B4CAB-9086-4DFB-AFEA-7EF90B713366}"/>
    <cellStyle name="Bevitel 2 41 2 3 2" xfId="5112" xr:uid="{60A295C9-9244-4724-9DC6-81C4182409FD}"/>
    <cellStyle name="Bevitel 2 41 2 3 2 2" xfId="5113" xr:uid="{6A4ECE8B-7F79-4FBF-A4A2-F4514000BB99}"/>
    <cellStyle name="Bevitel 2 41 2 3 3" xfId="5114" xr:uid="{9917EFEC-27BB-4F10-A843-FC335D9FC0CA}"/>
    <cellStyle name="Bevitel 2 41 2 4" xfId="5115" xr:uid="{CA0771C7-520B-4606-B796-D2CE4D5BD0AD}"/>
    <cellStyle name="Bevitel 2 41 2 4 2" xfId="5116" xr:uid="{59CB7B60-1FA1-4CB9-A5A8-34815B924621}"/>
    <cellStyle name="Bevitel 2 41 2 5" xfId="5117" xr:uid="{F691BD42-B3EE-4AEB-B233-BAC0E61F4089}"/>
    <cellStyle name="Bevitel 2 41 3" xfId="5118" xr:uid="{613E236F-89D8-4CD1-A4C1-C60555B7DC72}"/>
    <cellStyle name="Bevitel 2 41 3 2" xfId="5119" xr:uid="{530E4858-E204-4D87-AC3D-3C209770279B}"/>
    <cellStyle name="Bevitel 2 41 3 2 2" xfId="5120" xr:uid="{5D395504-1A48-4C29-8254-3D3770F47866}"/>
    <cellStyle name="Bevitel 2 41 3 3" xfId="5121" xr:uid="{DB4112DF-7785-4D1D-A0D7-22942AE39B53}"/>
    <cellStyle name="Bevitel 2 41 4" xfId="5122" xr:uid="{D83DA9A5-1CE8-4F9B-8CA8-D8CB43B91E1D}"/>
    <cellStyle name="Bevitel 2 41 4 2" xfId="5123" xr:uid="{610DC6D1-193C-47B4-8B15-220C8C72A88C}"/>
    <cellStyle name="Bevitel 2 41 5" xfId="5124" xr:uid="{676FC6D6-7CA2-4CC7-B2E1-5FB8DA0738CF}"/>
    <cellStyle name="Bevitel 2 42" xfId="5125" xr:uid="{C2B367B5-C2F4-406F-8E61-7FF1A7AD906A}"/>
    <cellStyle name="Bevitel 2 42 2" xfId="5126" xr:uid="{FE152504-8BC2-4839-9BD0-330BFD782786}"/>
    <cellStyle name="Bevitel 2 42 2 2" xfId="5127" xr:uid="{C11C6CED-D881-4033-A0DB-98CC2D8FB3B5}"/>
    <cellStyle name="Bevitel 2 42 2 2 2" xfId="5128" xr:uid="{ACCC5A72-2477-49FA-B639-2EC3BB94B718}"/>
    <cellStyle name="Bevitel 2 42 2 2 2 2" xfId="5129" xr:uid="{250FA181-60D5-43C6-A43E-E16F4213D2C7}"/>
    <cellStyle name="Bevitel 2 42 2 2 3" xfId="5130" xr:uid="{CAA005A2-36E2-4FA4-9153-6176F1BEB193}"/>
    <cellStyle name="Bevitel 2 42 2 3" xfId="5131" xr:uid="{483B448B-4611-4676-B853-32C084801621}"/>
    <cellStyle name="Bevitel 2 42 2 3 2" xfId="5132" xr:uid="{46425E58-ACA5-4258-ABE0-90A887F4B192}"/>
    <cellStyle name="Bevitel 2 42 2 3 2 2" xfId="5133" xr:uid="{0447030A-1500-41C6-9D40-6E6AD303D072}"/>
    <cellStyle name="Bevitel 2 42 2 3 3" xfId="5134" xr:uid="{36574E53-1525-43A6-92F0-7FACC9C5F4B6}"/>
    <cellStyle name="Bevitel 2 42 2 4" xfId="5135" xr:uid="{9840BC11-A44D-4A2A-8B5D-5901677A6DAF}"/>
    <cellStyle name="Bevitel 2 42 2 4 2" xfId="5136" xr:uid="{ED810F2B-9457-4699-94AC-5099226E4000}"/>
    <cellStyle name="Bevitel 2 42 2 5" xfId="5137" xr:uid="{584F69C2-E515-4D2A-825D-D125304C3C9B}"/>
    <cellStyle name="Bevitel 2 42 3" xfId="5138" xr:uid="{67EB0EF3-EC2E-4DFF-A14E-BD5A9FEDD8A5}"/>
    <cellStyle name="Bevitel 2 42 3 2" xfId="5139" xr:uid="{C2A40A5D-4351-4823-8571-DED70A71E6BD}"/>
    <cellStyle name="Bevitel 2 42 3 2 2" xfId="5140" xr:uid="{6706CC05-1D1C-46DB-BFDF-315C0C812134}"/>
    <cellStyle name="Bevitel 2 42 3 3" xfId="5141" xr:uid="{6D1A50D9-C0C4-4C7E-8409-9627F5848C18}"/>
    <cellStyle name="Bevitel 2 42 4" xfId="5142" xr:uid="{87A78DB1-E52C-437D-82C6-1710E09BFFD0}"/>
    <cellStyle name="Bevitel 2 42 4 2" xfId="5143" xr:uid="{6EDDB3B4-0BD0-4AE1-B4F5-8A0DE9714C09}"/>
    <cellStyle name="Bevitel 2 42 5" xfId="5144" xr:uid="{93E59FB1-4034-44BF-9AA7-319705F9A417}"/>
    <cellStyle name="Bevitel 2 43" xfId="5145" xr:uid="{3105292D-8E80-4906-9CBD-CB01CAA9C530}"/>
    <cellStyle name="Bevitel 2 43 2" xfId="5146" xr:uid="{5A13B612-8E89-49A0-ACBA-FD72BDD49769}"/>
    <cellStyle name="Bevitel 2 43 2 2" xfId="5147" xr:uid="{2F4C1CA5-DC43-4C67-A2DF-B52B3C7D7E53}"/>
    <cellStyle name="Bevitel 2 43 2 2 2" xfId="5148" xr:uid="{5859C660-DBB1-44EF-9B36-D37D900F7A81}"/>
    <cellStyle name="Bevitel 2 43 2 2 2 2" xfId="5149" xr:uid="{AE9B37FF-5152-4B62-B1AC-99685D3E34F4}"/>
    <cellStyle name="Bevitel 2 43 2 2 3" xfId="5150" xr:uid="{2A2B3446-A6FF-43A8-83E6-401E86F4B02F}"/>
    <cellStyle name="Bevitel 2 43 2 3" xfId="5151" xr:uid="{C6D8154B-6615-46E4-B41F-968DB0B221A8}"/>
    <cellStyle name="Bevitel 2 43 2 3 2" xfId="5152" xr:uid="{5214F943-210D-421F-9A2F-4C5BB0F9F691}"/>
    <cellStyle name="Bevitel 2 43 2 3 2 2" xfId="5153" xr:uid="{34B4EA7A-8D92-4D09-B861-98A2EA347ABA}"/>
    <cellStyle name="Bevitel 2 43 2 3 3" xfId="5154" xr:uid="{BC8D3FC8-825A-4893-A4FC-80BB99BF8A73}"/>
    <cellStyle name="Bevitel 2 43 2 4" xfId="5155" xr:uid="{BF3CA520-FEAC-4D9B-B4EA-4EC52C877F47}"/>
    <cellStyle name="Bevitel 2 43 2 4 2" xfId="5156" xr:uid="{40E58995-7F84-468D-A16C-2DD66B5FCFD2}"/>
    <cellStyle name="Bevitel 2 43 2 5" xfId="5157" xr:uid="{6A15D6D3-149D-4BD4-B313-AE7A3711A8E8}"/>
    <cellStyle name="Bevitel 2 43 3" xfId="5158" xr:uid="{635FA608-1628-4D65-BCB7-6D7B8E325387}"/>
    <cellStyle name="Bevitel 2 43 3 2" xfId="5159" xr:uid="{E75D4FEC-A84C-40DF-87BA-12435C3404E3}"/>
    <cellStyle name="Bevitel 2 43 3 2 2" xfId="5160" xr:uid="{A928ECFF-A380-466F-9016-02801DE4EBDB}"/>
    <cellStyle name="Bevitel 2 43 3 3" xfId="5161" xr:uid="{24321443-7B72-42E2-985D-D60A3A42EC64}"/>
    <cellStyle name="Bevitel 2 43 4" xfId="5162" xr:uid="{B4F7D664-556F-4B1E-BF99-AC1C55D71137}"/>
    <cellStyle name="Bevitel 2 43 4 2" xfId="5163" xr:uid="{A255B3AA-B6AB-4179-9E16-1AB7B2B1F308}"/>
    <cellStyle name="Bevitel 2 43 5" xfId="5164" xr:uid="{24AE6C31-BB90-4FDE-BDB7-11CE1F6F4E49}"/>
    <cellStyle name="Bevitel 2 44" xfId="5165" xr:uid="{DACFFF86-CAB7-4937-87DF-C735CAAF3986}"/>
    <cellStyle name="Bevitel 2 44 2" xfId="5166" xr:uid="{BD2C535A-C7D7-4C49-ACFB-62DA5184C07D}"/>
    <cellStyle name="Bevitel 2 44 2 2" xfId="5167" xr:uid="{67B3B1C1-CB45-4748-B397-2A9193432ECB}"/>
    <cellStyle name="Bevitel 2 44 2 2 2" xfId="5168" xr:uid="{5BB9AAE9-1B6F-45B3-9A7F-37770BB3D76B}"/>
    <cellStyle name="Bevitel 2 44 2 2 2 2" xfId="5169" xr:uid="{90864F92-56DE-4ECF-82EF-8FF3C32C9FD2}"/>
    <cellStyle name="Bevitel 2 44 2 2 3" xfId="5170" xr:uid="{DCF3EB92-1437-4E00-A601-0E27F97D6848}"/>
    <cellStyle name="Bevitel 2 44 2 3" xfId="5171" xr:uid="{6B722B9B-0DF9-4DD5-BED6-1132EF0A4B6C}"/>
    <cellStyle name="Bevitel 2 44 2 3 2" xfId="5172" xr:uid="{27073295-3A9D-4B0D-9C9D-51B4273B5E36}"/>
    <cellStyle name="Bevitel 2 44 2 3 2 2" xfId="5173" xr:uid="{721AB9B2-C540-457B-B27B-063D1CC84347}"/>
    <cellStyle name="Bevitel 2 44 2 3 3" xfId="5174" xr:uid="{B5E91665-AE8B-4529-94BB-56FCE4AB9942}"/>
    <cellStyle name="Bevitel 2 44 2 4" xfId="5175" xr:uid="{8B6B62DC-08EE-4D7B-BCC4-0212E0715998}"/>
    <cellStyle name="Bevitel 2 44 2 4 2" xfId="5176" xr:uid="{5E2922B2-3E0C-4C7E-80BC-43E57ABA768B}"/>
    <cellStyle name="Bevitel 2 44 2 5" xfId="5177" xr:uid="{530D3C97-4B81-4231-A4E5-84EC44035028}"/>
    <cellStyle name="Bevitel 2 44 3" xfId="5178" xr:uid="{2807D26A-564A-4950-88A2-327C3CAC398D}"/>
    <cellStyle name="Bevitel 2 44 3 2" xfId="5179" xr:uid="{20C5EF70-35CC-4CF2-ABEB-793D3E597813}"/>
    <cellStyle name="Bevitel 2 44 3 2 2" xfId="5180" xr:uid="{253BB724-994A-4CB1-9377-80B7D5116038}"/>
    <cellStyle name="Bevitel 2 44 3 3" xfId="5181" xr:uid="{96815FBE-8DA6-42DC-ACE8-4D52C99B2A72}"/>
    <cellStyle name="Bevitel 2 44 4" xfId="5182" xr:uid="{3DD0E1E7-C3EE-4F99-9A70-9B26FF9FC869}"/>
    <cellStyle name="Bevitel 2 44 4 2" xfId="5183" xr:uid="{0ED41B81-47F9-4945-A048-D340C6BAE425}"/>
    <cellStyle name="Bevitel 2 44 5" xfId="5184" xr:uid="{B1DB3A54-476E-4496-82EA-4B9BFF7D7BDA}"/>
    <cellStyle name="Bevitel 2 45" xfId="5185" xr:uid="{946ED7D1-128B-43AE-9C54-06ED89D53E1D}"/>
    <cellStyle name="Bevitel 2 45 2" xfId="5186" xr:uid="{C65B19F2-520D-4725-A67A-FF25DF662346}"/>
    <cellStyle name="Bevitel 2 45 2 2" xfId="5187" xr:uid="{AB38321E-F02B-4360-BE63-7D975E6E1EE4}"/>
    <cellStyle name="Bevitel 2 45 2 2 2" xfId="5188" xr:uid="{B92A71C5-DDDC-4509-8C90-F1F08885D9D9}"/>
    <cellStyle name="Bevitel 2 45 2 2 2 2" xfId="5189" xr:uid="{CE908290-F1CD-41DC-AD52-DD31021BFCD0}"/>
    <cellStyle name="Bevitel 2 45 2 2 3" xfId="5190" xr:uid="{D75D2FF6-2A5C-46E6-964B-5780CEBE9F49}"/>
    <cellStyle name="Bevitel 2 45 2 3" xfId="5191" xr:uid="{1AAC0ECC-54FE-4BDD-8A62-76C1F134713F}"/>
    <cellStyle name="Bevitel 2 45 2 3 2" xfId="5192" xr:uid="{D1EEDEC4-0382-445F-837C-0B631AE97A16}"/>
    <cellStyle name="Bevitel 2 45 2 3 2 2" xfId="5193" xr:uid="{6DEF835F-068E-4653-AF1E-3A483FA4C068}"/>
    <cellStyle name="Bevitel 2 45 2 3 3" xfId="5194" xr:uid="{D2B0F0B1-D6C9-4B32-8C35-51DF986302F6}"/>
    <cellStyle name="Bevitel 2 45 2 4" xfId="5195" xr:uid="{DDD36C35-DCDF-401F-89DA-91B2C0C5EF59}"/>
    <cellStyle name="Bevitel 2 45 2 4 2" xfId="5196" xr:uid="{F6712900-1EB1-4CF5-B988-1346CB4995D8}"/>
    <cellStyle name="Bevitel 2 45 2 5" xfId="5197" xr:uid="{295791C2-3A53-47A3-8747-856B1B2B852B}"/>
    <cellStyle name="Bevitel 2 45 3" xfId="5198" xr:uid="{6D837308-2E3E-4CD9-B477-552AC17FA4C2}"/>
    <cellStyle name="Bevitel 2 45 3 2" xfId="5199" xr:uid="{9FCFAC2A-8A06-4A1C-AB11-BA57B2CE4BA6}"/>
    <cellStyle name="Bevitel 2 45 3 2 2" xfId="5200" xr:uid="{6A2D466C-919E-4517-A516-58E69D105CC6}"/>
    <cellStyle name="Bevitel 2 45 3 3" xfId="5201" xr:uid="{886004B5-2986-42C0-99A6-428352DBDFEA}"/>
    <cellStyle name="Bevitel 2 45 4" xfId="5202" xr:uid="{1F715220-B89E-47D1-874B-790641A10476}"/>
    <cellStyle name="Bevitel 2 45 4 2" xfId="5203" xr:uid="{DAF1B01E-98FA-43C1-9B5B-68FE51ECBFD2}"/>
    <cellStyle name="Bevitel 2 45 5" xfId="5204" xr:uid="{53D7317A-B392-413E-80D7-61C7B751F6B9}"/>
    <cellStyle name="Bevitel 2 46" xfId="5205" xr:uid="{166B7D14-7324-4E08-B394-EFC79790DFC1}"/>
    <cellStyle name="Bevitel 2 46 2" xfId="5206" xr:uid="{17A4B275-2628-4286-930F-5464FA5B572B}"/>
    <cellStyle name="Bevitel 2 46 2 2" xfId="5207" xr:uid="{1FA387F9-A9E0-4999-BF89-11586ACE20F9}"/>
    <cellStyle name="Bevitel 2 46 2 2 2" xfId="5208" xr:uid="{13873BE8-A07B-4F27-9E5D-916FFE3A196C}"/>
    <cellStyle name="Bevitel 2 46 2 2 2 2" xfId="5209" xr:uid="{F7353F14-9F70-43F3-A138-8FE1CA327CCF}"/>
    <cellStyle name="Bevitel 2 46 2 2 3" xfId="5210" xr:uid="{85C24840-5486-4FD9-8753-F31CD1A496D8}"/>
    <cellStyle name="Bevitel 2 46 2 3" xfId="5211" xr:uid="{AC603519-8B30-4EB2-9237-FA23AE178445}"/>
    <cellStyle name="Bevitel 2 46 2 3 2" xfId="5212" xr:uid="{F66E5C3A-F346-46F8-904B-A5463C0CD389}"/>
    <cellStyle name="Bevitel 2 46 2 3 2 2" xfId="5213" xr:uid="{BAB8D9FE-239A-4B08-BBEB-E602B111A64F}"/>
    <cellStyle name="Bevitel 2 46 2 3 3" xfId="5214" xr:uid="{ACCB4F88-973F-4135-AABE-A90EB8EA1B58}"/>
    <cellStyle name="Bevitel 2 46 2 4" xfId="5215" xr:uid="{6CFA860F-9059-463B-B7A6-CF6D5AF339F3}"/>
    <cellStyle name="Bevitel 2 46 2 4 2" xfId="5216" xr:uid="{0FE66C61-480C-4665-8AD9-A7C0BB8912F0}"/>
    <cellStyle name="Bevitel 2 46 2 5" xfId="5217" xr:uid="{210182C4-6EA1-41FE-8F60-A4D3B8ADCEC7}"/>
    <cellStyle name="Bevitel 2 46 3" xfId="5218" xr:uid="{AE3393C5-682E-4F0E-814C-28A8DCD30DA4}"/>
    <cellStyle name="Bevitel 2 46 3 2" xfId="5219" xr:uid="{70813CC0-414C-456B-94BC-7D6601A787AC}"/>
    <cellStyle name="Bevitel 2 46 3 2 2" xfId="5220" xr:uid="{ECCEA381-7F10-486E-A1A9-DA17BBA8E729}"/>
    <cellStyle name="Bevitel 2 46 3 3" xfId="5221" xr:uid="{4B7A9376-7C39-4D6D-A209-78624ADBA89D}"/>
    <cellStyle name="Bevitel 2 46 4" xfId="5222" xr:uid="{075565F7-E3B8-4F10-AC19-DEC56AE72A7E}"/>
    <cellStyle name="Bevitel 2 46 4 2" xfId="5223" xr:uid="{85CDC118-A3D5-48A8-97CA-269381989C4F}"/>
    <cellStyle name="Bevitel 2 46 5" xfId="5224" xr:uid="{17EEB4FD-4761-4151-9D36-41BCC76EBDB8}"/>
    <cellStyle name="Bevitel 2 47" xfId="5225" xr:uid="{F42427EF-52F3-48E8-937C-E349BD152AA8}"/>
    <cellStyle name="Bevitel 2 47 2" xfId="5226" xr:uid="{F79B2331-9940-4F76-8352-659862A00A40}"/>
    <cellStyle name="Bevitel 2 47 2 2" xfId="5227" xr:uid="{7672E384-F7EE-4A33-8135-767BD0DF01E2}"/>
    <cellStyle name="Bevitel 2 47 2 2 2" xfId="5228" xr:uid="{103215A3-C6D1-4479-B313-670BE5388AAA}"/>
    <cellStyle name="Bevitel 2 47 2 3" xfId="5229" xr:uid="{B1AC7FAA-42CF-451B-BC80-7A0D3FB15167}"/>
    <cellStyle name="Bevitel 2 47 3" xfId="5230" xr:uid="{10D57FA7-4443-44B6-AFAC-F9345E7ED86F}"/>
    <cellStyle name="Bevitel 2 47 3 2" xfId="5231" xr:uid="{ADA723B9-AD0D-4A73-B0C2-7AEE295F86E1}"/>
    <cellStyle name="Bevitel 2 47 3 2 2" xfId="5232" xr:uid="{C5031B52-64B4-4E68-B44C-F1A1634C3613}"/>
    <cellStyle name="Bevitel 2 47 3 3" xfId="5233" xr:uid="{96511655-95F1-4ACE-AC14-EC3332DEC7A1}"/>
    <cellStyle name="Bevitel 2 47 4" xfId="5234" xr:uid="{9D25BAE3-F743-425B-8C36-0697540E600A}"/>
    <cellStyle name="Bevitel 2 47 4 2" xfId="5235" xr:uid="{A22B0FED-CD2C-44F3-B1B7-FD2BB1F3F90B}"/>
    <cellStyle name="Bevitel 2 47 5" xfId="5236" xr:uid="{11B25CC7-E3BF-4DDC-ADA7-458AAD841473}"/>
    <cellStyle name="Bevitel 2 48" xfId="5237" xr:uid="{55F13455-056C-499E-8F8B-3DFC0EBE0CA8}"/>
    <cellStyle name="Bevitel 2 48 2" xfId="5238" xr:uid="{2762EE81-C783-4C16-B882-A04FAB78EE24}"/>
    <cellStyle name="Bevitel 2 48 2 2" xfId="5239" xr:uid="{3C8CA676-77E6-4DA8-AEEB-8389F62D6389}"/>
    <cellStyle name="Bevitel 2 48 3" xfId="5240" xr:uid="{8C27760E-89C4-4E94-8E4F-345949F0C935}"/>
    <cellStyle name="Bevitel 2 49" xfId="5241" xr:uid="{2286A260-11B8-4C50-AA64-3AEC372A2712}"/>
    <cellStyle name="Bevitel 2 49 2" xfId="5242" xr:uid="{EEF6E438-5DCF-4185-8DF1-E88A770EFE68}"/>
    <cellStyle name="Bevitel 2 5" xfId="5243" xr:uid="{FB59F573-4753-407F-8EFF-C5DB698B507F}"/>
    <cellStyle name="Bevitel 2 5 2" xfId="5244" xr:uid="{812BDFC7-76B5-438C-AA30-5C6AA6A9F8BE}"/>
    <cellStyle name="Bevitel 2 5 2 2" xfId="5245" xr:uid="{7F0F5BD7-2D29-4097-B1BE-BB8CB1D0C368}"/>
    <cellStyle name="Bevitel 2 5 2 2 2" xfId="5246" xr:uid="{6775FC62-7AC7-484C-99DB-3A6569C7813B}"/>
    <cellStyle name="Bevitel 2 5 2 2 2 2" xfId="5247" xr:uid="{AB3A0CE4-8C2F-4D8E-B7B6-A3FD87024287}"/>
    <cellStyle name="Bevitel 2 5 2 2 3" xfId="5248" xr:uid="{D1477AD0-9910-43C1-80C4-6D6369CECB17}"/>
    <cellStyle name="Bevitel 2 5 2 3" xfId="5249" xr:uid="{4E23C20F-F8BB-4613-B5DB-F9523457F788}"/>
    <cellStyle name="Bevitel 2 5 2 3 2" xfId="5250" xr:uid="{83FC5C62-D48A-436D-8E62-9F2295D3A663}"/>
    <cellStyle name="Bevitel 2 5 2 3 2 2" xfId="5251" xr:uid="{C822128F-59E6-4EA6-A9C5-59067EFB28BD}"/>
    <cellStyle name="Bevitel 2 5 2 3 3" xfId="5252" xr:uid="{BF02AE51-E209-438F-A0B2-72CE110E3F0D}"/>
    <cellStyle name="Bevitel 2 5 2 4" xfId="5253" xr:uid="{CCFB6999-C8F8-4AF9-BC76-E0A18E2A8E96}"/>
    <cellStyle name="Bevitel 2 5 2 4 2" xfId="5254" xr:uid="{A43E8A32-F5B2-4ADC-99C0-A8375EE8FF1D}"/>
    <cellStyle name="Bevitel 2 5 2 5" xfId="5255" xr:uid="{F21E9CCB-AB9C-4809-85DA-2787E67F75B2}"/>
    <cellStyle name="Bevitel 2 5 3" xfId="5256" xr:uid="{083AE655-BD24-4590-990A-1FDE7A19FEA3}"/>
    <cellStyle name="Bevitel 2 5 3 2" xfId="5257" xr:uid="{9AD0504C-E68B-43C5-97C3-DB86F1D1A16F}"/>
    <cellStyle name="Bevitel 2 5 3 2 2" xfId="5258" xr:uid="{93A6283B-ACEF-478E-8A33-B06032D70428}"/>
    <cellStyle name="Bevitel 2 5 3 3" xfId="5259" xr:uid="{DC9FCDF6-105E-4D79-9DD1-10E075CC4B55}"/>
    <cellStyle name="Bevitel 2 5 4" xfId="5260" xr:uid="{EEB67154-1B92-457E-A335-5723F7912138}"/>
    <cellStyle name="Bevitel 2 5 4 2" xfId="5261" xr:uid="{23BF24D8-B84F-4FBF-B1B7-4F6201089A0F}"/>
    <cellStyle name="Bevitel 2 5 5" xfId="5262" xr:uid="{75E968F7-6265-4DFA-A8BF-772813CD78E9}"/>
    <cellStyle name="Bevitel 2 50" xfId="5263" xr:uid="{BFE46AE6-D6E4-495D-B042-96F2319A8E9F}"/>
    <cellStyle name="Bevitel 2 6" xfId="5264" xr:uid="{832C7119-72EF-44A2-B4B5-F18FC0119D93}"/>
    <cellStyle name="Bevitel 2 6 2" xfId="5265" xr:uid="{E0430984-D54D-4A66-A8C9-BE0E7127C24F}"/>
    <cellStyle name="Bevitel 2 6 2 2" xfId="5266" xr:uid="{7325861C-7833-4F0C-80F6-192AFD6E42E0}"/>
    <cellStyle name="Bevitel 2 6 2 2 2" xfId="5267" xr:uid="{90D784BF-8F0D-4D74-A9F7-141541EFF01D}"/>
    <cellStyle name="Bevitel 2 6 2 2 2 2" xfId="5268" xr:uid="{E85A74E8-0B17-440F-B5E7-2ED885985EA9}"/>
    <cellStyle name="Bevitel 2 6 2 2 3" xfId="5269" xr:uid="{EFB3036F-AB39-490C-A59B-EB5F1277F372}"/>
    <cellStyle name="Bevitel 2 6 2 3" xfId="5270" xr:uid="{540E7437-D996-457D-B4C6-AE9D033A5EBD}"/>
    <cellStyle name="Bevitel 2 6 2 3 2" xfId="5271" xr:uid="{5DA983AA-0542-46A8-8D52-756832FC51DF}"/>
    <cellStyle name="Bevitel 2 6 2 3 2 2" xfId="5272" xr:uid="{AB684597-2779-49FC-9A7A-528F862972C4}"/>
    <cellStyle name="Bevitel 2 6 2 3 3" xfId="5273" xr:uid="{344C5F2D-3541-4AAC-BA09-1E7CE1B812ED}"/>
    <cellStyle name="Bevitel 2 6 2 4" xfId="5274" xr:uid="{1710C692-7C86-407E-A45A-8B321753999F}"/>
    <cellStyle name="Bevitel 2 6 2 4 2" xfId="5275" xr:uid="{D4A14EBC-E716-431F-89CF-26BF8723A0F0}"/>
    <cellStyle name="Bevitel 2 6 2 5" xfId="5276" xr:uid="{282DF350-FD3D-410F-874A-35981544F80E}"/>
    <cellStyle name="Bevitel 2 6 3" xfId="5277" xr:uid="{13308D16-3C29-4880-B63B-C91CABFB58DC}"/>
    <cellStyle name="Bevitel 2 6 3 2" xfId="5278" xr:uid="{5825603F-73F6-4E2F-B98F-C62B30DAD93B}"/>
    <cellStyle name="Bevitel 2 6 3 2 2" xfId="5279" xr:uid="{61F4EE7C-03CD-425A-8BE5-138DD28E2160}"/>
    <cellStyle name="Bevitel 2 6 3 3" xfId="5280" xr:uid="{79124C37-0D19-46C0-9CF8-65D7B6530227}"/>
    <cellStyle name="Bevitel 2 6 4" xfId="5281" xr:uid="{5E5A8A1A-2076-4C15-A103-F3C3395C292A}"/>
    <cellStyle name="Bevitel 2 6 4 2" xfId="5282" xr:uid="{43F77D6A-BE02-4A38-B29B-68EB2C4DDF0F}"/>
    <cellStyle name="Bevitel 2 6 5" xfId="5283" xr:uid="{11FB82C6-9453-493E-8671-51E2EAAB0607}"/>
    <cellStyle name="Bevitel 2 7" xfId="5284" xr:uid="{DDE4BAB3-0B68-409E-8D96-C8CFD9552608}"/>
    <cellStyle name="Bevitel 2 7 2" xfId="5285" xr:uid="{48BA690F-6956-4A13-83FA-993A6BBB3BD8}"/>
    <cellStyle name="Bevitel 2 7 2 2" xfId="5286" xr:uid="{155B9FBB-EE9E-4913-AAD7-92877C1BD07E}"/>
    <cellStyle name="Bevitel 2 7 2 2 2" xfId="5287" xr:uid="{18E756C0-4B35-418B-AC36-87DA33513546}"/>
    <cellStyle name="Bevitel 2 7 2 2 2 2" xfId="5288" xr:uid="{BE812E5A-D702-4C26-BA1E-D7076DEEBD3D}"/>
    <cellStyle name="Bevitel 2 7 2 2 3" xfId="5289" xr:uid="{A75EBF49-8FFD-4716-9FA1-005857B94E84}"/>
    <cellStyle name="Bevitel 2 7 2 3" xfId="5290" xr:uid="{FA273802-F593-48A6-A54E-E43C9224CDF9}"/>
    <cellStyle name="Bevitel 2 7 2 3 2" xfId="5291" xr:uid="{00DBE0B3-9C15-48C5-A040-53506FA93A9E}"/>
    <cellStyle name="Bevitel 2 7 2 3 2 2" xfId="5292" xr:uid="{477B961B-111D-427A-88F5-3D8E17312ABF}"/>
    <cellStyle name="Bevitel 2 7 2 3 3" xfId="5293" xr:uid="{332CD1A9-AE0B-418A-BF7D-8A9B3D673FCD}"/>
    <cellStyle name="Bevitel 2 7 2 4" xfId="5294" xr:uid="{5BEB38DC-27A5-4A66-A528-85885B8A21A4}"/>
    <cellStyle name="Bevitel 2 7 2 4 2" xfId="5295" xr:uid="{8E05C101-9234-46CB-BAB5-6C300FBF1FD1}"/>
    <cellStyle name="Bevitel 2 7 2 5" xfId="5296" xr:uid="{7525550D-3194-441A-BE14-764DF5258FC1}"/>
    <cellStyle name="Bevitel 2 7 3" xfId="5297" xr:uid="{329A751A-ACB8-4736-B54C-5A53FF2B8079}"/>
    <cellStyle name="Bevitel 2 7 3 2" xfId="5298" xr:uid="{1BCBCA8C-A0E8-47B4-8B88-3EA011A3A447}"/>
    <cellStyle name="Bevitel 2 7 3 2 2" xfId="5299" xr:uid="{74A6A8A6-D23C-4EC1-BBC1-4C3F2FA83B4E}"/>
    <cellStyle name="Bevitel 2 7 3 3" xfId="5300" xr:uid="{501B23F1-702A-472B-997E-351D5795E6CC}"/>
    <cellStyle name="Bevitel 2 7 4" xfId="5301" xr:uid="{29BC2AAF-BE42-45F8-8506-56B17159EDCC}"/>
    <cellStyle name="Bevitel 2 7 4 2" xfId="5302" xr:uid="{52845D91-24BD-4E00-BB5E-00D52C8805A6}"/>
    <cellStyle name="Bevitel 2 7 5" xfId="5303" xr:uid="{366AEE28-BBAA-448D-9F49-0ED8375BDB3C}"/>
    <cellStyle name="Bevitel 2 8" xfId="5304" xr:uid="{3D843B92-E1EC-4D77-ABA0-53E5918657B6}"/>
    <cellStyle name="Bevitel 2 8 2" xfId="5305" xr:uid="{1543567D-C772-49EA-A291-3C9EBCE63EC9}"/>
    <cellStyle name="Bevitel 2 8 2 2" xfId="5306" xr:uid="{3BB75F86-2EC7-46D7-987A-9559F45269F7}"/>
    <cellStyle name="Bevitel 2 8 2 2 2" xfId="5307" xr:uid="{005BF596-F242-4D31-B7F6-CB6F4FA664B2}"/>
    <cellStyle name="Bevitel 2 8 2 2 2 2" xfId="5308" xr:uid="{7A145836-3656-4872-8D33-A909F0126ABC}"/>
    <cellStyle name="Bevitel 2 8 2 2 3" xfId="5309" xr:uid="{69392E56-F801-408E-8723-908A2D80C23B}"/>
    <cellStyle name="Bevitel 2 8 2 3" xfId="5310" xr:uid="{10FED2F7-286D-40CC-A7C2-34BF46854E35}"/>
    <cellStyle name="Bevitel 2 8 2 3 2" xfId="5311" xr:uid="{8E2E3537-12A8-430F-B7DD-8B04C634668E}"/>
    <cellStyle name="Bevitel 2 8 2 3 2 2" xfId="5312" xr:uid="{CDE7B10E-468D-4429-B9F1-7670978CDCBF}"/>
    <cellStyle name="Bevitel 2 8 2 3 3" xfId="5313" xr:uid="{AFD71A00-7450-47F7-A85D-0D10EDF42070}"/>
    <cellStyle name="Bevitel 2 8 2 4" xfId="5314" xr:uid="{B7214FD2-1214-40E6-B6B2-EF55C32F9E3F}"/>
    <cellStyle name="Bevitel 2 8 2 4 2" xfId="5315" xr:uid="{7CCB192A-9587-4FCF-8EA0-45F15D621613}"/>
    <cellStyle name="Bevitel 2 8 2 5" xfId="5316" xr:uid="{B51EA730-EFBE-4178-9542-C75D902C2858}"/>
    <cellStyle name="Bevitel 2 8 3" xfId="5317" xr:uid="{13823526-0111-4136-A016-40E38EBEB7FF}"/>
    <cellStyle name="Bevitel 2 8 3 2" xfId="5318" xr:uid="{2C7DC070-A736-4907-AB72-7AE67EE09BCE}"/>
    <cellStyle name="Bevitel 2 8 3 2 2" xfId="5319" xr:uid="{E8B7101F-E353-4B80-81A2-D06CCC94A757}"/>
    <cellStyle name="Bevitel 2 8 3 3" xfId="5320" xr:uid="{3B9CB5C1-3F32-4677-AAE6-BBA6A0764231}"/>
    <cellStyle name="Bevitel 2 8 4" xfId="5321" xr:uid="{3F844014-BE52-4AA3-9970-912219E49271}"/>
    <cellStyle name="Bevitel 2 8 4 2" xfId="5322" xr:uid="{638B748E-B9A0-4F30-925E-447166DD42EC}"/>
    <cellStyle name="Bevitel 2 8 5" xfId="5323" xr:uid="{514AEA01-D299-4AFF-ADB7-F7F939D5EECA}"/>
    <cellStyle name="Bevitel 2 9" xfId="5324" xr:uid="{CDD08224-A788-47CC-8610-1BFC19DE7407}"/>
    <cellStyle name="Bevitel 2 9 2" xfId="5325" xr:uid="{9A2B80CD-2FA9-409B-A8AF-46297B35242D}"/>
    <cellStyle name="Bevitel 2 9 2 2" xfId="5326" xr:uid="{1A5B9325-F553-42AC-985E-A96A40A93730}"/>
    <cellStyle name="Bevitel 2 9 2 2 2" xfId="5327" xr:uid="{03C02C0E-5213-4D47-B351-D25586401ED9}"/>
    <cellStyle name="Bevitel 2 9 2 2 2 2" xfId="5328" xr:uid="{CFF863C2-7C96-4565-9601-6833E7DDC9C4}"/>
    <cellStyle name="Bevitel 2 9 2 2 3" xfId="5329" xr:uid="{730DFF59-146F-466A-86D9-808C0B2F0DA6}"/>
    <cellStyle name="Bevitel 2 9 2 3" xfId="5330" xr:uid="{2440C653-9943-4A8E-B983-01FEF2AD9521}"/>
    <cellStyle name="Bevitel 2 9 2 3 2" xfId="5331" xr:uid="{97CE7DAE-A033-4E25-8D79-83BF3236D70B}"/>
    <cellStyle name="Bevitel 2 9 2 3 2 2" xfId="5332" xr:uid="{FEBE6C6C-5ADA-4076-AD69-1481A7473894}"/>
    <cellStyle name="Bevitel 2 9 2 3 3" xfId="5333" xr:uid="{9C4EB373-09E4-4D82-AEDC-58EAF78BF31B}"/>
    <cellStyle name="Bevitel 2 9 2 4" xfId="5334" xr:uid="{7A967F09-B945-40B3-B374-443EA0FF0D3D}"/>
    <cellStyle name="Bevitel 2 9 2 4 2" xfId="5335" xr:uid="{235EDC64-607C-4562-BA5E-C5BBD31EABB7}"/>
    <cellStyle name="Bevitel 2 9 2 5" xfId="5336" xr:uid="{46493251-8EC8-4407-8849-98D19B9130CA}"/>
    <cellStyle name="Bevitel 2 9 3" xfId="5337" xr:uid="{234E49C1-EB7A-4CA5-819E-B86EBCB4FA6E}"/>
    <cellStyle name="Bevitel 2 9 3 2" xfId="5338" xr:uid="{577BAC2C-7396-4EC3-B5DD-34E7C4EAAB31}"/>
    <cellStyle name="Bevitel 2 9 3 2 2" xfId="5339" xr:uid="{EFC7831E-436E-4391-A6CC-C61792E6C8A1}"/>
    <cellStyle name="Bevitel 2 9 3 3" xfId="5340" xr:uid="{017A6E37-5E3C-4A9E-A067-E590F78EAE77}"/>
    <cellStyle name="Bevitel 2 9 4" xfId="5341" xr:uid="{8061C1D9-6F9D-4995-8BFC-D829A379C2E0}"/>
    <cellStyle name="Bevitel 2 9 4 2" xfId="5342" xr:uid="{25C970D4-92AD-40F6-A59A-84E373BE1310}"/>
    <cellStyle name="Bevitel 2 9 5" xfId="5343" xr:uid="{DC0A90A3-E134-4097-B209-3E5A24859307}"/>
    <cellStyle name="Bevitel 3" xfId="5344" xr:uid="{BFCCDB16-ABB6-412E-8431-480599B1FB56}"/>
    <cellStyle name="Bevitel 3 2" xfId="5345" xr:uid="{C18BDFDA-926D-482D-9D27-34EE462257B8}"/>
    <cellStyle name="Bevitel 3 2 2" xfId="5346" xr:uid="{A93A88EE-2631-4205-BA95-A929867EF759}"/>
    <cellStyle name="Bevitel 3 3" xfId="5347" xr:uid="{01027737-7037-40C0-B885-700FB9A34E31}"/>
    <cellStyle name="Bevitel 4" xfId="5348" xr:uid="{3262C04F-83D7-4362-BDE3-172F43860CD3}"/>
    <cellStyle name="Bevitel 4 2" xfId="5349" xr:uid="{EA80C60F-8C15-4CC1-9F6C-B8AB2C32333C}"/>
    <cellStyle name="Buena" xfId="5350" xr:uid="{5F402A91-46CD-4618-BD25-D39ED59ED631}"/>
    <cellStyle name="Calculation 2" xfId="5351" xr:uid="{15EAA078-FF19-4184-8092-BDD6AF083D0F}"/>
    <cellStyle name="Calculation 2 2" xfId="5352" xr:uid="{2F37FB4A-F267-4B21-AE98-87D70363A5AC}"/>
    <cellStyle name="Calculation 2 2 10" xfId="5353" xr:uid="{75D0328B-D73B-4070-86D9-C8001166CE9F}"/>
    <cellStyle name="Calculation 2 2 10 2" xfId="5354" xr:uid="{4FB616AB-D514-47B1-B559-B0A3BDDBA57D}"/>
    <cellStyle name="Calculation 2 2 10 2 2" xfId="5355" xr:uid="{566B4B29-C4BA-45AE-AF1A-DCDD372E8097}"/>
    <cellStyle name="Calculation 2 2 10 2 2 2" xfId="5356" xr:uid="{80DF1A79-14AA-471A-806E-1E6A4DA90168}"/>
    <cellStyle name="Calculation 2 2 10 2 2 2 2" xfId="5357" xr:uid="{A421D12C-363F-448D-849B-19BA7CD69CC1}"/>
    <cellStyle name="Calculation 2 2 10 2 2 3" xfId="5358" xr:uid="{CC9AE5FE-60CC-4A16-88B6-9CBCB01B87DD}"/>
    <cellStyle name="Calculation 2 2 10 2 3" xfId="5359" xr:uid="{1007F249-8D22-4061-80A3-5AFC75EA245E}"/>
    <cellStyle name="Calculation 2 2 10 2 3 2" xfId="5360" xr:uid="{E4913D92-9DD3-4E6B-A41D-6F5B058A58C3}"/>
    <cellStyle name="Calculation 2 2 10 2 3 2 2" xfId="5361" xr:uid="{1CA9CEB8-6943-4818-8F89-A3525EE240E5}"/>
    <cellStyle name="Calculation 2 2 10 2 3 3" xfId="5362" xr:uid="{62676D48-DFFF-41B2-883D-4F1D8C71E1AB}"/>
    <cellStyle name="Calculation 2 2 10 2 4" xfId="5363" xr:uid="{0CAE3B4C-33C0-40C5-BE4E-E7D7B000E14A}"/>
    <cellStyle name="Calculation 2 2 10 2 4 2" xfId="5364" xr:uid="{3EB8FDDF-B8C3-400B-8639-192C9DC8DAE3}"/>
    <cellStyle name="Calculation 2 2 10 2 5" xfId="5365" xr:uid="{9292AB46-4265-4538-BD89-AAB4EA2D9E81}"/>
    <cellStyle name="Calculation 2 2 10 3" xfId="5366" xr:uid="{DB06E8BA-E927-4844-8B0D-24934581F06D}"/>
    <cellStyle name="Calculation 2 2 10 3 2" xfId="5367" xr:uid="{4313DA33-3770-41AA-820F-6E48699F1536}"/>
    <cellStyle name="Calculation 2 2 10 3 2 2" xfId="5368" xr:uid="{6DF8AD3C-65DF-499E-A7FD-200526ACFB12}"/>
    <cellStyle name="Calculation 2 2 10 3 3" xfId="5369" xr:uid="{FD273EB5-E375-4674-8842-DABD396BD586}"/>
    <cellStyle name="Calculation 2 2 10 4" xfId="5370" xr:uid="{C37991C1-613C-42DE-A3B5-C5000822BBAF}"/>
    <cellStyle name="Calculation 2 2 10 4 2" xfId="5371" xr:uid="{4B3833AE-F92D-4E3B-9D85-96AB6C81945B}"/>
    <cellStyle name="Calculation 2 2 10 5" xfId="5372" xr:uid="{50669AC7-F15D-4062-9AC1-2581F8FA7663}"/>
    <cellStyle name="Calculation 2 2 11" xfId="5373" xr:uid="{1E20D9BE-9711-45CF-A6F1-883C9DFBFE90}"/>
    <cellStyle name="Calculation 2 2 11 2" xfId="5374" xr:uid="{5375D286-396D-41B9-96BD-6ADF8AA3FBD0}"/>
    <cellStyle name="Calculation 2 2 11 2 2" xfId="5375" xr:uid="{FD04386B-09A7-4895-99A9-8E997A8BF4D3}"/>
    <cellStyle name="Calculation 2 2 11 2 2 2" xfId="5376" xr:uid="{387B3383-A1C9-44D9-B215-2DBD5F1F00BF}"/>
    <cellStyle name="Calculation 2 2 11 2 2 2 2" xfId="5377" xr:uid="{0BAA61C6-AADF-4AB7-B3F3-B6FE21E77738}"/>
    <cellStyle name="Calculation 2 2 11 2 2 3" xfId="5378" xr:uid="{13F91ADF-9783-4F32-92BB-874E12D8D3FB}"/>
    <cellStyle name="Calculation 2 2 11 2 3" xfId="5379" xr:uid="{C9CA4560-0358-4074-BB31-940F1B1E3833}"/>
    <cellStyle name="Calculation 2 2 11 2 3 2" xfId="5380" xr:uid="{EF981376-641C-41E9-9F37-9F0B28858BBD}"/>
    <cellStyle name="Calculation 2 2 11 2 3 2 2" xfId="5381" xr:uid="{EB773539-B58C-4AC8-AFAF-1E01B929EB17}"/>
    <cellStyle name="Calculation 2 2 11 2 3 3" xfId="5382" xr:uid="{04205372-38C3-4F36-B49F-F8A59248BA2C}"/>
    <cellStyle name="Calculation 2 2 11 2 4" xfId="5383" xr:uid="{6AE316B7-E3A3-4377-8B0E-E84579BFC3B4}"/>
    <cellStyle name="Calculation 2 2 11 2 4 2" xfId="5384" xr:uid="{CE3F8701-E124-4496-AC01-3005F8849335}"/>
    <cellStyle name="Calculation 2 2 11 2 5" xfId="5385" xr:uid="{24377D88-CDB2-4F82-A5BD-E4DB50E97D21}"/>
    <cellStyle name="Calculation 2 2 11 3" xfId="5386" xr:uid="{85E15F78-FDA7-421C-B9B2-A338F4A8216E}"/>
    <cellStyle name="Calculation 2 2 11 3 2" xfId="5387" xr:uid="{C73B12C0-1C7E-4CC0-B92E-3AC8E6EB56B8}"/>
    <cellStyle name="Calculation 2 2 11 3 2 2" xfId="5388" xr:uid="{7C49F4C7-7429-41B6-A96A-BCE80AB30F53}"/>
    <cellStyle name="Calculation 2 2 11 3 3" xfId="5389" xr:uid="{E9493572-4980-4097-BD49-B3B0D946EA71}"/>
    <cellStyle name="Calculation 2 2 11 4" xfId="5390" xr:uid="{C42CA9C2-099B-43C9-BF09-100A11EDE887}"/>
    <cellStyle name="Calculation 2 2 11 4 2" xfId="5391" xr:uid="{C9328ABE-EB1D-4C83-8ADD-646ED259FBBD}"/>
    <cellStyle name="Calculation 2 2 11 5" xfId="5392" xr:uid="{768213E5-9BAC-478E-A3C6-391D6AF06458}"/>
    <cellStyle name="Calculation 2 2 12" xfId="5393" xr:uid="{0869525E-C48C-459D-BDE9-BC7ED364F1AA}"/>
    <cellStyle name="Calculation 2 2 12 2" xfId="5394" xr:uid="{6560E4B0-B3EA-49A8-BF25-4E14927FCB14}"/>
    <cellStyle name="Calculation 2 2 12 2 2" xfId="5395" xr:uid="{F895FE37-0780-452E-A344-20898D0E80CA}"/>
    <cellStyle name="Calculation 2 2 12 2 2 2" xfId="5396" xr:uid="{B630DCFA-59D1-45D0-BB54-CDC1A0BA2EFC}"/>
    <cellStyle name="Calculation 2 2 12 2 2 2 2" xfId="5397" xr:uid="{82947E9B-9DA6-4DB6-880A-0A70DA268CBB}"/>
    <cellStyle name="Calculation 2 2 12 2 2 3" xfId="5398" xr:uid="{A7A24585-4FF4-445B-91E9-7486D0546EAA}"/>
    <cellStyle name="Calculation 2 2 12 2 3" xfId="5399" xr:uid="{2C9771BA-D0EE-470C-B357-832EFF3FBC1C}"/>
    <cellStyle name="Calculation 2 2 12 2 3 2" xfId="5400" xr:uid="{264FF325-C133-4680-848B-E31011F13A78}"/>
    <cellStyle name="Calculation 2 2 12 2 3 2 2" xfId="5401" xr:uid="{F935FFCF-02BA-4F92-8FA3-9D06C01F5AF2}"/>
    <cellStyle name="Calculation 2 2 12 2 3 3" xfId="5402" xr:uid="{7F026DEB-E4B0-4CBF-94A3-5E9EA2A25606}"/>
    <cellStyle name="Calculation 2 2 12 2 4" xfId="5403" xr:uid="{017C8BBB-1677-43B7-A665-D99E381DB428}"/>
    <cellStyle name="Calculation 2 2 12 2 4 2" xfId="5404" xr:uid="{D8C72B8A-B737-4EC6-9184-B0FBE3C9BB4C}"/>
    <cellStyle name="Calculation 2 2 12 2 5" xfId="5405" xr:uid="{069D5D6A-28F8-4FDC-9AFE-1A60F3C66AF0}"/>
    <cellStyle name="Calculation 2 2 12 3" xfId="5406" xr:uid="{4A2E5918-E0E5-473B-A736-32E74970330E}"/>
    <cellStyle name="Calculation 2 2 12 3 2" xfId="5407" xr:uid="{626DDC1D-65C9-42CC-B22A-B4B5A193E127}"/>
    <cellStyle name="Calculation 2 2 12 3 2 2" xfId="5408" xr:uid="{445441A6-30A4-4A9D-98D5-ADA63D2E5703}"/>
    <cellStyle name="Calculation 2 2 12 3 3" xfId="5409" xr:uid="{D6EABC19-E2D0-4EB3-B582-3B3F25A3D9F3}"/>
    <cellStyle name="Calculation 2 2 12 4" xfId="5410" xr:uid="{36CE56B4-F94B-4623-9F05-571187DC2ABA}"/>
    <cellStyle name="Calculation 2 2 12 4 2" xfId="5411" xr:uid="{25DDC2F7-D5D1-4E7A-B9A6-42BB24312230}"/>
    <cellStyle name="Calculation 2 2 12 5" xfId="5412" xr:uid="{4952A17D-9234-40F1-A43C-D8DA3F8DDDE7}"/>
    <cellStyle name="Calculation 2 2 13" xfId="5413" xr:uid="{182953CC-68E3-4DB1-BA35-7218C39FCA81}"/>
    <cellStyle name="Calculation 2 2 13 2" xfId="5414" xr:uid="{B1BA3EA0-F327-44CB-80A1-AB2EA5A69124}"/>
    <cellStyle name="Calculation 2 2 13 2 2" xfId="5415" xr:uid="{33DA9199-C7E4-42A1-8A28-1669884CA77D}"/>
    <cellStyle name="Calculation 2 2 13 2 2 2" xfId="5416" xr:uid="{D1FBF22B-791C-46F3-B4A4-60F200A35014}"/>
    <cellStyle name="Calculation 2 2 13 2 2 2 2" xfId="5417" xr:uid="{13F2864D-7741-40C1-9F88-B9A260190348}"/>
    <cellStyle name="Calculation 2 2 13 2 2 3" xfId="5418" xr:uid="{5E8F072E-C7A3-46C1-8F1E-F803F7A91589}"/>
    <cellStyle name="Calculation 2 2 13 2 3" xfId="5419" xr:uid="{6DF0E689-FB1D-414D-A384-BCFBC23809E0}"/>
    <cellStyle name="Calculation 2 2 13 2 3 2" xfId="5420" xr:uid="{5BCCAC08-45A1-4C8B-BA0B-30D573460899}"/>
    <cellStyle name="Calculation 2 2 13 2 3 2 2" xfId="5421" xr:uid="{443C37CB-CA71-40DF-A657-C89B5D0166A5}"/>
    <cellStyle name="Calculation 2 2 13 2 3 3" xfId="5422" xr:uid="{68611349-C7BC-47E5-8B7C-76ADEFEE8C40}"/>
    <cellStyle name="Calculation 2 2 13 2 4" xfId="5423" xr:uid="{4A28C1EA-69A9-4D93-A071-7A8F3AC5F630}"/>
    <cellStyle name="Calculation 2 2 13 2 4 2" xfId="5424" xr:uid="{33D33723-0D24-42E0-BE90-13E5A5C8C45C}"/>
    <cellStyle name="Calculation 2 2 13 2 5" xfId="5425" xr:uid="{47547616-E283-4319-AF07-652BF177A333}"/>
    <cellStyle name="Calculation 2 2 13 3" xfId="5426" xr:uid="{28B357B4-D971-4A07-9E05-DFAB9A1CE694}"/>
    <cellStyle name="Calculation 2 2 13 3 2" xfId="5427" xr:uid="{319FF7F7-C20F-442A-B66A-B902D791A877}"/>
    <cellStyle name="Calculation 2 2 13 3 2 2" xfId="5428" xr:uid="{F9B16617-3F48-4F7F-B2B8-61CFB2342699}"/>
    <cellStyle name="Calculation 2 2 13 3 3" xfId="5429" xr:uid="{3C50E8BB-FB70-40D5-BEEA-E8964BA15CD1}"/>
    <cellStyle name="Calculation 2 2 13 4" xfId="5430" xr:uid="{D8F1AC41-5E34-43E8-9552-C0926F16BA96}"/>
    <cellStyle name="Calculation 2 2 13 4 2" xfId="5431" xr:uid="{D71241B9-77B0-41ED-B278-C7A677ED4D30}"/>
    <cellStyle name="Calculation 2 2 13 5" xfId="5432" xr:uid="{AA56A1DF-FC63-47FA-948F-A0179735B3D3}"/>
    <cellStyle name="Calculation 2 2 14" xfId="5433" xr:uid="{BD9F7F81-339E-4320-A0B8-2BBE8EE4A177}"/>
    <cellStyle name="Calculation 2 2 14 2" xfId="5434" xr:uid="{4F1F2F25-0E50-4425-92A0-B36789E9FA2C}"/>
    <cellStyle name="Calculation 2 2 14 2 2" xfId="5435" xr:uid="{AF0FFAF7-4217-4DBD-8D70-EA665191B127}"/>
    <cellStyle name="Calculation 2 2 14 2 2 2" xfId="5436" xr:uid="{5A1FF1BB-D8DC-4DB1-AB1B-568137BB7D56}"/>
    <cellStyle name="Calculation 2 2 14 2 2 2 2" xfId="5437" xr:uid="{59903F06-3FBD-4452-B2E8-C5ECDFD67CF0}"/>
    <cellStyle name="Calculation 2 2 14 2 2 3" xfId="5438" xr:uid="{2F5747B6-A256-4C9D-928B-E2CB0BC4E0CD}"/>
    <cellStyle name="Calculation 2 2 14 2 3" xfId="5439" xr:uid="{E36CD24A-00CB-4E30-B5E9-E96EDF8A62C7}"/>
    <cellStyle name="Calculation 2 2 14 2 3 2" xfId="5440" xr:uid="{A46BD2F1-3B82-49EE-9950-81A54CF13617}"/>
    <cellStyle name="Calculation 2 2 14 2 3 2 2" xfId="5441" xr:uid="{09AA216A-08C5-4066-BDD5-FD96DA65E2C4}"/>
    <cellStyle name="Calculation 2 2 14 2 3 3" xfId="5442" xr:uid="{8D9012E6-E69A-4C77-8550-D087F434F61A}"/>
    <cellStyle name="Calculation 2 2 14 2 4" xfId="5443" xr:uid="{2A95F356-55D5-4B24-950D-5B43E5D9E7E1}"/>
    <cellStyle name="Calculation 2 2 14 2 4 2" xfId="5444" xr:uid="{B4515AB9-DD7A-4E52-8F12-9D1EA1BC5B44}"/>
    <cellStyle name="Calculation 2 2 14 2 5" xfId="5445" xr:uid="{9F0AF676-BDAF-411A-8B51-E2D55FD777D2}"/>
    <cellStyle name="Calculation 2 2 14 3" xfId="5446" xr:uid="{D41CB3EA-D6BD-42D4-BC5B-C4EA0213A275}"/>
    <cellStyle name="Calculation 2 2 14 3 2" xfId="5447" xr:uid="{DB2C2DC6-A30F-4BA9-8891-D3A8578F7794}"/>
    <cellStyle name="Calculation 2 2 14 3 2 2" xfId="5448" xr:uid="{EA9500F7-7647-40CF-8073-1FA49EABD0F0}"/>
    <cellStyle name="Calculation 2 2 14 3 3" xfId="5449" xr:uid="{E76526DC-1835-44C2-9B11-CD0D04FD0F44}"/>
    <cellStyle name="Calculation 2 2 14 4" xfId="5450" xr:uid="{3A135640-D34D-449B-A84E-1021CF9E3FE0}"/>
    <cellStyle name="Calculation 2 2 14 4 2" xfId="5451" xr:uid="{C354EF8F-F373-49ED-806F-C8E71C730D64}"/>
    <cellStyle name="Calculation 2 2 14 5" xfId="5452" xr:uid="{DDC0A273-F814-48F6-97F4-68562D13FAB9}"/>
    <cellStyle name="Calculation 2 2 15" xfId="5453" xr:uid="{1D3F1021-687B-480F-8C7B-18B3B9DE51A7}"/>
    <cellStyle name="Calculation 2 2 15 2" xfId="5454" xr:uid="{3C4F343E-2A1C-444E-9ADD-985FE9F9E3F8}"/>
    <cellStyle name="Calculation 2 2 15 2 2" xfId="5455" xr:uid="{1044C067-E29E-4E7B-A263-9EF447B9E0C4}"/>
    <cellStyle name="Calculation 2 2 15 2 2 2" xfId="5456" xr:uid="{5C3BC33B-C57D-46FB-A6CC-769E36C4C225}"/>
    <cellStyle name="Calculation 2 2 15 2 2 2 2" xfId="5457" xr:uid="{B80147D2-2DAB-442D-B91D-E4324D6E01EA}"/>
    <cellStyle name="Calculation 2 2 15 2 2 3" xfId="5458" xr:uid="{CC96DFB9-083C-43C1-9C8D-A7C097BAE40D}"/>
    <cellStyle name="Calculation 2 2 15 2 3" xfId="5459" xr:uid="{6DCABDDC-858A-4301-BA20-B833DD3D9ECA}"/>
    <cellStyle name="Calculation 2 2 15 2 3 2" xfId="5460" xr:uid="{E80F30D2-35A9-49A2-BE69-F2542DCC3101}"/>
    <cellStyle name="Calculation 2 2 15 2 3 2 2" xfId="5461" xr:uid="{1E831F81-DCA5-4D66-90B1-BF0D378644D8}"/>
    <cellStyle name="Calculation 2 2 15 2 3 3" xfId="5462" xr:uid="{B49322CA-3A63-4C46-8CFD-1DEC5484242B}"/>
    <cellStyle name="Calculation 2 2 15 2 4" xfId="5463" xr:uid="{64D4BBFD-1AE0-411B-8B94-E589A7FF15E2}"/>
    <cellStyle name="Calculation 2 2 15 2 4 2" xfId="5464" xr:uid="{9E1393A1-5678-49A9-AA5C-552E0038FF3C}"/>
    <cellStyle name="Calculation 2 2 15 2 5" xfId="5465" xr:uid="{6012A3EC-B696-44F0-A0D8-DAA750DAB8F0}"/>
    <cellStyle name="Calculation 2 2 15 3" xfId="5466" xr:uid="{08A0DCA6-DC6A-4331-85A2-2C014131A2CE}"/>
    <cellStyle name="Calculation 2 2 15 3 2" xfId="5467" xr:uid="{8B4C561F-2A3C-4D5D-94FF-2795BD2B2BE2}"/>
    <cellStyle name="Calculation 2 2 15 3 2 2" xfId="5468" xr:uid="{1CBA74E7-1367-4888-B03D-AA4FBD06CE72}"/>
    <cellStyle name="Calculation 2 2 15 3 3" xfId="5469" xr:uid="{A9E04E8A-5987-424E-A1CD-F954F3B201C3}"/>
    <cellStyle name="Calculation 2 2 15 4" xfId="5470" xr:uid="{A94CC9B0-EAFE-4F33-AB4E-8465E4C75C3B}"/>
    <cellStyle name="Calculation 2 2 15 4 2" xfId="5471" xr:uid="{C639B37C-994C-433F-AAF4-2C640BFB2223}"/>
    <cellStyle name="Calculation 2 2 15 5" xfId="5472" xr:uid="{BC08882C-ADE5-467A-9321-7C14364047C0}"/>
    <cellStyle name="Calculation 2 2 16" xfId="5473" xr:uid="{7C0D7623-B4CD-4A3D-BBD0-6DFE7A062F29}"/>
    <cellStyle name="Calculation 2 2 16 2" xfId="5474" xr:uid="{80B2AB24-8AF5-4B3D-8CBA-A485AA665764}"/>
    <cellStyle name="Calculation 2 2 16 2 2" xfId="5475" xr:uid="{12089B69-4C4C-4BF4-84D3-E0B8F2DBFFB9}"/>
    <cellStyle name="Calculation 2 2 16 2 2 2" xfId="5476" xr:uid="{9BAE18DF-7775-47A5-ADFE-A6E24DDCC362}"/>
    <cellStyle name="Calculation 2 2 16 2 2 2 2" xfId="5477" xr:uid="{3B8CE26A-6559-4775-BE89-650B117997AC}"/>
    <cellStyle name="Calculation 2 2 16 2 2 3" xfId="5478" xr:uid="{8F519752-ADDD-4D5A-8592-70CC9D16FD53}"/>
    <cellStyle name="Calculation 2 2 16 2 3" xfId="5479" xr:uid="{12F330DA-092A-417A-9E4C-B1259C50A334}"/>
    <cellStyle name="Calculation 2 2 16 2 3 2" xfId="5480" xr:uid="{BA1E2F15-12EF-4FD7-B406-1352BED49A4F}"/>
    <cellStyle name="Calculation 2 2 16 2 3 2 2" xfId="5481" xr:uid="{9B0201DF-5B6F-4D19-AC89-1D98DA9E1A2F}"/>
    <cellStyle name="Calculation 2 2 16 2 3 3" xfId="5482" xr:uid="{45DCA64E-2C3D-4EDF-8F74-ED8D6D4EB125}"/>
    <cellStyle name="Calculation 2 2 16 2 4" xfId="5483" xr:uid="{0EAE9A88-1E3B-47C8-85F2-8C29F0765B57}"/>
    <cellStyle name="Calculation 2 2 16 2 4 2" xfId="5484" xr:uid="{B5D166EE-17BF-436D-8B9E-3CC9C2B1B9F5}"/>
    <cellStyle name="Calculation 2 2 16 2 5" xfId="5485" xr:uid="{65B34835-BC8C-4FE6-A003-8DFEAB3F0222}"/>
    <cellStyle name="Calculation 2 2 16 3" xfId="5486" xr:uid="{D0AD692D-604C-48BD-8388-5A0615649023}"/>
    <cellStyle name="Calculation 2 2 16 3 2" xfId="5487" xr:uid="{D1725C53-3125-41CD-9D48-A07204535D42}"/>
    <cellStyle name="Calculation 2 2 16 3 2 2" xfId="5488" xr:uid="{3349288C-BD02-45FE-8B74-53F17BC56AD9}"/>
    <cellStyle name="Calculation 2 2 16 3 3" xfId="5489" xr:uid="{E00A9627-8113-4C01-B555-1F21666F2BCA}"/>
    <cellStyle name="Calculation 2 2 16 4" xfId="5490" xr:uid="{0CB1D4E8-6EB7-44B3-9C62-3C2AF1568B1A}"/>
    <cellStyle name="Calculation 2 2 16 4 2" xfId="5491" xr:uid="{E9CE5947-20FC-46F2-9557-A09A57DEFF45}"/>
    <cellStyle name="Calculation 2 2 16 5" xfId="5492" xr:uid="{3467A11A-09D4-44A1-B3AB-E9016A03D03F}"/>
    <cellStyle name="Calculation 2 2 17" xfId="5493" xr:uid="{811113C0-23D3-4578-8C22-44B75551CA00}"/>
    <cellStyle name="Calculation 2 2 17 2" xfId="5494" xr:uid="{9AA6F139-4EE3-4BE5-A857-E101A90BC8DA}"/>
    <cellStyle name="Calculation 2 2 17 2 2" xfId="5495" xr:uid="{FFDF8864-340F-4D9B-80D0-15425029005B}"/>
    <cellStyle name="Calculation 2 2 17 2 2 2" xfId="5496" xr:uid="{9B02ED66-BD3D-46E0-8D5B-B5BD83F9FA5A}"/>
    <cellStyle name="Calculation 2 2 17 2 2 2 2" xfId="5497" xr:uid="{F12832E9-7A77-406B-AF0C-CD4E355CB5A4}"/>
    <cellStyle name="Calculation 2 2 17 2 2 3" xfId="5498" xr:uid="{6BDB0096-8033-4E3C-B799-B263D1910560}"/>
    <cellStyle name="Calculation 2 2 17 2 3" xfId="5499" xr:uid="{B7C5E93A-27F4-4E71-807C-5D98BEEE856F}"/>
    <cellStyle name="Calculation 2 2 17 2 3 2" xfId="5500" xr:uid="{F17145A4-DA64-4362-9F12-5E47B9BF5AEA}"/>
    <cellStyle name="Calculation 2 2 17 2 3 2 2" xfId="5501" xr:uid="{A6FCE10E-07A2-4F6E-BAC9-6157BD5FF4A2}"/>
    <cellStyle name="Calculation 2 2 17 2 3 3" xfId="5502" xr:uid="{99B89F5A-EE36-4307-8657-D2D1AC4D4545}"/>
    <cellStyle name="Calculation 2 2 17 2 4" xfId="5503" xr:uid="{735C9945-CCDA-4E97-A4A8-8E05C8B61ABB}"/>
    <cellStyle name="Calculation 2 2 17 2 4 2" xfId="5504" xr:uid="{B094DCD8-7D4C-4E41-8175-3DA262602F5D}"/>
    <cellStyle name="Calculation 2 2 17 2 5" xfId="5505" xr:uid="{C8B4BF4B-ECE9-4E0B-AB1B-4794B4C964BD}"/>
    <cellStyle name="Calculation 2 2 17 3" xfId="5506" xr:uid="{91001308-5E5C-4063-BF39-FE8C425EE07B}"/>
    <cellStyle name="Calculation 2 2 17 3 2" xfId="5507" xr:uid="{88BD555D-1775-4B05-8455-8BE777323484}"/>
    <cellStyle name="Calculation 2 2 17 3 2 2" xfId="5508" xr:uid="{F1423E7A-817D-45FD-AC3B-A51087682D43}"/>
    <cellStyle name="Calculation 2 2 17 3 3" xfId="5509" xr:uid="{016A615F-FD48-4AF6-B66F-9FEFBFDB5ED8}"/>
    <cellStyle name="Calculation 2 2 17 4" xfId="5510" xr:uid="{B9383AEB-1A13-40B7-8CD0-1CF6BE553A44}"/>
    <cellStyle name="Calculation 2 2 17 4 2" xfId="5511" xr:uid="{8075A35F-7267-41B9-883D-85E8E27A2637}"/>
    <cellStyle name="Calculation 2 2 17 5" xfId="5512" xr:uid="{1D1BA0AE-BA66-4D6C-9BCC-84E14D2A1F99}"/>
    <cellStyle name="Calculation 2 2 18" xfId="5513" xr:uid="{EE2965BD-C0E1-44DF-BBFF-4DFE9A256A44}"/>
    <cellStyle name="Calculation 2 2 18 2" xfId="5514" xr:uid="{DBDAEE88-3449-4C16-A14B-B04B820B332C}"/>
    <cellStyle name="Calculation 2 2 18 2 2" xfId="5515" xr:uid="{7757FEEE-61DB-408F-836A-7CD72DBC9F17}"/>
    <cellStyle name="Calculation 2 2 18 2 2 2" xfId="5516" xr:uid="{7C1296EB-3407-4D08-B65A-968B35140AB8}"/>
    <cellStyle name="Calculation 2 2 18 2 2 2 2" xfId="5517" xr:uid="{AC92B999-3B15-40D2-A5DA-A6919D837382}"/>
    <cellStyle name="Calculation 2 2 18 2 2 3" xfId="5518" xr:uid="{A61E2657-97E3-4504-8E91-1D334E74DCB1}"/>
    <cellStyle name="Calculation 2 2 18 2 3" xfId="5519" xr:uid="{2D86204B-7B89-48FF-9A06-F18CA64CAE96}"/>
    <cellStyle name="Calculation 2 2 18 2 3 2" xfId="5520" xr:uid="{501CBBBA-F3AB-486C-AC07-691AF8FE51D8}"/>
    <cellStyle name="Calculation 2 2 18 2 3 2 2" xfId="5521" xr:uid="{C7963585-219C-4870-AB44-C6F09F006E82}"/>
    <cellStyle name="Calculation 2 2 18 2 3 3" xfId="5522" xr:uid="{5A867A22-640E-4FC6-8A45-F7738C931B9B}"/>
    <cellStyle name="Calculation 2 2 18 2 4" xfId="5523" xr:uid="{BF5EE030-0D7F-48A4-AFB9-9DB0A5B6CDED}"/>
    <cellStyle name="Calculation 2 2 18 2 4 2" xfId="5524" xr:uid="{62894CA0-FFEF-4D61-AA8A-B05D836B202F}"/>
    <cellStyle name="Calculation 2 2 18 2 5" xfId="5525" xr:uid="{FBB0085C-1FF6-4E9D-A2D2-FF734A4C21CE}"/>
    <cellStyle name="Calculation 2 2 18 3" xfId="5526" xr:uid="{6FDE17DF-74F9-4A9B-A549-A67A414BE41B}"/>
    <cellStyle name="Calculation 2 2 18 3 2" xfId="5527" xr:uid="{8FB8BFEF-760A-4F28-9AF8-8CDBF233B8AD}"/>
    <cellStyle name="Calculation 2 2 18 3 2 2" xfId="5528" xr:uid="{C589F44C-C78E-41D5-BBC4-4283C6B78DCD}"/>
    <cellStyle name="Calculation 2 2 18 3 3" xfId="5529" xr:uid="{F9F816A1-90A9-48A3-954C-BBC46722C37F}"/>
    <cellStyle name="Calculation 2 2 18 4" xfId="5530" xr:uid="{190716E2-C7B7-435F-829C-15F7604C13EC}"/>
    <cellStyle name="Calculation 2 2 18 4 2" xfId="5531" xr:uid="{E1867D9C-2DC4-46D5-9158-2ACA2D4E450D}"/>
    <cellStyle name="Calculation 2 2 18 5" xfId="5532" xr:uid="{9A945A73-2AE4-4AC2-9D7F-CA4966611AF3}"/>
    <cellStyle name="Calculation 2 2 19" xfId="5533" xr:uid="{5CEBFF2E-9C74-478C-BE7C-504DF320BAFF}"/>
    <cellStyle name="Calculation 2 2 19 2" xfId="5534" xr:uid="{FF5DB040-9058-4EDE-966E-B6ADC32C2B1F}"/>
    <cellStyle name="Calculation 2 2 19 2 2" xfId="5535" xr:uid="{0190A063-1218-4DD7-8F68-277CD8C974F4}"/>
    <cellStyle name="Calculation 2 2 19 2 2 2" xfId="5536" xr:uid="{FAA8FAA8-5E69-42A5-AE06-8FC22987DA02}"/>
    <cellStyle name="Calculation 2 2 19 2 2 2 2" xfId="5537" xr:uid="{E1774CDC-FDCC-4CE8-B18E-3059CA14A2A5}"/>
    <cellStyle name="Calculation 2 2 19 2 2 3" xfId="5538" xr:uid="{B5409470-95E5-4836-A67B-8E836B66E2BC}"/>
    <cellStyle name="Calculation 2 2 19 2 3" xfId="5539" xr:uid="{90BA6BB1-462C-41D2-8460-3A257FDC3FCE}"/>
    <cellStyle name="Calculation 2 2 19 2 3 2" xfId="5540" xr:uid="{27643465-DCD7-4CD5-870D-5C00BA58B91A}"/>
    <cellStyle name="Calculation 2 2 19 2 3 2 2" xfId="5541" xr:uid="{77FEEF3B-6AC7-48DE-8A92-2BFB651F6B80}"/>
    <cellStyle name="Calculation 2 2 19 2 3 3" xfId="5542" xr:uid="{DECFCC29-008E-47E1-926F-E421BCBF57DC}"/>
    <cellStyle name="Calculation 2 2 19 2 4" xfId="5543" xr:uid="{8A5E5A7F-F9C6-4C31-8D03-FEAE303F76E1}"/>
    <cellStyle name="Calculation 2 2 19 2 4 2" xfId="5544" xr:uid="{CFA7D781-1889-4464-BB90-A65106BA7207}"/>
    <cellStyle name="Calculation 2 2 19 2 5" xfId="5545" xr:uid="{B486331D-4913-4860-8439-1D8252A2AC14}"/>
    <cellStyle name="Calculation 2 2 19 3" xfId="5546" xr:uid="{BCE5AEFF-5C3F-449E-9E25-DF1E79B4F3AA}"/>
    <cellStyle name="Calculation 2 2 19 3 2" xfId="5547" xr:uid="{2F0C5542-982E-497E-84EF-C615D04CF999}"/>
    <cellStyle name="Calculation 2 2 19 3 2 2" xfId="5548" xr:uid="{BE7F7068-11D3-453C-BD2D-E6C687EA39B1}"/>
    <cellStyle name="Calculation 2 2 19 3 3" xfId="5549" xr:uid="{2B89581B-5CAB-4C8F-9E84-0AC9664A2F5F}"/>
    <cellStyle name="Calculation 2 2 19 4" xfId="5550" xr:uid="{5BFFAFB7-FF8D-48C7-B7A0-B4AAF22AC3D8}"/>
    <cellStyle name="Calculation 2 2 19 4 2" xfId="5551" xr:uid="{137447FD-EC14-41BA-98ED-797A5A2DCFE6}"/>
    <cellStyle name="Calculation 2 2 19 5" xfId="5552" xr:uid="{B8EF778E-AD28-4C21-BC73-C65A72472BFB}"/>
    <cellStyle name="Calculation 2 2 2" xfId="5553" xr:uid="{92B1F09B-2D10-4C88-AABD-3FE48DEF33F6}"/>
    <cellStyle name="Calculation 2 2 2 2" xfId="5554" xr:uid="{0E310557-1DCA-498A-B123-74AE68133ACA}"/>
    <cellStyle name="Calculation 2 2 2 2 2" xfId="5555" xr:uid="{35220348-0F9B-43B5-B103-4814AA3A503A}"/>
    <cellStyle name="Calculation 2 2 2 2 2 2" xfId="5556" xr:uid="{F4CDB2A1-304D-4746-A968-2FE85DAFDAC2}"/>
    <cellStyle name="Calculation 2 2 2 2 2 2 2" xfId="5557" xr:uid="{7B0F9A2E-844C-41E5-9DEC-5AB5F1648E58}"/>
    <cellStyle name="Calculation 2 2 2 2 2 3" xfId="5558" xr:uid="{57ACFDF6-D18E-4BC0-810D-3A83C9D6F4E5}"/>
    <cellStyle name="Calculation 2 2 2 2 3" xfId="5559" xr:uid="{C847FE40-2FC1-4705-AD29-C1B3CDEFDFF1}"/>
    <cellStyle name="Calculation 2 2 2 2 3 2" xfId="5560" xr:uid="{CA0A76C4-82A0-4FCA-BE69-59BC7F269461}"/>
    <cellStyle name="Calculation 2 2 2 2 3 2 2" xfId="5561" xr:uid="{07EF62F0-7F6C-4916-AD84-58DD09B91296}"/>
    <cellStyle name="Calculation 2 2 2 2 3 3" xfId="5562" xr:uid="{08C19C62-F40C-4CD9-A1FC-A6ED4E897405}"/>
    <cellStyle name="Calculation 2 2 2 2 4" xfId="5563" xr:uid="{D69B1823-7824-40B8-9C4D-C0D47971C2C9}"/>
    <cellStyle name="Calculation 2 2 2 2 4 2" xfId="5564" xr:uid="{D5A3264E-0842-474D-ABF3-835D8920D190}"/>
    <cellStyle name="Calculation 2 2 2 2 5" xfId="5565" xr:uid="{0C01C1D9-9CB7-4D19-894A-1414EF94B5C9}"/>
    <cellStyle name="Calculation 2 2 2 3" xfId="5566" xr:uid="{9F634127-6742-48B4-8F87-D9A106DDA5EE}"/>
    <cellStyle name="Calculation 2 2 2 3 2" xfId="5567" xr:uid="{F2E1314E-06A8-412C-9C2B-645DCC548A6D}"/>
    <cellStyle name="Calculation 2 2 2 3 2 2" xfId="5568" xr:uid="{56F05BA9-7A12-4A07-8762-D5A1FDFE7D57}"/>
    <cellStyle name="Calculation 2 2 2 3 3" xfId="5569" xr:uid="{1B38530A-82B0-40F7-B974-B875F4A35360}"/>
    <cellStyle name="Calculation 2 2 2 4" xfId="5570" xr:uid="{BEF8539B-2B46-48AA-8946-61412E48B38B}"/>
    <cellStyle name="Calculation 2 2 2 4 2" xfId="5571" xr:uid="{A8280FD3-8CE2-45FF-AF95-6331856C74BD}"/>
    <cellStyle name="Calculation 2 2 2 5" xfId="5572" xr:uid="{A56DFA69-0FD2-4BDA-B3D3-46C3A32F2730}"/>
    <cellStyle name="Calculation 2 2 20" xfId="5573" xr:uid="{6F5C62F8-CF6D-4478-B208-C786EA175600}"/>
    <cellStyle name="Calculation 2 2 20 2" xfId="5574" xr:uid="{85DFECC8-6FE6-4730-A78E-E76B69D28932}"/>
    <cellStyle name="Calculation 2 2 20 2 2" xfId="5575" xr:uid="{1FB97949-36AE-4870-B1BF-2094E1AF5C8C}"/>
    <cellStyle name="Calculation 2 2 20 2 2 2" xfId="5576" xr:uid="{C3B0CE67-7397-4843-9CF0-FE35C087AFC4}"/>
    <cellStyle name="Calculation 2 2 20 2 2 2 2" xfId="5577" xr:uid="{3A36C3BD-A7CA-4910-971A-6A674A6B7DED}"/>
    <cellStyle name="Calculation 2 2 20 2 2 3" xfId="5578" xr:uid="{D766326E-ABBC-4375-8244-8693EBF58797}"/>
    <cellStyle name="Calculation 2 2 20 2 3" xfId="5579" xr:uid="{B4FA853F-FCAD-4845-A79E-90C3D61C064F}"/>
    <cellStyle name="Calculation 2 2 20 2 3 2" xfId="5580" xr:uid="{1F913F6D-06A8-413F-AB0D-E1BA64EA361D}"/>
    <cellStyle name="Calculation 2 2 20 2 3 2 2" xfId="5581" xr:uid="{2BCB27A4-E6D0-45C6-B963-C2C15E025AFD}"/>
    <cellStyle name="Calculation 2 2 20 2 3 3" xfId="5582" xr:uid="{8CED05C5-7C9F-44FE-86B8-C13E4883D6D1}"/>
    <cellStyle name="Calculation 2 2 20 2 4" xfId="5583" xr:uid="{16D18E72-04DB-439F-8526-2B15E4CD2668}"/>
    <cellStyle name="Calculation 2 2 20 2 4 2" xfId="5584" xr:uid="{79B36CF9-D4B9-48B1-8FE5-2C2502BB1CF0}"/>
    <cellStyle name="Calculation 2 2 20 2 5" xfId="5585" xr:uid="{5F26220C-7C0E-4679-8C0F-589A00F5C35B}"/>
    <cellStyle name="Calculation 2 2 20 3" xfId="5586" xr:uid="{31D0BFB6-C247-4936-90EB-232367990FB9}"/>
    <cellStyle name="Calculation 2 2 20 3 2" xfId="5587" xr:uid="{05A24F84-DE36-4A6E-B74F-BA1A1BB0C31A}"/>
    <cellStyle name="Calculation 2 2 20 3 2 2" xfId="5588" xr:uid="{78694FFC-8615-4F0E-AF19-DCFE32C450FE}"/>
    <cellStyle name="Calculation 2 2 20 3 3" xfId="5589" xr:uid="{F0301132-F974-46E3-B0DF-91302D215D8A}"/>
    <cellStyle name="Calculation 2 2 20 4" xfId="5590" xr:uid="{08D9340E-3D50-4AC7-A98C-D34008D17F98}"/>
    <cellStyle name="Calculation 2 2 20 4 2" xfId="5591" xr:uid="{808FEC3C-923F-4464-8516-9651655E5C58}"/>
    <cellStyle name="Calculation 2 2 20 5" xfId="5592" xr:uid="{3519FFE1-C819-466D-9B6C-2BAC822894A6}"/>
    <cellStyle name="Calculation 2 2 21" xfId="5593" xr:uid="{7FE27CCD-AD96-485E-B4DC-5C7DADE2777D}"/>
    <cellStyle name="Calculation 2 2 21 2" xfId="5594" xr:uid="{ED7B7805-F737-4F70-81E2-D7853FFC5B2E}"/>
    <cellStyle name="Calculation 2 2 21 2 2" xfId="5595" xr:uid="{6BF58186-0EA6-41DE-B07E-FC357DBC9F46}"/>
    <cellStyle name="Calculation 2 2 21 2 2 2" xfId="5596" xr:uid="{F3A44A3D-B434-4600-85DD-94F40F752F5E}"/>
    <cellStyle name="Calculation 2 2 21 2 2 2 2" xfId="5597" xr:uid="{E47714B1-B6BA-4523-8F39-A7AD9EF19D61}"/>
    <cellStyle name="Calculation 2 2 21 2 2 3" xfId="5598" xr:uid="{E115DC02-0281-4259-B083-85ADDA2F9FAC}"/>
    <cellStyle name="Calculation 2 2 21 2 3" xfId="5599" xr:uid="{5E3FA90C-5BA6-4952-9709-74C65DFDD166}"/>
    <cellStyle name="Calculation 2 2 21 2 3 2" xfId="5600" xr:uid="{8ACFBF38-5869-47DD-BFF6-E2D1643934E7}"/>
    <cellStyle name="Calculation 2 2 21 2 3 2 2" xfId="5601" xr:uid="{0B412CDF-2488-47EC-8CBC-7A3F1A6D7692}"/>
    <cellStyle name="Calculation 2 2 21 2 3 3" xfId="5602" xr:uid="{0C1F6B7B-6E29-47C6-AD80-54E6ADB4B122}"/>
    <cellStyle name="Calculation 2 2 21 2 4" xfId="5603" xr:uid="{6BA83F08-FE69-4558-B3E8-2E4DFD9CC1DB}"/>
    <cellStyle name="Calculation 2 2 21 2 4 2" xfId="5604" xr:uid="{E56F5B5C-106A-4C27-A1D0-4F7006F19EC3}"/>
    <cellStyle name="Calculation 2 2 21 2 5" xfId="5605" xr:uid="{5EBD6628-27A4-4313-878A-0C0E934D0BE9}"/>
    <cellStyle name="Calculation 2 2 21 3" xfId="5606" xr:uid="{800F98F4-E32F-45F9-B9A2-F52F8F347B40}"/>
    <cellStyle name="Calculation 2 2 21 3 2" xfId="5607" xr:uid="{47BDB77B-E504-4ACD-8183-3B9FCE930B00}"/>
    <cellStyle name="Calculation 2 2 21 3 2 2" xfId="5608" xr:uid="{D16FAFB5-EE52-421B-A926-3D097BDB708C}"/>
    <cellStyle name="Calculation 2 2 21 3 3" xfId="5609" xr:uid="{9879D81F-69F8-41F7-BFE1-DDAF1DE83214}"/>
    <cellStyle name="Calculation 2 2 21 4" xfId="5610" xr:uid="{032D02B1-EA13-4FC2-B7DD-95B596FFDE80}"/>
    <cellStyle name="Calculation 2 2 21 4 2" xfId="5611" xr:uid="{A4409F69-15F6-48ED-9656-23E4ABAECDBA}"/>
    <cellStyle name="Calculation 2 2 21 5" xfId="5612" xr:uid="{FB44D0A7-BFAE-4E0A-BAB1-CF8D732A435D}"/>
    <cellStyle name="Calculation 2 2 22" xfId="5613" xr:uid="{9E26333E-B634-403A-8D46-C89A43E3AD64}"/>
    <cellStyle name="Calculation 2 2 22 2" xfId="5614" xr:uid="{40CDB003-DFA6-4E66-8D47-0B0D7D3ACCB2}"/>
    <cellStyle name="Calculation 2 2 22 2 2" xfId="5615" xr:uid="{1E98FD68-7369-4E54-ACAE-84918877E388}"/>
    <cellStyle name="Calculation 2 2 22 2 2 2" xfId="5616" xr:uid="{F9B26FC7-0C98-4E53-965A-D010A633B725}"/>
    <cellStyle name="Calculation 2 2 22 2 2 2 2" xfId="5617" xr:uid="{8B11C499-E9B4-4F9D-A01E-FAB63A929BD0}"/>
    <cellStyle name="Calculation 2 2 22 2 2 3" xfId="5618" xr:uid="{36F9A289-1F56-4063-966A-8C68FDBDEBB5}"/>
    <cellStyle name="Calculation 2 2 22 2 3" xfId="5619" xr:uid="{2B1C7B18-3519-4972-987C-58E09A30E105}"/>
    <cellStyle name="Calculation 2 2 22 2 3 2" xfId="5620" xr:uid="{7FDC13B9-B101-4491-AEFC-3F4C33C8FBDD}"/>
    <cellStyle name="Calculation 2 2 22 2 3 2 2" xfId="5621" xr:uid="{9F105CA3-8F42-4059-8D33-3CBE6946C52F}"/>
    <cellStyle name="Calculation 2 2 22 2 3 3" xfId="5622" xr:uid="{538AC946-5098-4AA2-A161-5D66629644EC}"/>
    <cellStyle name="Calculation 2 2 22 2 4" xfId="5623" xr:uid="{6A56E782-D869-44FA-B470-2FAFC5A3ED2F}"/>
    <cellStyle name="Calculation 2 2 22 2 4 2" xfId="5624" xr:uid="{5763631B-35FF-4457-87C4-C975DAB1D171}"/>
    <cellStyle name="Calculation 2 2 22 2 5" xfId="5625" xr:uid="{F6A9F141-7E02-40A7-8140-467174F22B12}"/>
    <cellStyle name="Calculation 2 2 22 3" xfId="5626" xr:uid="{DDC2089B-C420-40F8-BFAD-CC934AA04954}"/>
    <cellStyle name="Calculation 2 2 22 3 2" xfId="5627" xr:uid="{36D7540C-F930-4640-B0E2-33D685EC22BD}"/>
    <cellStyle name="Calculation 2 2 22 3 2 2" xfId="5628" xr:uid="{09C3AC7A-B21A-445D-BFCF-5322A5A91730}"/>
    <cellStyle name="Calculation 2 2 22 3 3" xfId="5629" xr:uid="{601B0082-535C-46B8-8A66-A9619E4F8911}"/>
    <cellStyle name="Calculation 2 2 22 4" xfId="5630" xr:uid="{E5E26290-420D-4AA3-A4E2-2799B62385B6}"/>
    <cellStyle name="Calculation 2 2 22 4 2" xfId="5631" xr:uid="{570D1956-EA40-43BE-8EEB-3E6F237B0954}"/>
    <cellStyle name="Calculation 2 2 22 5" xfId="5632" xr:uid="{E596760A-1B0B-4935-8383-35EF88399CBB}"/>
    <cellStyle name="Calculation 2 2 23" xfId="5633" xr:uid="{61B53F60-C0D1-418F-850F-DBD2FA9FD8D3}"/>
    <cellStyle name="Calculation 2 2 23 2" xfId="5634" xr:uid="{5BA55540-8232-44B7-8B5C-A878CA187213}"/>
    <cellStyle name="Calculation 2 2 23 2 2" xfId="5635" xr:uid="{E3AB29F0-DE3B-4685-B04C-F5864E76EE86}"/>
    <cellStyle name="Calculation 2 2 23 2 2 2" xfId="5636" xr:uid="{EAC5A241-DF30-48C2-8E52-ACBFE5A6559A}"/>
    <cellStyle name="Calculation 2 2 23 2 2 2 2" xfId="5637" xr:uid="{DB30C339-A391-4C0F-AEC1-4F49ED56E034}"/>
    <cellStyle name="Calculation 2 2 23 2 2 3" xfId="5638" xr:uid="{418CD34C-5864-413A-BE60-4D02341D8522}"/>
    <cellStyle name="Calculation 2 2 23 2 3" xfId="5639" xr:uid="{F376A900-E309-46B8-B9F4-4FEABEC384F9}"/>
    <cellStyle name="Calculation 2 2 23 2 3 2" xfId="5640" xr:uid="{E0910129-0BA0-4618-AFBF-DEC300F524BA}"/>
    <cellStyle name="Calculation 2 2 23 2 3 2 2" xfId="5641" xr:uid="{C28F4A93-766E-4543-8EBC-5B2B89EC4121}"/>
    <cellStyle name="Calculation 2 2 23 2 3 3" xfId="5642" xr:uid="{08B5EAC7-471D-4A16-A680-F1CC3B1BAC7B}"/>
    <cellStyle name="Calculation 2 2 23 2 4" xfId="5643" xr:uid="{9EC0658C-B233-4067-AD3D-CDCBB9F32376}"/>
    <cellStyle name="Calculation 2 2 23 2 4 2" xfId="5644" xr:uid="{961B0BEF-78A3-4136-BC20-F376E815C4B0}"/>
    <cellStyle name="Calculation 2 2 23 2 5" xfId="5645" xr:uid="{17EE83C2-8135-4EB0-8960-224FE2AD7883}"/>
    <cellStyle name="Calculation 2 2 23 3" xfId="5646" xr:uid="{337BA445-A94C-4493-B92D-BB97F1862B0B}"/>
    <cellStyle name="Calculation 2 2 23 3 2" xfId="5647" xr:uid="{61468C7B-D92E-4DB7-AF72-EB3E94A18DD7}"/>
    <cellStyle name="Calculation 2 2 23 3 2 2" xfId="5648" xr:uid="{1CD043D2-D384-49ED-B91D-3B9EF1AAD109}"/>
    <cellStyle name="Calculation 2 2 23 3 3" xfId="5649" xr:uid="{DB3E74DC-DD3C-4B5B-9246-DB386B1E04D7}"/>
    <cellStyle name="Calculation 2 2 23 4" xfId="5650" xr:uid="{8424DB32-FB2C-4ECD-B48D-3F710137BF7B}"/>
    <cellStyle name="Calculation 2 2 23 4 2" xfId="5651" xr:uid="{2BBA727D-ACE0-4D0A-A9C1-EEB92C93D19B}"/>
    <cellStyle name="Calculation 2 2 23 5" xfId="5652" xr:uid="{F822AE90-2D05-40A2-90FE-FD8ECBF7F6BE}"/>
    <cellStyle name="Calculation 2 2 24" xfId="5653" xr:uid="{B24EAF90-B456-4CEF-8417-04E449BB92AA}"/>
    <cellStyle name="Calculation 2 2 24 2" xfId="5654" xr:uid="{886DF8F4-3E9A-494D-AD7F-97B74525DCC1}"/>
    <cellStyle name="Calculation 2 2 24 2 2" xfId="5655" xr:uid="{61485621-1EEC-46C1-AC69-97A96A4DF0F1}"/>
    <cellStyle name="Calculation 2 2 24 2 2 2" xfId="5656" xr:uid="{CB47BE67-BB3A-4B33-8E7D-1A03F95A4D55}"/>
    <cellStyle name="Calculation 2 2 24 2 2 2 2" xfId="5657" xr:uid="{2BAEAB4F-A812-4B34-9286-ED5A68648325}"/>
    <cellStyle name="Calculation 2 2 24 2 2 3" xfId="5658" xr:uid="{44F08E07-3717-469C-A798-311BBAC28003}"/>
    <cellStyle name="Calculation 2 2 24 2 3" xfId="5659" xr:uid="{03603E4C-5BD1-4613-A28F-46315CD2B43A}"/>
    <cellStyle name="Calculation 2 2 24 2 3 2" xfId="5660" xr:uid="{87F61197-9A8D-4A86-8E49-42E6831AE17C}"/>
    <cellStyle name="Calculation 2 2 24 2 3 2 2" xfId="5661" xr:uid="{63BF071A-4A7C-49DE-B8DB-43AA46EF5046}"/>
    <cellStyle name="Calculation 2 2 24 2 3 3" xfId="5662" xr:uid="{B10C1501-7BDD-4168-B50C-342D3A427B9A}"/>
    <cellStyle name="Calculation 2 2 24 2 4" xfId="5663" xr:uid="{55B7462A-5A6A-4E5A-AC84-F0D5AD825681}"/>
    <cellStyle name="Calculation 2 2 24 2 4 2" xfId="5664" xr:uid="{B604896F-510A-46D3-90F6-F83FF5054F1C}"/>
    <cellStyle name="Calculation 2 2 24 2 5" xfId="5665" xr:uid="{7F5A496D-E4C5-4E9D-9809-540AA8F7F972}"/>
    <cellStyle name="Calculation 2 2 24 3" xfId="5666" xr:uid="{246E074B-54CE-4FA0-8CC1-42BA323466EC}"/>
    <cellStyle name="Calculation 2 2 24 3 2" xfId="5667" xr:uid="{9674C70C-7C5C-49F0-B81C-C1DF4B3C4F7D}"/>
    <cellStyle name="Calculation 2 2 24 3 2 2" xfId="5668" xr:uid="{7DC2A076-7D37-4D74-A7B5-60DE4CC6AC54}"/>
    <cellStyle name="Calculation 2 2 24 3 3" xfId="5669" xr:uid="{19917841-D394-47F8-97A0-5045F96CAE5A}"/>
    <cellStyle name="Calculation 2 2 24 4" xfId="5670" xr:uid="{C2DED00E-E982-47EF-8FF4-150E14B5525D}"/>
    <cellStyle name="Calculation 2 2 24 4 2" xfId="5671" xr:uid="{52188E4E-E4E4-4B08-8BF0-16390A277B49}"/>
    <cellStyle name="Calculation 2 2 24 5" xfId="5672" xr:uid="{09F6D8F4-D080-47D8-A36C-8CD607E0F61E}"/>
    <cellStyle name="Calculation 2 2 25" xfId="5673" xr:uid="{06D8E145-ABB6-48F8-89B0-38C963971DFF}"/>
    <cellStyle name="Calculation 2 2 25 2" xfId="5674" xr:uid="{7A0C827B-C68A-4866-80BB-F633EEA5FF50}"/>
    <cellStyle name="Calculation 2 2 25 2 2" xfId="5675" xr:uid="{D82F818D-6C5E-457C-A19C-6EC56D66D05B}"/>
    <cellStyle name="Calculation 2 2 25 2 2 2" xfId="5676" xr:uid="{A081C1A5-A728-444B-AD42-02A28D620DAD}"/>
    <cellStyle name="Calculation 2 2 25 2 2 2 2" xfId="5677" xr:uid="{65213B80-D8E0-4F9F-9993-856E9E2A8A0E}"/>
    <cellStyle name="Calculation 2 2 25 2 2 3" xfId="5678" xr:uid="{FFAE3C68-9C1D-4FD4-B810-D23F1272FE28}"/>
    <cellStyle name="Calculation 2 2 25 2 3" xfId="5679" xr:uid="{EB3ACD61-A9A2-4724-A9DA-2B18FA8E8F86}"/>
    <cellStyle name="Calculation 2 2 25 2 3 2" xfId="5680" xr:uid="{17913D0E-865E-41F5-9872-16063313360F}"/>
    <cellStyle name="Calculation 2 2 25 2 3 2 2" xfId="5681" xr:uid="{92976783-E051-44D2-9998-97FA5FC6A62E}"/>
    <cellStyle name="Calculation 2 2 25 2 3 3" xfId="5682" xr:uid="{1A9B9C87-921A-4FB6-AB2A-E28C8F1A2546}"/>
    <cellStyle name="Calculation 2 2 25 2 4" xfId="5683" xr:uid="{5E6A6534-8213-414D-9B67-58412F1B2400}"/>
    <cellStyle name="Calculation 2 2 25 2 4 2" xfId="5684" xr:uid="{30AA61C5-6D6C-4ED0-AE5B-ED68C735129C}"/>
    <cellStyle name="Calculation 2 2 25 2 5" xfId="5685" xr:uid="{3FD3C740-72EE-410F-BCB0-8BDA49C69268}"/>
    <cellStyle name="Calculation 2 2 25 3" xfId="5686" xr:uid="{73ED96B6-D192-4CCF-A0BF-9C884F7CA785}"/>
    <cellStyle name="Calculation 2 2 25 3 2" xfId="5687" xr:uid="{9FC6B4F2-5984-4946-953F-9C78B5617A2C}"/>
    <cellStyle name="Calculation 2 2 25 3 2 2" xfId="5688" xr:uid="{3F939E04-6A64-45FC-B131-23500068F8B4}"/>
    <cellStyle name="Calculation 2 2 25 3 3" xfId="5689" xr:uid="{82C06A51-4400-4229-B5D0-0289D8D9F606}"/>
    <cellStyle name="Calculation 2 2 25 4" xfId="5690" xr:uid="{88028376-512E-4C11-B6BB-B9B6AFB384D2}"/>
    <cellStyle name="Calculation 2 2 25 4 2" xfId="5691" xr:uid="{CB40FD83-71C6-4ABE-A20E-1FEB0D6E68B0}"/>
    <cellStyle name="Calculation 2 2 25 5" xfId="5692" xr:uid="{015F220C-C768-41FC-84D7-866834D67E37}"/>
    <cellStyle name="Calculation 2 2 26" xfId="5693" xr:uid="{13B3EAD8-03C2-4C4F-A8CE-57FD2D335CAB}"/>
    <cellStyle name="Calculation 2 2 26 2" xfId="5694" xr:uid="{E3ED8C23-D57B-4004-9CF1-0EADF83349AA}"/>
    <cellStyle name="Calculation 2 2 26 2 2" xfId="5695" xr:uid="{0E123F2A-7770-4284-8D14-F59695F0290E}"/>
    <cellStyle name="Calculation 2 2 26 2 2 2" xfId="5696" xr:uid="{040CD423-DAD3-4A95-B91C-2CCCD930FBB1}"/>
    <cellStyle name="Calculation 2 2 26 2 2 2 2" xfId="5697" xr:uid="{029F889C-8E69-4A46-91D6-B73B8CE5F16B}"/>
    <cellStyle name="Calculation 2 2 26 2 2 3" xfId="5698" xr:uid="{B01D91F9-4BFC-4409-A535-FA760958F9E5}"/>
    <cellStyle name="Calculation 2 2 26 2 3" xfId="5699" xr:uid="{B801AF66-67DD-485B-B492-21E06CF3C3E8}"/>
    <cellStyle name="Calculation 2 2 26 2 3 2" xfId="5700" xr:uid="{97B8C2A8-D3DF-4ED6-90C9-A8670D8ECD52}"/>
    <cellStyle name="Calculation 2 2 26 2 3 2 2" xfId="5701" xr:uid="{E779A94D-C33D-49C2-9963-BE89546A6B9B}"/>
    <cellStyle name="Calculation 2 2 26 2 3 3" xfId="5702" xr:uid="{409DAB3A-C010-40AC-96B9-635A265DC416}"/>
    <cellStyle name="Calculation 2 2 26 2 4" xfId="5703" xr:uid="{AD16C0E1-AFF2-4681-B389-0DC23FFECCCD}"/>
    <cellStyle name="Calculation 2 2 26 2 4 2" xfId="5704" xr:uid="{A05C6D91-C57F-49DD-880E-13A0E6398703}"/>
    <cellStyle name="Calculation 2 2 26 2 5" xfId="5705" xr:uid="{F89F69C3-9BE0-476F-B991-8219F26E13A4}"/>
    <cellStyle name="Calculation 2 2 26 3" xfId="5706" xr:uid="{6A52ED26-82C0-4975-88B2-2ECEEEF958F4}"/>
    <cellStyle name="Calculation 2 2 26 3 2" xfId="5707" xr:uid="{9969AFBB-5ACE-4D28-8D84-8707795F4B19}"/>
    <cellStyle name="Calculation 2 2 26 3 2 2" xfId="5708" xr:uid="{FBF01AEC-8000-46A2-9EDD-489800F8B328}"/>
    <cellStyle name="Calculation 2 2 26 3 3" xfId="5709" xr:uid="{022532C6-8618-46B8-AB45-A57E904D52E4}"/>
    <cellStyle name="Calculation 2 2 26 4" xfId="5710" xr:uid="{47F0EFF8-54FB-41B3-B98A-C10DC8095AC7}"/>
    <cellStyle name="Calculation 2 2 26 4 2" xfId="5711" xr:uid="{2A72F0A2-5720-4CE6-9441-FFF1A77509C0}"/>
    <cellStyle name="Calculation 2 2 26 5" xfId="5712" xr:uid="{C408F7D2-6A11-470C-85AC-9ED15605AD80}"/>
    <cellStyle name="Calculation 2 2 27" xfId="5713" xr:uid="{4E1D262E-C74B-416C-872F-C989E006BA0E}"/>
    <cellStyle name="Calculation 2 2 27 2" xfId="5714" xr:uid="{2EEEF51B-8E8E-4FB1-811E-697D642ADFA2}"/>
    <cellStyle name="Calculation 2 2 27 2 2" xfId="5715" xr:uid="{860BAFDC-B074-4243-B022-01DF57FC566A}"/>
    <cellStyle name="Calculation 2 2 27 2 2 2" xfId="5716" xr:uid="{4DEF54B8-607B-414F-AF59-7BAD5354B265}"/>
    <cellStyle name="Calculation 2 2 27 2 2 2 2" xfId="5717" xr:uid="{8C6A45E2-7843-4C2D-9209-66EC6ED60823}"/>
    <cellStyle name="Calculation 2 2 27 2 2 3" xfId="5718" xr:uid="{9CAF016B-0A66-41E4-A399-EE807351396C}"/>
    <cellStyle name="Calculation 2 2 27 2 3" xfId="5719" xr:uid="{D46F8375-5287-415F-8419-CFBAFDE3A4C1}"/>
    <cellStyle name="Calculation 2 2 27 2 3 2" xfId="5720" xr:uid="{4BA202F6-3AF2-4C4B-BAEF-6D3F51B9CD67}"/>
    <cellStyle name="Calculation 2 2 27 2 3 2 2" xfId="5721" xr:uid="{C4D9B6F0-C2F0-4BFB-8BAA-4377FD414449}"/>
    <cellStyle name="Calculation 2 2 27 2 3 3" xfId="5722" xr:uid="{F5FC83C5-B06F-4869-8EC2-EE05F2AB0CB5}"/>
    <cellStyle name="Calculation 2 2 27 2 4" xfId="5723" xr:uid="{3E17F0DB-3397-44DC-A83E-1881A2FECFAF}"/>
    <cellStyle name="Calculation 2 2 27 2 4 2" xfId="5724" xr:uid="{734C27FC-3454-4949-BA38-12773435DCD0}"/>
    <cellStyle name="Calculation 2 2 27 2 5" xfId="5725" xr:uid="{E0C0C0CC-EF82-4D11-9D47-07BD2809E695}"/>
    <cellStyle name="Calculation 2 2 27 3" xfId="5726" xr:uid="{6137CBBC-7F8A-4D02-871E-A773E85E2576}"/>
    <cellStyle name="Calculation 2 2 27 3 2" xfId="5727" xr:uid="{053B5D35-A63F-44DE-8706-B26DA3CBE1CC}"/>
    <cellStyle name="Calculation 2 2 27 3 2 2" xfId="5728" xr:uid="{0D864BDF-2044-4E4B-ABE3-C29BA0319E62}"/>
    <cellStyle name="Calculation 2 2 27 3 3" xfId="5729" xr:uid="{DA6A495E-A364-4C39-9C73-F85DA89E3889}"/>
    <cellStyle name="Calculation 2 2 27 4" xfId="5730" xr:uid="{5510D178-2FC8-4383-8EAC-705AD83C2257}"/>
    <cellStyle name="Calculation 2 2 27 4 2" xfId="5731" xr:uid="{38E53C79-B820-4C63-8CC4-335585213666}"/>
    <cellStyle name="Calculation 2 2 27 5" xfId="5732" xr:uid="{B73E6DF0-3147-481E-A308-AB107DC49066}"/>
    <cellStyle name="Calculation 2 2 28" xfId="5733" xr:uid="{B582CBEC-D117-4A1F-83CA-269EDF4CE69A}"/>
    <cellStyle name="Calculation 2 2 28 2" xfId="5734" xr:uid="{6B109918-DF5A-40D5-8870-9EAC7E9A06BC}"/>
    <cellStyle name="Calculation 2 2 28 2 2" xfId="5735" xr:uid="{995FC8E1-D801-4E21-A08B-EF8AEE9AE020}"/>
    <cellStyle name="Calculation 2 2 28 2 2 2" xfId="5736" xr:uid="{2AD5D692-8B90-45F8-AAEF-C93F1A33AAD1}"/>
    <cellStyle name="Calculation 2 2 28 2 2 2 2" xfId="5737" xr:uid="{194D43DC-80D7-42F4-9688-3A97D8F2DE56}"/>
    <cellStyle name="Calculation 2 2 28 2 2 3" xfId="5738" xr:uid="{B1D8F9FE-2346-49F8-94BE-1F84DC56CE0A}"/>
    <cellStyle name="Calculation 2 2 28 2 3" xfId="5739" xr:uid="{5E75064C-01A6-4EB3-A905-09223E7BE8C5}"/>
    <cellStyle name="Calculation 2 2 28 2 3 2" xfId="5740" xr:uid="{E3BC2E23-B941-43C7-B159-3F699CE2FE83}"/>
    <cellStyle name="Calculation 2 2 28 2 3 2 2" xfId="5741" xr:uid="{C2C4AC8C-C1A8-441A-A6F3-EC261CD51564}"/>
    <cellStyle name="Calculation 2 2 28 2 3 3" xfId="5742" xr:uid="{8769E8E2-2363-4E5D-BE84-5202BB52376D}"/>
    <cellStyle name="Calculation 2 2 28 2 4" xfId="5743" xr:uid="{9E4D2C37-E5B5-4D5F-B07B-76C7044F2E4B}"/>
    <cellStyle name="Calculation 2 2 28 2 4 2" xfId="5744" xr:uid="{D6E3661C-75A4-4BD0-9BDD-9C05CC210AFD}"/>
    <cellStyle name="Calculation 2 2 28 2 5" xfId="5745" xr:uid="{5D0FE46D-C64F-4EEA-9A09-4069AAAC5462}"/>
    <cellStyle name="Calculation 2 2 28 3" xfId="5746" xr:uid="{CA268FFE-F021-4797-BFF3-0AAA0FF5BD8A}"/>
    <cellStyle name="Calculation 2 2 28 3 2" xfId="5747" xr:uid="{B440F747-1DE3-424A-93B1-092F0DD1AF3B}"/>
    <cellStyle name="Calculation 2 2 28 3 2 2" xfId="5748" xr:uid="{D66A5D23-4393-45E1-A202-B5EA9349B686}"/>
    <cellStyle name="Calculation 2 2 28 3 3" xfId="5749" xr:uid="{4C5E350E-C3D2-41FF-BC0E-5DC1AA38DCF4}"/>
    <cellStyle name="Calculation 2 2 28 4" xfId="5750" xr:uid="{FF614D8C-978B-4E20-ACC3-EF2AE96E66DC}"/>
    <cellStyle name="Calculation 2 2 28 4 2" xfId="5751" xr:uid="{B5D8F50C-15DA-4EBE-9F8B-62A2E4FE4DFB}"/>
    <cellStyle name="Calculation 2 2 28 5" xfId="5752" xr:uid="{76A600E4-6F4F-4078-8B07-E2810D143CFD}"/>
    <cellStyle name="Calculation 2 2 29" xfId="5753" xr:uid="{528F5266-EAE2-461B-976A-40D8E21F6779}"/>
    <cellStyle name="Calculation 2 2 29 2" xfId="5754" xr:uid="{C4B130FD-DA6E-492A-8A0E-FAAFE30D23B5}"/>
    <cellStyle name="Calculation 2 2 29 2 2" xfId="5755" xr:uid="{FC81D42D-7085-4C1C-BAF5-3554CDF81B7A}"/>
    <cellStyle name="Calculation 2 2 29 2 2 2" xfId="5756" xr:uid="{A4EA5831-196E-415F-9670-E5CD310562A6}"/>
    <cellStyle name="Calculation 2 2 29 2 2 2 2" xfId="5757" xr:uid="{859D3469-802F-40A8-85E6-9ACA8EE7C61C}"/>
    <cellStyle name="Calculation 2 2 29 2 2 3" xfId="5758" xr:uid="{4D5463BC-A7AB-4733-A31E-25F693A2C0F5}"/>
    <cellStyle name="Calculation 2 2 29 2 3" xfId="5759" xr:uid="{5627F334-333A-4287-AA79-C56F5EC18ACE}"/>
    <cellStyle name="Calculation 2 2 29 2 3 2" xfId="5760" xr:uid="{A442F1A7-1047-475A-AC08-E5AAFD8580F5}"/>
    <cellStyle name="Calculation 2 2 29 2 3 2 2" xfId="5761" xr:uid="{786E0F55-9DF5-405B-A20D-51C6171F1AC3}"/>
    <cellStyle name="Calculation 2 2 29 2 3 3" xfId="5762" xr:uid="{9FD1572A-FEFB-438A-8905-777149F6C4FF}"/>
    <cellStyle name="Calculation 2 2 29 2 4" xfId="5763" xr:uid="{15DB1D9B-EF9E-4FA3-B23D-241B3BAEF511}"/>
    <cellStyle name="Calculation 2 2 29 2 4 2" xfId="5764" xr:uid="{7425FAA3-1FF6-4B08-8B40-1ABC0121B7C0}"/>
    <cellStyle name="Calculation 2 2 29 2 5" xfId="5765" xr:uid="{9AC6AAD9-BA6E-4B2A-97B3-B12AE23EA9AE}"/>
    <cellStyle name="Calculation 2 2 29 3" xfId="5766" xr:uid="{CD565778-B9FE-4EAC-BE82-A41C14815419}"/>
    <cellStyle name="Calculation 2 2 29 3 2" xfId="5767" xr:uid="{4F541349-AA73-4359-A984-B14BF2BF8B6B}"/>
    <cellStyle name="Calculation 2 2 29 3 2 2" xfId="5768" xr:uid="{2FF9D1A9-D6F7-4935-BBB6-CDEED8C58349}"/>
    <cellStyle name="Calculation 2 2 29 3 3" xfId="5769" xr:uid="{03D38948-BADC-43D1-9DDB-EF266B70CED2}"/>
    <cellStyle name="Calculation 2 2 29 4" xfId="5770" xr:uid="{D3ACF573-753E-4677-BB06-968F33C74B7B}"/>
    <cellStyle name="Calculation 2 2 29 4 2" xfId="5771" xr:uid="{F3C85899-E352-4222-B284-44F1061B6459}"/>
    <cellStyle name="Calculation 2 2 29 5" xfId="5772" xr:uid="{28E65A39-B22B-49C1-A8A7-41A9F272F048}"/>
    <cellStyle name="Calculation 2 2 3" xfId="5773" xr:uid="{BDBC69CF-F976-4D40-8884-A1DA937A0F0A}"/>
    <cellStyle name="Calculation 2 2 3 2" xfId="5774" xr:uid="{2CD056F0-DD41-40A3-A808-4B2E8544FEA5}"/>
    <cellStyle name="Calculation 2 2 3 2 2" xfId="5775" xr:uid="{E6CD3B08-7A20-4A7F-A078-7DCE0E74A5D2}"/>
    <cellStyle name="Calculation 2 2 3 2 2 2" xfId="5776" xr:uid="{014D943D-DA3E-4F74-A1CF-F8B0D0225480}"/>
    <cellStyle name="Calculation 2 2 3 2 2 2 2" xfId="5777" xr:uid="{3E9D1500-043A-4D41-8DB8-265587C82F1F}"/>
    <cellStyle name="Calculation 2 2 3 2 2 3" xfId="5778" xr:uid="{EC0F2C3B-C9B1-4F53-8FB6-DC247DF4257B}"/>
    <cellStyle name="Calculation 2 2 3 2 3" xfId="5779" xr:uid="{94156882-1323-4F54-8F52-C5DB2E8E6A2B}"/>
    <cellStyle name="Calculation 2 2 3 2 3 2" xfId="5780" xr:uid="{915AB422-0239-4E0C-AD59-012F32D74BC1}"/>
    <cellStyle name="Calculation 2 2 3 2 3 2 2" xfId="5781" xr:uid="{E67686AE-7C7F-4134-88DB-4B5ECA966488}"/>
    <cellStyle name="Calculation 2 2 3 2 3 3" xfId="5782" xr:uid="{6EA875A0-91BE-47B0-B66B-AB185285D4E8}"/>
    <cellStyle name="Calculation 2 2 3 2 4" xfId="5783" xr:uid="{03C94653-C599-475E-ACA5-431A9A10B5FB}"/>
    <cellStyle name="Calculation 2 2 3 2 4 2" xfId="5784" xr:uid="{E0340755-B6CC-484B-A493-ED4387C6FAC9}"/>
    <cellStyle name="Calculation 2 2 3 2 5" xfId="5785" xr:uid="{2CB3F48D-1BB0-4C3C-A34B-5BCA783CA9D2}"/>
    <cellStyle name="Calculation 2 2 3 3" xfId="5786" xr:uid="{5CEC2332-98F8-4E8F-B207-1064C8106A6C}"/>
    <cellStyle name="Calculation 2 2 3 3 2" xfId="5787" xr:uid="{D27924EB-3716-4434-BFF1-88E2266C24A6}"/>
    <cellStyle name="Calculation 2 2 3 3 2 2" xfId="5788" xr:uid="{3626D422-D0FA-4E7E-8887-82F823639E77}"/>
    <cellStyle name="Calculation 2 2 3 3 3" xfId="5789" xr:uid="{555E0CE6-FB6E-468C-82CB-D4659D6E001E}"/>
    <cellStyle name="Calculation 2 2 3 4" xfId="5790" xr:uid="{C56902D9-FF09-4ECE-B0F1-FC2BE6B6B349}"/>
    <cellStyle name="Calculation 2 2 3 4 2" xfId="5791" xr:uid="{47C08B5A-D78B-4B4B-B61D-06EDE8B53C93}"/>
    <cellStyle name="Calculation 2 2 3 5" xfId="5792" xr:uid="{CAECA725-DA86-4E1D-88C0-080FA3AB0B6C}"/>
    <cellStyle name="Calculation 2 2 30" xfId="5793" xr:uid="{F60767A3-471B-48DD-9EC3-EE167758D298}"/>
    <cellStyle name="Calculation 2 2 30 2" xfId="5794" xr:uid="{B32C4C02-CA5D-48C8-8978-ACB6CD2230AC}"/>
    <cellStyle name="Calculation 2 2 30 2 2" xfId="5795" xr:uid="{9DF975E8-202E-48B9-B15C-135C34698369}"/>
    <cellStyle name="Calculation 2 2 30 2 2 2" xfId="5796" xr:uid="{74B33A5C-34FC-4A47-8590-0F3902529A04}"/>
    <cellStyle name="Calculation 2 2 30 2 2 2 2" xfId="5797" xr:uid="{BABD5463-F216-4481-A1EA-4A4FF3617EAF}"/>
    <cellStyle name="Calculation 2 2 30 2 2 3" xfId="5798" xr:uid="{48DF90A8-3411-4720-813A-4790EF5473C2}"/>
    <cellStyle name="Calculation 2 2 30 2 3" xfId="5799" xr:uid="{9EB6912D-48E1-4515-83C2-31FE1A84BFC6}"/>
    <cellStyle name="Calculation 2 2 30 2 3 2" xfId="5800" xr:uid="{2C0BA096-A325-49C6-9751-9E9D405A71FE}"/>
    <cellStyle name="Calculation 2 2 30 2 3 2 2" xfId="5801" xr:uid="{9422F936-F900-43DA-BA48-BF44661CC86E}"/>
    <cellStyle name="Calculation 2 2 30 2 3 3" xfId="5802" xr:uid="{427BA546-637D-401B-A867-8D92D57A84EC}"/>
    <cellStyle name="Calculation 2 2 30 2 4" xfId="5803" xr:uid="{C5C3591E-6E65-483B-9363-BE6C0D19B8CF}"/>
    <cellStyle name="Calculation 2 2 30 2 4 2" xfId="5804" xr:uid="{8B73A511-CAB7-4A65-98C9-BED861F5246B}"/>
    <cellStyle name="Calculation 2 2 30 2 5" xfId="5805" xr:uid="{F4AAB81A-7AAF-4C3D-A709-2ED63BD4E3D8}"/>
    <cellStyle name="Calculation 2 2 30 3" xfId="5806" xr:uid="{D018B5BF-3987-48A3-B969-690A46D3A783}"/>
    <cellStyle name="Calculation 2 2 30 3 2" xfId="5807" xr:uid="{D770AF33-6EF3-4B67-85CB-931567501C93}"/>
    <cellStyle name="Calculation 2 2 30 3 2 2" xfId="5808" xr:uid="{1CD29228-522C-4A34-8A97-39C3E7C4A6CE}"/>
    <cellStyle name="Calculation 2 2 30 3 3" xfId="5809" xr:uid="{DD21C5DE-6C88-4B3C-9E5A-8F05D5CB22C4}"/>
    <cellStyle name="Calculation 2 2 30 4" xfId="5810" xr:uid="{0CCDE194-A8D3-484B-B6DA-7816C44C78C2}"/>
    <cellStyle name="Calculation 2 2 30 4 2" xfId="5811" xr:uid="{7AFCB43C-D8E2-4672-A01C-E16C40BD978E}"/>
    <cellStyle name="Calculation 2 2 30 5" xfId="5812" xr:uid="{C4C166CF-AA44-4AED-B84C-5E35A1DEC8E2}"/>
    <cellStyle name="Calculation 2 2 31" xfId="5813" xr:uid="{B48DC11C-23F1-429D-B3EC-3C08F7B80C7A}"/>
    <cellStyle name="Calculation 2 2 31 2" xfId="5814" xr:uid="{33A94D0C-6763-4103-8CFE-94260CE0A087}"/>
    <cellStyle name="Calculation 2 2 31 2 2" xfId="5815" xr:uid="{2440C9F8-E8BC-4BD8-9F97-32F05FC003F9}"/>
    <cellStyle name="Calculation 2 2 31 2 2 2" xfId="5816" xr:uid="{C1A88C47-17AE-4B76-A28B-7542A3B6B141}"/>
    <cellStyle name="Calculation 2 2 31 2 2 2 2" xfId="5817" xr:uid="{903CD009-82CA-4D5B-B3C0-685830530260}"/>
    <cellStyle name="Calculation 2 2 31 2 2 3" xfId="5818" xr:uid="{B19A14C6-54E2-44E9-8CB3-02429D2EEA44}"/>
    <cellStyle name="Calculation 2 2 31 2 3" xfId="5819" xr:uid="{AB729D0E-250F-403F-903F-CFE77A9FB86F}"/>
    <cellStyle name="Calculation 2 2 31 2 3 2" xfId="5820" xr:uid="{96D062A6-14D2-4659-BDDA-DDEC5D4F141B}"/>
    <cellStyle name="Calculation 2 2 31 2 3 2 2" xfId="5821" xr:uid="{19A641D9-B4B5-40E8-89F0-D344BDF8DED2}"/>
    <cellStyle name="Calculation 2 2 31 2 3 3" xfId="5822" xr:uid="{F2173101-7CA2-4DD9-BF54-19C32225F2D4}"/>
    <cellStyle name="Calculation 2 2 31 2 4" xfId="5823" xr:uid="{616DA024-09B0-4D05-9626-35B34AA7751E}"/>
    <cellStyle name="Calculation 2 2 31 2 4 2" xfId="5824" xr:uid="{FF497143-708B-4CD7-85B0-2374262DE46D}"/>
    <cellStyle name="Calculation 2 2 31 2 5" xfId="5825" xr:uid="{E4708CC3-225C-462C-8F4E-E6EEBCA5D424}"/>
    <cellStyle name="Calculation 2 2 31 3" xfId="5826" xr:uid="{4B282438-1847-47BB-9C88-7019326CC81C}"/>
    <cellStyle name="Calculation 2 2 31 3 2" xfId="5827" xr:uid="{DE19A5D7-5A70-440A-9BDB-677542EB86CF}"/>
    <cellStyle name="Calculation 2 2 31 3 2 2" xfId="5828" xr:uid="{24449035-D671-45A6-8F60-0BA281CD25FD}"/>
    <cellStyle name="Calculation 2 2 31 3 3" xfId="5829" xr:uid="{124D13CA-0D14-4249-AB8D-19D7B1E4F0EC}"/>
    <cellStyle name="Calculation 2 2 31 4" xfId="5830" xr:uid="{45B87B67-1DBD-4110-809A-30D3528109F5}"/>
    <cellStyle name="Calculation 2 2 31 4 2" xfId="5831" xr:uid="{1352463D-1CC2-4045-AE6E-661A00F34734}"/>
    <cellStyle name="Calculation 2 2 31 5" xfId="5832" xr:uid="{501E5095-881D-40C6-8B3B-C78A0B48C73D}"/>
    <cellStyle name="Calculation 2 2 32" xfId="5833" xr:uid="{AF44B7FC-1096-4EEF-A4DC-9AB00D654115}"/>
    <cellStyle name="Calculation 2 2 32 2" xfId="5834" xr:uid="{D145BBB4-4A17-4AD0-8D73-FBB9A5E1BA9B}"/>
    <cellStyle name="Calculation 2 2 32 2 2" xfId="5835" xr:uid="{5CE5754A-F466-4F21-816C-8F4A840D77AB}"/>
    <cellStyle name="Calculation 2 2 32 2 2 2" xfId="5836" xr:uid="{4FD83755-58FB-4D67-823E-3E9843C8BC22}"/>
    <cellStyle name="Calculation 2 2 32 2 2 2 2" xfId="5837" xr:uid="{E8C77ED6-CA2F-48A6-B384-956BA1757E28}"/>
    <cellStyle name="Calculation 2 2 32 2 2 3" xfId="5838" xr:uid="{0A63F62E-2067-494C-89EA-516ED233C086}"/>
    <cellStyle name="Calculation 2 2 32 2 3" xfId="5839" xr:uid="{30819876-064F-45F7-9E7C-ABFCF70A1BAA}"/>
    <cellStyle name="Calculation 2 2 32 2 3 2" xfId="5840" xr:uid="{34FD6974-7D72-40AE-9367-61EFF9347EDD}"/>
    <cellStyle name="Calculation 2 2 32 2 3 2 2" xfId="5841" xr:uid="{6A0484E0-4A2F-4E62-BC93-C10F2A01DE5C}"/>
    <cellStyle name="Calculation 2 2 32 2 3 3" xfId="5842" xr:uid="{7F3496A4-D875-40F7-B9B6-03C649062D8D}"/>
    <cellStyle name="Calculation 2 2 32 2 4" xfId="5843" xr:uid="{D6495086-E2D4-4BFE-B9AF-79D56F767B02}"/>
    <cellStyle name="Calculation 2 2 32 2 4 2" xfId="5844" xr:uid="{B864B14D-9655-424A-893A-63F37BC726D0}"/>
    <cellStyle name="Calculation 2 2 32 2 5" xfId="5845" xr:uid="{3691FB3B-90B5-4359-97F6-326E3DCB6C4B}"/>
    <cellStyle name="Calculation 2 2 32 3" xfId="5846" xr:uid="{02734B38-A332-4868-93E3-F74888362E93}"/>
    <cellStyle name="Calculation 2 2 32 3 2" xfId="5847" xr:uid="{05664B68-2FB3-44E0-9A96-C3DD443F3356}"/>
    <cellStyle name="Calculation 2 2 32 3 2 2" xfId="5848" xr:uid="{61CF9F6A-87CE-4677-A49F-7307B37FC4FE}"/>
    <cellStyle name="Calculation 2 2 32 3 3" xfId="5849" xr:uid="{F49FB964-1619-492A-AA79-CEFBD2F1A370}"/>
    <cellStyle name="Calculation 2 2 32 4" xfId="5850" xr:uid="{0B02ACCE-EB86-4D03-B475-4C468EA04D10}"/>
    <cellStyle name="Calculation 2 2 32 4 2" xfId="5851" xr:uid="{C52E6821-50E9-4683-BAA5-4B5DF6A3D33E}"/>
    <cellStyle name="Calculation 2 2 32 5" xfId="5852" xr:uid="{EC9DA4C6-4A08-4D82-B64F-0AA4A5C346FD}"/>
    <cellStyle name="Calculation 2 2 33" xfId="5853" xr:uid="{F7250731-09B5-486F-B86A-C6A610ABF9B6}"/>
    <cellStyle name="Calculation 2 2 33 2" xfId="5854" xr:uid="{5A3683BF-83FF-457D-8315-646588D35847}"/>
    <cellStyle name="Calculation 2 2 33 2 2" xfId="5855" xr:uid="{416A8984-6F15-4B70-A98B-F1668A1F56F5}"/>
    <cellStyle name="Calculation 2 2 33 2 2 2" xfId="5856" xr:uid="{9628B220-1E9B-4613-B80F-2C3A56E88AB3}"/>
    <cellStyle name="Calculation 2 2 33 2 2 2 2" xfId="5857" xr:uid="{D181129B-0C18-4116-B858-6F517350305E}"/>
    <cellStyle name="Calculation 2 2 33 2 2 3" xfId="5858" xr:uid="{09A16A38-90B2-4592-84E7-37952B238B3F}"/>
    <cellStyle name="Calculation 2 2 33 2 3" xfId="5859" xr:uid="{DDD6F7E8-F36C-45E5-81D2-80B8225F16A2}"/>
    <cellStyle name="Calculation 2 2 33 2 3 2" xfId="5860" xr:uid="{ED357E94-EC60-4F91-843D-E8E3038975DC}"/>
    <cellStyle name="Calculation 2 2 33 2 3 2 2" xfId="5861" xr:uid="{438F000C-F330-4DB7-B53B-C507BE89C526}"/>
    <cellStyle name="Calculation 2 2 33 2 3 3" xfId="5862" xr:uid="{D14200BA-5AF0-4A5F-A168-9630F947176D}"/>
    <cellStyle name="Calculation 2 2 33 2 4" xfId="5863" xr:uid="{AD769041-549C-4497-84AD-388EE6EB4238}"/>
    <cellStyle name="Calculation 2 2 33 2 4 2" xfId="5864" xr:uid="{3A8559C5-FB3A-4E8E-B5E3-B0BB2A521559}"/>
    <cellStyle name="Calculation 2 2 33 2 5" xfId="5865" xr:uid="{6DFCDE23-FDF7-4F2C-8A03-CA4C94A1417F}"/>
    <cellStyle name="Calculation 2 2 33 3" xfId="5866" xr:uid="{5BD3F958-EF59-4945-B47B-575F718BC1BE}"/>
    <cellStyle name="Calculation 2 2 33 3 2" xfId="5867" xr:uid="{91AD0A5A-C46F-41C1-82FE-625E6950B602}"/>
    <cellStyle name="Calculation 2 2 33 3 2 2" xfId="5868" xr:uid="{5F5B9B90-BEFD-4EF2-A6AE-28A92B19C5A5}"/>
    <cellStyle name="Calculation 2 2 33 3 3" xfId="5869" xr:uid="{399E5B2C-203A-4DDD-9AB5-5370D44464E4}"/>
    <cellStyle name="Calculation 2 2 33 4" xfId="5870" xr:uid="{568BB9EC-1477-467C-8412-8D81489FEB20}"/>
    <cellStyle name="Calculation 2 2 33 4 2" xfId="5871" xr:uid="{77655A9C-5602-48F6-894F-C4E146D7F4F5}"/>
    <cellStyle name="Calculation 2 2 33 5" xfId="5872" xr:uid="{B196A03F-E6DF-4F28-A6A4-9A9005E4CF36}"/>
    <cellStyle name="Calculation 2 2 34" xfId="5873" xr:uid="{BADDA715-9116-42C1-ADEA-104222EB3315}"/>
    <cellStyle name="Calculation 2 2 34 2" xfId="5874" xr:uid="{36F23ED5-646A-47F2-8B36-A77E9A3E28A4}"/>
    <cellStyle name="Calculation 2 2 34 2 2" xfId="5875" xr:uid="{ACC0AF21-6CF2-4CAC-AB93-10731AE8D84E}"/>
    <cellStyle name="Calculation 2 2 34 2 2 2" xfId="5876" xr:uid="{BF294C67-779F-406E-A3C2-A0D48A4E3751}"/>
    <cellStyle name="Calculation 2 2 34 2 2 2 2" xfId="5877" xr:uid="{1DAACEEA-1846-4342-A54B-A7DF7C911BFD}"/>
    <cellStyle name="Calculation 2 2 34 2 2 3" xfId="5878" xr:uid="{42647A6B-853E-40DB-A4E1-52D914E1AF91}"/>
    <cellStyle name="Calculation 2 2 34 2 3" xfId="5879" xr:uid="{A8E1C7A6-D9EB-45E6-B85D-8D8FF70091D3}"/>
    <cellStyle name="Calculation 2 2 34 2 3 2" xfId="5880" xr:uid="{A1EE3D69-ECD8-4F67-9703-6615EBE8E9C2}"/>
    <cellStyle name="Calculation 2 2 34 2 3 2 2" xfId="5881" xr:uid="{CDFCB3CB-E9B4-4E16-8B17-B93F4F0076E2}"/>
    <cellStyle name="Calculation 2 2 34 2 3 3" xfId="5882" xr:uid="{E668884F-B18B-42AD-80AC-4823EB46510D}"/>
    <cellStyle name="Calculation 2 2 34 2 4" xfId="5883" xr:uid="{235F572D-981D-40D1-9562-11B22CC825E2}"/>
    <cellStyle name="Calculation 2 2 34 2 4 2" xfId="5884" xr:uid="{C8C5DD5C-08E5-4352-8342-CC4DDC0E781C}"/>
    <cellStyle name="Calculation 2 2 34 2 5" xfId="5885" xr:uid="{17ABD12B-2EA4-4E6F-AA0D-904F0D17207C}"/>
    <cellStyle name="Calculation 2 2 34 3" xfId="5886" xr:uid="{5A685F35-BAF9-49F6-966A-0DCBA3FF925F}"/>
    <cellStyle name="Calculation 2 2 34 3 2" xfId="5887" xr:uid="{3B3788BC-EA6B-4801-B81B-D8FDE6C61A41}"/>
    <cellStyle name="Calculation 2 2 34 3 2 2" xfId="5888" xr:uid="{279AC816-480A-4687-BE71-B5A546F3F128}"/>
    <cellStyle name="Calculation 2 2 34 3 3" xfId="5889" xr:uid="{E76F8969-7F79-4B3F-908C-D6CBB6AD2E1F}"/>
    <cellStyle name="Calculation 2 2 34 4" xfId="5890" xr:uid="{E12C8C87-7D9E-4336-A446-4669BF028A85}"/>
    <cellStyle name="Calculation 2 2 34 4 2" xfId="5891" xr:uid="{3A5DD11D-FD5C-4608-BF91-E270B676B9E2}"/>
    <cellStyle name="Calculation 2 2 34 5" xfId="5892" xr:uid="{9ED1E35C-D019-4783-8CD2-BA07F82FACE7}"/>
    <cellStyle name="Calculation 2 2 35" xfId="5893" xr:uid="{ABDE70A1-76F6-4EC5-B29F-8733C453A7A6}"/>
    <cellStyle name="Calculation 2 2 35 2" xfId="5894" xr:uid="{71BC0FD1-6F85-43C1-98BE-1875887047D8}"/>
    <cellStyle name="Calculation 2 2 35 2 2" xfId="5895" xr:uid="{2515CA8F-F2FD-4F6A-B8EF-C0F42F66545F}"/>
    <cellStyle name="Calculation 2 2 35 2 2 2" xfId="5896" xr:uid="{96821DB4-2D6E-47EA-B63E-79CAA6FD1998}"/>
    <cellStyle name="Calculation 2 2 35 2 2 2 2" xfId="5897" xr:uid="{B3C424CA-87DD-46C5-9A94-90CB8BA7F9A9}"/>
    <cellStyle name="Calculation 2 2 35 2 2 3" xfId="5898" xr:uid="{A6B141B4-6640-4C0F-8A7A-A480FE0C1564}"/>
    <cellStyle name="Calculation 2 2 35 2 3" xfId="5899" xr:uid="{BA5EEE4C-3B34-4C5E-9A1C-6CAEB97AC34E}"/>
    <cellStyle name="Calculation 2 2 35 2 3 2" xfId="5900" xr:uid="{67ED6529-8875-4823-8C78-9D5AB9F29733}"/>
    <cellStyle name="Calculation 2 2 35 2 3 2 2" xfId="5901" xr:uid="{2BD2D830-FE73-4317-BD94-D317515585A7}"/>
    <cellStyle name="Calculation 2 2 35 2 3 3" xfId="5902" xr:uid="{381DDBC3-3E21-4432-A135-D7BC2CA132F0}"/>
    <cellStyle name="Calculation 2 2 35 2 4" xfId="5903" xr:uid="{648BFD6F-F6E2-448B-9E1D-A6ABB5E93709}"/>
    <cellStyle name="Calculation 2 2 35 2 4 2" xfId="5904" xr:uid="{69F25BBA-BB5A-4E84-ADD6-ABC064BBB50E}"/>
    <cellStyle name="Calculation 2 2 35 2 5" xfId="5905" xr:uid="{D81553E5-FDC3-4D32-A0AE-1771B314A381}"/>
    <cellStyle name="Calculation 2 2 35 3" xfId="5906" xr:uid="{460E7D90-6D5D-44B8-A875-8C4E6E181781}"/>
    <cellStyle name="Calculation 2 2 35 3 2" xfId="5907" xr:uid="{FC929D53-3167-4B30-BB04-76E69E600577}"/>
    <cellStyle name="Calculation 2 2 35 3 2 2" xfId="5908" xr:uid="{D196BF93-08D0-473A-A7BD-A601769F13D9}"/>
    <cellStyle name="Calculation 2 2 35 3 3" xfId="5909" xr:uid="{6C0445DD-5881-469C-AC73-E14AC860C8B3}"/>
    <cellStyle name="Calculation 2 2 35 4" xfId="5910" xr:uid="{8A087D43-66E6-48C0-A9A0-8D5B11DB04C4}"/>
    <cellStyle name="Calculation 2 2 35 4 2" xfId="5911" xr:uid="{3CC40416-BD89-4613-A798-9977912AFF8E}"/>
    <cellStyle name="Calculation 2 2 35 5" xfId="5912" xr:uid="{7F7CFBFE-1293-4333-A744-DB10AAF3CFAE}"/>
    <cellStyle name="Calculation 2 2 36" xfId="5913" xr:uid="{40CEA101-9C4A-4EF7-9AFF-74D76A554119}"/>
    <cellStyle name="Calculation 2 2 36 2" xfId="5914" xr:uid="{D3D1DF3A-5C24-49F8-AB36-4D0BBC73F0A4}"/>
    <cellStyle name="Calculation 2 2 36 2 2" xfId="5915" xr:uid="{20B9F235-B7CD-4DE1-80E7-3EA2702C8D0D}"/>
    <cellStyle name="Calculation 2 2 36 2 2 2" xfId="5916" xr:uid="{5E9B1902-2182-4962-843D-37890861107C}"/>
    <cellStyle name="Calculation 2 2 36 2 2 2 2" xfId="5917" xr:uid="{DD5C5AA8-820E-4A61-8DB5-AD6439BB72BA}"/>
    <cellStyle name="Calculation 2 2 36 2 2 3" xfId="5918" xr:uid="{F513D5D3-C783-4BEB-B376-E33DC5BC8FF1}"/>
    <cellStyle name="Calculation 2 2 36 2 3" xfId="5919" xr:uid="{6F49EAE9-F142-4493-B27C-1D253B7FE4A2}"/>
    <cellStyle name="Calculation 2 2 36 2 3 2" xfId="5920" xr:uid="{D31EF560-A973-40C4-8061-AEE84A11F5AF}"/>
    <cellStyle name="Calculation 2 2 36 2 3 2 2" xfId="5921" xr:uid="{8B6DD7F0-7010-491B-99B7-4CA0BF8ECCD2}"/>
    <cellStyle name="Calculation 2 2 36 2 3 3" xfId="5922" xr:uid="{B877DEE0-B077-43C1-BD6B-11EBB5BC0F34}"/>
    <cellStyle name="Calculation 2 2 36 2 4" xfId="5923" xr:uid="{91421837-7172-490E-B73A-530AFBFA48BF}"/>
    <cellStyle name="Calculation 2 2 36 2 4 2" xfId="5924" xr:uid="{EF79E706-1B22-48C3-92FC-82DAA26CA254}"/>
    <cellStyle name="Calculation 2 2 36 2 5" xfId="5925" xr:uid="{3851F049-45ED-43B9-9547-31DD8D31CD51}"/>
    <cellStyle name="Calculation 2 2 36 3" xfId="5926" xr:uid="{2726D642-FCC2-4417-B21E-221FBD2056AD}"/>
    <cellStyle name="Calculation 2 2 36 3 2" xfId="5927" xr:uid="{F7DB154F-AC63-4C7F-A79B-2D01EB6D3072}"/>
    <cellStyle name="Calculation 2 2 36 3 2 2" xfId="5928" xr:uid="{A160D9C1-CE66-4BDE-8652-9C328BFFB156}"/>
    <cellStyle name="Calculation 2 2 36 3 3" xfId="5929" xr:uid="{CE25BE4B-C2A7-4DEC-AE66-13DA8A7E9FB8}"/>
    <cellStyle name="Calculation 2 2 36 4" xfId="5930" xr:uid="{AA531DBC-4158-45DD-ABE6-50747DB33103}"/>
    <cellStyle name="Calculation 2 2 36 4 2" xfId="5931" xr:uid="{02ADE5C9-E71B-4D02-BB63-A5AD9CD7759A}"/>
    <cellStyle name="Calculation 2 2 36 5" xfId="5932" xr:uid="{DD919C75-9255-4B26-9243-0F308B1F58F9}"/>
    <cellStyle name="Calculation 2 2 37" xfId="5933" xr:uid="{E76D7905-97DB-41A2-80C7-63E5AF37864C}"/>
    <cellStyle name="Calculation 2 2 37 2" xfId="5934" xr:uid="{5E317711-938D-4539-8F92-AD4ECDA95705}"/>
    <cellStyle name="Calculation 2 2 37 2 2" xfId="5935" xr:uid="{ACB84B00-FF0C-47E8-BF09-245326C93509}"/>
    <cellStyle name="Calculation 2 2 37 2 2 2" xfId="5936" xr:uid="{2CA9C6A8-74D6-48C1-90D0-58998C7FBDB2}"/>
    <cellStyle name="Calculation 2 2 37 2 2 2 2" xfId="5937" xr:uid="{E754E7BF-8D6A-472C-8E98-9A9DDF70E046}"/>
    <cellStyle name="Calculation 2 2 37 2 2 3" xfId="5938" xr:uid="{E6823C2E-3AB9-4988-A30E-18DDC90BD3DF}"/>
    <cellStyle name="Calculation 2 2 37 2 3" xfId="5939" xr:uid="{79931415-D17D-403E-9FF1-22A385EED27B}"/>
    <cellStyle name="Calculation 2 2 37 2 3 2" xfId="5940" xr:uid="{32286CF8-CD42-4260-8ACF-B087DF1719DE}"/>
    <cellStyle name="Calculation 2 2 37 2 3 2 2" xfId="5941" xr:uid="{D1808F45-9B1D-41FE-939D-13DD3A00150B}"/>
    <cellStyle name="Calculation 2 2 37 2 3 3" xfId="5942" xr:uid="{5AC204B5-2C56-48A4-9037-812A3626DED1}"/>
    <cellStyle name="Calculation 2 2 37 2 4" xfId="5943" xr:uid="{7529EF73-67E8-4714-9384-73C715637546}"/>
    <cellStyle name="Calculation 2 2 37 2 4 2" xfId="5944" xr:uid="{1DC274A1-3717-4700-9DC5-2B3774ACF022}"/>
    <cellStyle name="Calculation 2 2 37 2 5" xfId="5945" xr:uid="{1371BB52-946F-47D3-BE83-B784EA9851CB}"/>
    <cellStyle name="Calculation 2 2 37 3" xfId="5946" xr:uid="{5AA5B38E-8B98-4860-A8FE-5A55E4CEC91C}"/>
    <cellStyle name="Calculation 2 2 37 3 2" xfId="5947" xr:uid="{A6D4CCA9-B127-4558-8257-C46F142DE950}"/>
    <cellStyle name="Calculation 2 2 37 3 2 2" xfId="5948" xr:uid="{96A945A7-4C72-4A5B-90B0-8E78EC37F5F0}"/>
    <cellStyle name="Calculation 2 2 37 3 3" xfId="5949" xr:uid="{2B91B906-E436-48B8-9B0C-0C8511179054}"/>
    <cellStyle name="Calculation 2 2 37 4" xfId="5950" xr:uid="{943B5D62-8460-43A0-BC60-EA6C58B3FF08}"/>
    <cellStyle name="Calculation 2 2 37 4 2" xfId="5951" xr:uid="{16ECC0AA-DC34-4148-ADC0-24004A51D939}"/>
    <cellStyle name="Calculation 2 2 37 5" xfId="5952" xr:uid="{695B3EDF-86FB-49F0-88F0-036905B812CD}"/>
    <cellStyle name="Calculation 2 2 38" xfId="5953" xr:uid="{7D4CC9A7-FB7A-4777-A490-621C7E463630}"/>
    <cellStyle name="Calculation 2 2 38 2" xfId="5954" xr:uid="{24B0611D-3349-4A86-8372-B9F09C4FF5C3}"/>
    <cellStyle name="Calculation 2 2 38 2 2" xfId="5955" xr:uid="{1AF66110-1957-4BFF-B10C-9F49FE3334AC}"/>
    <cellStyle name="Calculation 2 2 38 2 2 2" xfId="5956" xr:uid="{E1307A1A-ED26-4223-A90D-CC8B6A6FC08D}"/>
    <cellStyle name="Calculation 2 2 38 2 2 2 2" xfId="5957" xr:uid="{D3883F79-4B21-437A-98A8-6853F274DA1B}"/>
    <cellStyle name="Calculation 2 2 38 2 2 3" xfId="5958" xr:uid="{C5113989-5602-49A9-AB8B-36689C57A266}"/>
    <cellStyle name="Calculation 2 2 38 2 3" xfId="5959" xr:uid="{71355FE9-A96B-40B0-BB2F-863D393783CF}"/>
    <cellStyle name="Calculation 2 2 38 2 3 2" xfId="5960" xr:uid="{3AE79AFE-D092-4529-80F5-B922243702CB}"/>
    <cellStyle name="Calculation 2 2 38 2 3 2 2" xfId="5961" xr:uid="{71404245-721F-49B4-A62B-C4FDE654FF4D}"/>
    <cellStyle name="Calculation 2 2 38 2 3 3" xfId="5962" xr:uid="{C1A6D640-D54F-470B-B3CA-91CE01738DFE}"/>
    <cellStyle name="Calculation 2 2 38 2 4" xfId="5963" xr:uid="{503B1C36-4BDE-466D-A534-0B6935DBCDA6}"/>
    <cellStyle name="Calculation 2 2 38 2 4 2" xfId="5964" xr:uid="{78EAA489-5206-409B-8C82-25E7F5DF9CF2}"/>
    <cellStyle name="Calculation 2 2 38 2 5" xfId="5965" xr:uid="{B73BC847-6F3B-4964-8884-3179C447BF13}"/>
    <cellStyle name="Calculation 2 2 38 3" xfId="5966" xr:uid="{B746B13F-3D60-464E-A6F7-6E29C754B576}"/>
    <cellStyle name="Calculation 2 2 38 3 2" xfId="5967" xr:uid="{CA544BE1-9A6A-4A0B-BADC-2F8BED6C0F88}"/>
    <cellStyle name="Calculation 2 2 38 3 2 2" xfId="5968" xr:uid="{B088BF9F-9C26-48D0-8D0A-87FF74B57750}"/>
    <cellStyle name="Calculation 2 2 38 3 3" xfId="5969" xr:uid="{D9DCF2ED-A7B6-4885-9661-BC5F7FBDDEDE}"/>
    <cellStyle name="Calculation 2 2 38 4" xfId="5970" xr:uid="{6B4F7181-ADDC-463A-AE20-BB33A4706242}"/>
    <cellStyle name="Calculation 2 2 38 4 2" xfId="5971" xr:uid="{72E9593B-87D1-4308-98A6-66BCBA8A0111}"/>
    <cellStyle name="Calculation 2 2 38 5" xfId="5972" xr:uid="{E14586C0-E164-4773-839D-B7CFA7FE8ED6}"/>
    <cellStyle name="Calculation 2 2 39" xfId="5973" xr:uid="{56CED8A1-3CE9-42DE-A228-6D461F80F7EE}"/>
    <cellStyle name="Calculation 2 2 39 2" xfId="5974" xr:uid="{72CA5AAA-FE50-43B1-B97E-CD8B9D325467}"/>
    <cellStyle name="Calculation 2 2 39 2 2" xfId="5975" xr:uid="{A85A2DFB-F134-4E39-B5BE-B065176BBAB8}"/>
    <cellStyle name="Calculation 2 2 39 2 2 2" xfId="5976" xr:uid="{2284A8B6-95F4-4A61-A930-5BBEE083A7AC}"/>
    <cellStyle name="Calculation 2 2 39 2 2 2 2" xfId="5977" xr:uid="{25543474-B81F-4D28-BB68-555EBDB48FD3}"/>
    <cellStyle name="Calculation 2 2 39 2 2 3" xfId="5978" xr:uid="{2AA5C6B1-B525-4B1B-B8BA-8A0160F10ED7}"/>
    <cellStyle name="Calculation 2 2 39 2 3" xfId="5979" xr:uid="{A70949B4-4B29-4D19-BE82-A37805501A27}"/>
    <cellStyle name="Calculation 2 2 39 2 3 2" xfId="5980" xr:uid="{FD1448C5-BDF7-4986-8D48-5E6D4BEF6F24}"/>
    <cellStyle name="Calculation 2 2 39 2 3 2 2" xfId="5981" xr:uid="{8EA5F742-1401-4FBE-A0E2-30CC1E3DB54A}"/>
    <cellStyle name="Calculation 2 2 39 2 3 3" xfId="5982" xr:uid="{7867FF8C-3D20-4B8B-97A7-5D50D29BF423}"/>
    <cellStyle name="Calculation 2 2 39 2 4" xfId="5983" xr:uid="{89E1891A-3236-42A7-96D0-1A425F94BF4B}"/>
    <cellStyle name="Calculation 2 2 39 2 4 2" xfId="5984" xr:uid="{73C81F4C-7950-4D5B-8622-6E2727E5D5C7}"/>
    <cellStyle name="Calculation 2 2 39 2 5" xfId="5985" xr:uid="{6EA21C43-DCB1-4E54-9D77-6EE9FFBBDF26}"/>
    <cellStyle name="Calculation 2 2 39 3" xfId="5986" xr:uid="{A6847DF7-37C7-4246-9D40-7036B2443F76}"/>
    <cellStyle name="Calculation 2 2 39 3 2" xfId="5987" xr:uid="{E574DBB8-5035-4EE6-B796-A74958E89DDF}"/>
    <cellStyle name="Calculation 2 2 39 3 2 2" xfId="5988" xr:uid="{F781201B-0DEB-4C19-B5E9-0EE40845406E}"/>
    <cellStyle name="Calculation 2 2 39 3 3" xfId="5989" xr:uid="{36DED3A5-D7C2-4474-B8C5-DE9C846DC717}"/>
    <cellStyle name="Calculation 2 2 39 4" xfId="5990" xr:uid="{48530B3C-DDCC-4C70-8AC0-B9442ADD6004}"/>
    <cellStyle name="Calculation 2 2 39 4 2" xfId="5991" xr:uid="{F0E85359-3FA0-4D49-BADF-170DE08EF399}"/>
    <cellStyle name="Calculation 2 2 39 5" xfId="5992" xr:uid="{F423A5A6-E005-4F1F-8CBE-6CC6AA45524D}"/>
    <cellStyle name="Calculation 2 2 4" xfId="5993" xr:uid="{C488D6D5-5C38-45A7-AC65-AF08A608D2E3}"/>
    <cellStyle name="Calculation 2 2 4 2" xfId="5994" xr:uid="{8CE5C61A-F75A-4DD1-A74E-B5CD5FD25B4C}"/>
    <cellStyle name="Calculation 2 2 4 2 2" xfId="5995" xr:uid="{451C656B-5421-4EDD-9E04-950C824DEA0F}"/>
    <cellStyle name="Calculation 2 2 4 2 2 2" xfId="5996" xr:uid="{18780C5B-4A3C-463A-A50E-E060E76562EC}"/>
    <cellStyle name="Calculation 2 2 4 2 2 2 2" xfId="5997" xr:uid="{1FEA09E8-F8D9-4FB8-8125-CD9040F89FE4}"/>
    <cellStyle name="Calculation 2 2 4 2 2 3" xfId="5998" xr:uid="{815ABB92-B4F8-4F18-B064-549CCB40A257}"/>
    <cellStyle name="Calculation 2 2 4 2 3" xfId="5999" xr:uid="{487052C6-3F26-42BD-8315-3F5BE718BEA2}"/>
    <cellStyle name="Calculation 2 2 4 2 3 2" xfId="6000" xr:uid="{C2574CE1-870D-4ECC-96D9-22A1FB82C978}"/>
    <cellStyle name="Calculation 2 2 4 2 3 2 2" xfId="6001" xr:uid="{801A8A18-D0A0-4277-8E15-26961E2A8172}"/>
    <cellStyle name="Calculation 2 2 4 2 3 3" xfId="6002" xr:uid="{A0A92D6D-0A73-461B-947B-AFC49BD6EE4D}"/>
    <cellStyle name="Calculation 2 2 4 2 4" xfId="6003" xr:uid="{789BC14D-004F-4423-ABC9-898047FEA547}"/>
    <cellStyle name="Calculation 2 2 4 2 4 2" xfId="6004" xr:uid="{67CF62B9-47AC-4B3D-896B-A731CEBA6051}"/>
    <cellStyle name="Calculation 2 2 4 2 5" xfId="6005" xr:uid="{86881660-5541-4F8E-8FD3-BAB38F635FF6}"/>
    <cellStyle name="Calculation 2 2 4 3" xfId="6006" xr:uid="{D45B1EC0-84B4-4F06-BE84-C36C47F1EBAF}"/>
    <cellStyle name="Calculation 2 2 4 3 2" xfId="6007" xr:uid="{196CAE62-2114-43FC-A330-8EBE4C81E93E}"/>
    <cellStyle name="Calculation 2 2 4 3 2 2" xfId="6008" xr:uid="{006CB6E5-F750-4BB6-B739-0E1AC84AED4F}"/>
    <cellStyle name="Calculation 2 2 4 3 3" xfId="6009" xr:uid="{B15009D1-79AB-4ADB-BE08-72C4402F6A8C}"/>
    <cellStyle name="Calculation 2 2 4 4" xfId="6010" xr:uid="{90DDE2B1-B18B-45ED-B252-F915E8515F4C}"/>
    <cellStyle name="Calculation 2 2 4 4 2" xfId="6011" xr:uid="{06EE1BCA-D044-40AF-A5D5-87ECE404D590}"/>
    <cellStyle name="Calculation 2 2 4 5" xfId="6012" xr:uid="{7A7BB8CF-D53A-45A3-B97B-1F3566145EAA}"/>
    <cellStyle name="Calculation 2 2 40" xfId="6013" xr:uid="{81B57448-416E-4942-B7C1-6F73DF91E704}"/>
    <cellStyle name="Calculation 2 2 40 2" xfId="6014" xr:uid="{DB81805D-9519-44FD-A43C-24072D237F7C}"/>
    <cellStyle name="Calculation 2 2 40 2 2" xfId="6015" xr:uid="{2D1CFA09-BDB2-420A-AF43-274A13E29EBB}"/>
    <cellStyle name="Calculation 2 2 40 2 2 2" xfId="6016" xr:uid="{09BDB558-A490-448F-980C-7F07179AB50F}"/>
    <cellStyle name="Calculation 2 2 40 2 2 2 2" xfId="6017" xr:uid="{D6B635FA-9165-4088-8F75-98C29C4EDD75}"/>
    <cellStyle name="Calculation 2 2 40 2 2 3" xfId="6018" xr:uid="{6F0E9B56-A26E-446A-B950-9FAA0A69BE3D}"/>
    <cellStyle name="Calculation 2 2 40 2 3" xfId="6019" xr:uid="{29E8D1B6-8C52-4FDF-9E1A-BB27C8470722}"/>
    <cellStyle name="Calculation 2 2 40 2 3 2" xfId="6020" xr:uid="{E3E24CC0-F46E-441E-8941-848F5DAD58A2}"/>
    <cellStyle name="Calculation 2 2 40 2 3 2 2" xfId="6021" xr:uid="{0094FFAB-A8FC-4793-80AD-898651A06B00}"/>
    <cellStyle name="Calculation 2 2 40 2 3 3" xfId="6022" xr:uid="{699C7994-2A37-4ED9-B335-2986482D7706}"/>
    <cellStyle name="Calculation 2 2 40 2 4" xfId="6023" xr:uid="{700051BD-A281-43E9-9FDC-24D15AF3DFAA}"/>
    <cellStyle name="Calculation 2 2 40 2 4 2" xfId="6024" xr:uid="{B3AE67C9-0BEE-4D10-924E-5B89FB095D41}"/>
    <cellStyle name="Calculation 2 2 40 2 5" xfId="6025" xr:uid="{C4A409FE-AF97-49B3-8C06-F9CD8279E4E9}"/>
    <cellStyle name="Calculation 2 2 40 3" xfId="6026" xr:uid="{7D36329D-E1BB-43E6-BBD4-80650709A826}"/>
    <cellStyle name="Calculation 2 2 40 3 2" xfId="6027" xr:uid="{B73244AD-8ADE-4496-83CC-12A46F7A2551}"/>
    <cellStyle name="Calculation 2 2 40 3 2 2" xfId="6028" xr:uid="{9F5B3C08-1BC4-4364-ADD2-47866F720CC8}"/>
    <cellStyle name="Calculation 2 2 40 3 3" xfId="6029" xr:uid="{4040D259-C353-4B68-83CE-09343AC0A13B}"/>
    <cellStyle name="Calculation 2 2 40 4" xfId="6030" xr:uid="{D12CC749-F6F8-4EDC-B43A-8BDB451F80BF}"/>
    <cellStyle name="Calculation 2 2 40 4 2" xfId="6031" xr:uid="{76571544-5D8D-4004-B855-325A8DFD8A24}"/>
    <cellStyle name="Calculation 2 2 40 5" xfId="6032" xr:uid="{CA523A9B-6E25-4BEB-A90E-978ADA80A10C}"/>
    <cellStyle name="Calculation 2 2 41" xfId="6033" xr:uid="{C73A4964-7BC3-4287-B35B-45E95C50FA0D}"/>
    <cellStyle name="Calculation 2 2 41 2" xfId="6034" xr:uid="{C6FAD855-1266-4719-A70E-D692869D74AA}"/>
    <cellStyle name="Calculation 2 2 41 2 2" xfId="6035" xr:uid="{4DC30CA5-5546-4F0F-88DD-81C196D510AC}"/>
    <cellStyle name="Calculation 2 2 41 2 2 2" xfId="6036" xr:uid="{6E3A4499-DAE6-42C2-906A-9C85FCA2DBC9}"/>
    <cellStyle name="Calculation 2 2 41 2 2 2 2" xfId="6037" xr:uid="{4ED6E765-D4C1-4CEF-85B9-D0968F069A7C}"/>
    <cellStyle name="Calculation 2 2 41 2 2 3" xfId="6038" xr:uid="{817B2247-1D50-483F-A74C-A8C4ADD3ECAB}"/>
    <cellStyle name="Calculation 2 2 41 2 3" xfId="6039" xr:uid="{8F1A6B1D-BE07-49A2-9431-5437A8DAE123}"/>
    <cellStyle name="Calculation 2 2 41 2 3 2" xfId="6040" xr:uid="{2C913D8E-0758-445B-AED8-270EEDDB51C6}"/>
    <cellStyle name="Calculation 2 2 41 2 3 2 2" xfId="6041" xr:uid="{16261CC5-C2AA-48A1-9DAA-0FBA7B7CB78E}"/>
    <cellStyle name="Calculation 2 2 41 2 3 3" xfId="6042" xr:uid="{9E466839-237A-4FFB-9E74-259623C3E231}"/>
    <cellStyle name="Calculation 2 2 41 2 4" xfId="6043" xr:uid="{A14018D9-576C-405D-BBAF-92B5F582C500}"/>
    <cellStyle name="Calculation 2 2 41 2 4 2" xfId="6044" xr:uid="{C3A7D232-5D96-4E0E-81D5-C2CCBB06F4AF}"/>
    <cellStyle name="Calculation 2 2 41 2 5" xfId="6045" xr:uid="{EED264A6-1424-4BF6-A3E2-D008FEA5A6BA}"/>
    <cellStyle name="Calculation 2 2 41 3" xfId="6046" xr:uid="{AFFBC272-77B5-4BBD-BDA6-E8163CBF7222}"/>
    <cellStyle name="Calculation 2 2 41 3 2" xfId="6047" xr:uid="{01FB118D-A807-41C4-9380-18FD774A6C09}"/>
    <cellStyle name="Calculation 2 2 41 3 2 2" xfId="6048" xr:uid="{0903B336-D49F-45ED-871C-B687A63BFE3E}"/>
    <cellStyle name="Calculation 2 2 41 3 3" xfId="6049" xr:uid="{4F534887-D295-476E-A494-35006769C28E}"/>
    <cellStyle name="Calculation 2 2 41 4" xfId="6050" xr:uid="{6DABFEF1-F818-4AB6-BE27-21B57CB608DA}"/>
    <cellStyle name="Calculation 2 2 41 4 2" xfId="6051" xr:uid="{BBDA2DB5-A659-4CD5-B2A4-0D3D6A9CBA47}"/>
    <cellStyle name="Calculation 2 2 41 5" xfId="6052" xr:uid="{4C5DFF6E-6E8F-460B-8442-330E6F2418AC}"/>
    <cellStyle name="Calculation 2 2 42" xfId="6053" xr:uid="{16168345-8A12-40C9-A02F-39EA79A95322}"/>
    <cellStyle name="Calculation 2 2 42 2" xfId="6054" xr:uid="{DDCD7D01-C1E3-4C2F-8915-FFAAB0190906}"/>
    <cellStyle name="Calculation 2 2 42 2 2" xfId="6055" xr:uid="{3278B55A-6EF3-4346-9A1F-B37AF6CBACD1}"/>
    <cellStyle name="Calculation 2 2 42 2 2 2" xfId="6056" xr:uid="{4E11A211-C784-4C1A-801A-847D3A5D4B33}"/>
    <cellStyle name="Calculation 2 2 42 2 2 2 2" xfId="6057" xr:uid="{E4C18292-E895-4820-8E46-F66F0F90E249}"/>
    <cellStyle name="Calculation 2 2 42 2 2 3" xfId="6058" xr:uid="{5262517B-F7ED-4116-B1AF-1B0BB768820D}"/>
    <cellStyle name="Calculation 2 2 42 2 3" xfId="6059" xr:uid="{89D362DD-3D7C-4F3B-B5CD-6C7D8C684F70}"/>
    <cellStyle name="Calculation 2 2 42 2 3 2" xfId="6060" xr:uid="{60474346-EDF9-45E7-A49B-907FE65EF298}"/>
    <cellStyle name="Calculation 2 2 42 2 3 2 2" xfId="6061" xr:uid="{E68739E5-B7B9-4540-A8D9-6ED39F04E484}"/>
    <cellStyle name="Calculation 2 2 42 2 3 3" xfId="6062" xr:uid="{71AE5A8C-7389-45E6-B083-C4F26E754682}"/>
    <cellStyle name="Calculation 2 2 42 2 4" xfId="6063" xr:uid="{8E788463-82E2-4EDC-BF05-158C948353E7}"/>
    <cellStyle name="Calculation 2 2 42 2 4 2" xfId="6064" xr:uid="{09443251-5159-451E-B6EC-C5D103765A89}"/>
    <cellStyle name="Calculation 2 2 42 2 5" xfId="6065" xr:uid="{66DE53CF-96DD-46C1-ADF2-7E3708DAD54E}"/>
    <cellStyle name="Calculation 2 2 42 3" xfId="6066" xr:uid="{3C5365A5-E862-46E6-966C-14815D288F5B}"/>
    <cellStyle name="Calculation 2 2 42 3 2" xfId="6067" xr:uid="{916DC124-B267-4D97-B051-48D125389D34}"/>
    <cellStyle name="Calculation 2 2 42 3 2 2" xfId="6068" xr:uid="{CFED9A84-14D8-4AFE-8673-54D8431F966E}"/>
    <cellStyle name="Calculation 2 2 42 3 3" xfId="6069" xr:uid="{C7506E1C-E881-4931-86E7-2905D8BBE641}"/>
    <cellStyle name="Calculation 2 2 42 4" xfId="6070" xr:uid="{99B3CD58-4B41-405D-99AF-04DE478EA1F7}"/>
    <cellStyle name="Calculation 2 2 42 4 2" xfId="6071" xr:uid="{BE9576AD-ECB8-4C9C-AF71-E4AE73E252DD}"/>
    <cellStyle name="Calculation 2 2 42 5" xfId="6072" xr:uid="{0D5EE3B0-A23F-44DB-9E14-3BFB90230E44}"/>
    <cellStyle name="Calculation 2 2 43" xfId="6073" xr:uid="{1D4A7A75-E6C1-40A9-9A60-B0D1BF55C629}"/>
    <cellStyle name="Calculation 2 2 43 2" xfId="6074" xr:uid="{E04CA220-AA6C-4C47-BEE3-AE8162727E0B}"/>
    <cellStyle name="Calculation 2 2 43 2 2" xfId="6075" xr:uid="{6FFC6485-DA04-4999-BD2E-63AA26E07250}"/>
    <cellStyle name="Calculation 2 2 43 2 2 2" xfId="6076" xr:uid="{20426809-B561-49CC-9010-61F7719F87A6}"/>
    <cellStyle name="Calculation 2 2 43 2 2 2 2" xfId="6077" xr:uid="{03A24350-2206-4BFD-9247-265421688A99}"/>
    <cellStyle name="Calculation 2 2 43 2 2 3" xfId="6078" xr:uid="{28E05829-75B3-4E49-862F-903DF8FB1941}"/>
    <cellStyle name="Calculation 2 2 43 2 3" xfId="6079" xr:uid="{E007B212-AB68-457B-8817-A68EF6297DDD}"/>
    <cellStyle name="Calculation 2 2 43 2 3 2" xfId="6080" xr:uid="{AA04429C-F093-4C6A-9A7E-8520A74199F6}"/>
    <cellStyle name="Calculation 2 2 43 2 3 2 2" xfId="6081" xr:uid="{D632849D-1C2E-4887-AECA-8065E7CED2FD}"/>
    <cellStyle name="Calculation 2 2 43 2 3 3" xfId="6082" xr:uid="{7A5D788F-22DE-4551-AF20-B39F04363C9F}"/>
    <cellStyle name="Calculation 2 2 43 2 4" xfId="6083" xr:uid="{EBDEA5DE-413A-4F4F-ADF1-576A9DCB86CB}"/>
    <cellStyle name="Calculation 2 2 43 2 4 2" xfId="6084" xr:uid="{77CED350-AB29-4C61-B82C-E88185C25841}"/>
    <cellStyle name="Calculation 2 2 43 2 5" xfId="6085" xr:uid="{9F920EB7-781E-4001-84B9-E211EC3D9EB5}"/>
    <cellStyle name="Calculation 2 2 43 3" xfId="6086" xr:uid="{A49A61B7-C145-4D97-865A-E8D86271A437}"/>
    <cellStyle name="Calculation 2 2 43 3 2" xfId="6087" xr:uid="{5EDEA8A2-3D8E-4C39-94F1-1616ACDB3E50}"/>
    <cellStyle name="Calculation 2 2 43 3 2 2" xfId="6088" xr:uid="{D0C396E1-3B42-4697-8C0E-179179709641}"/>
    <cellStyle name="Calculation 2 2 43 3 3" xfId="6089" xr:uid="{99DCC1D6-C1BC-451F-B51E-9E9A8AB4DE19}"/>
    <cellStyle name="Calculation 2 2 43 4" xfId="6090" xr:uid="{97C23CCC-6CD0-41F5-82AF-2F4B00444386}"/>
    <cellStyle name="Calculation 2 2 43 4 2" xfId="6091" xr:uid="{6E2D60B8-5D85-41A0-B859-2087DDC08264}"/>
    <cellStyle name="Calculation 2 2 43 5" xfId="6092" xr:uid="{4F506F0F-261A-4F4A-9946-DDFFBC8E1A1F}"/>
    <cellStyle name="Calculation 2 2 44" xfId="6093" xr:uid="{1C93E034-C7D8-4D45-89CC-4E1CB6AED324}"/>
    <cellStyle name="Calculation 2 2 44 2" xfId="6094" xr:uid="{97D0CA32-D9BA-4192-8DCB-C139528C1D0F}"/>
    <cellStyle name="Calculation 2 2 44 2 2" xfId="6095" xr:uid="{9F7BBD9B-E056-4282-A48D-B456DC0B2400}"/>
    <cellStyle name="Calculation 2 2 44 2 2 2" xfId="6096" xr:uid="{0373B764-1E3A-4AC0-A3D2-2563ED7C2B8D}"/>
    <cellStyle name="Calculation 2 2 44 2 2 2 2" xfId="6097" xr:uid="{409272F2-AE16-44C9-96E5-1A0F5BEB0655}"/>
    <cellStyle name="Calculation 2 2 44 2 2 3" xfId="6098" xr:uid="{6854BE69-9A5C-4F5A-BF92-83CC853173A7}"/>
    <cellStyle name="Calculation 2 2 44 2 3" xfId="6099" xr:uid="{27305A1F-CEC1-48D1-B922-7A5336762EC3}"/>
    <cellStyle name="Calculation 2 2 44 2 3 2" xfId="6100" xr:uid="{8F5854C4-AD99-4539-981A-229C1AD746AA}"/>
    <cellStyle name="Calculation 2 2 44 2 3 2 2" xfId="6101" xr:uid="{3D2484BC-BB3B-4B84-A62C-08E4CBBA1D1A}"/>
    <cellStyle name="Calculation 2 2 44 2 3 3" xfId="6102" xr:uid="{3229C633-60A4-4B3C-8DA0-CF095128D76F}"/>
    <cellStyle name="Calculation 2 2 44 2 4" xfId="6103" xr:uid="{9A21B2DB-3F22-478A-963F-F5CFBDB371A6}"/>
    <cellStyle name="Calculation 2 2 44 2 4 2" xfId="6104" xr:uid="{DA4E7165-0720-4090-B76B-50872B14F4F5}"/>
    <cellStyle name="Calculation 2 2 44 2 5" xfId="6105" xr:uid="{9381AAC4-8C77-4345-A7DC-E27871D915F7}"/>
    <cellStyle name="Calculation 2 2 44 3" xfId="6106" xr:uid="{68C74DA2-CC83-4B95-9938-DDB42C528119}"/>
    <cellStyle name="Calculation 2 2 44 3 2" xfId="6107" xr:uid="{FEC52602-AA5C-4C6B-8949-68A29FB47EB0}"/>
    <cellStyle name="Calculation 2 2 44 3 2 2" xfId="6108" xr:uid="{E5BADD87-1943-473B-80C2-EC6F462FDBFB}"/>
    <cellStyle name="Calculation 2 2 44 3 3" xfId="6109" xr:uid="{FE999E74-6E8D-451C-AF8E-77FD9F8C5092}"/>
    <cellStyle name="Calculation 2 2 44 4" xfId="6110" xr:uid="{67D4273C-B457-40B5-8553-A2E921DFDDE0}"/>
    <cellStyle name="Calculation 2 2 44 4 2" xfId="6111" xr:uid="{D493282E-DFE7-433D-9544-75A0D9CCF575}"/>
    <cellStyle name="Calculation 2 2 44 5" xfId="6112" xr:uid="{64DE60D0-BBDD-4A4F-B277-B11C5A71E200}"/>
    <cellStyle name="Calculation 2 2 45" xfId="6113" xr:uid="{B55EB291-C2DE-4B9B-9E16-BDE95738FEB5}"/>
    <cellStyle name="Calculation 2 2 45 2" xfId="6114" xr:uid="{7245F2C3-66BA-4DB6-99D6-523F6E60CD30}"/>
    <cellStyle name="Calculation 2 2 45 2 2" xfId="6115" xr:uid="{156F63E0-85AA-46A3-A0BF-F4617DFE6574}"/>
    <cellStyle name="Calculation 2 2 45 2 2 2" xfId="6116" xr:uid="{374DC53A-7822-4C5D-BC12-F6729B9AC164}"/>
    <cellStyle name="Calculation 2 2 45 2 2 2 2" xfId="6117" xr:uid="{BCDFFC50-0792-4360-A0A6-514E8457C854}"/>
    <cellStyle name="Calculation 2 2 45 2 2 3" xfId="6118" xr:uid="{700F77B8-1F6B-476E-BBBB-CE338940680F}"/>
    <cellStyle name="Calculation 2 2 45 2 3" xfId="6119" xr:uid="{C772EFA1-B52D-4106-88B4-7CF33592EB3E}"/>
    <cellStyle name="Calculation 2 2 45 2 3 2" xfId="6120" xr:uid="{F275C38E-B75B-4BEC-A71D-24381EFE5FA2}"/>
    <cellStyle name="Calculation 2 2 45 2 3 2 2" xfId="6121" xr:uid="{B994A975-D002-4CAB-AE50-5B00968E5B58}"/>
    <cellStyle name="Calculation 2 2 45 2 3 3" xfId="6122" xr:uid="{ABD0243E-F572-4BDE-A0B6-02357BD5CF6C}"/>
    <cellStyle name="Calculation 2 2 45 2 4" xfId="6123" xr:uid="{1B4CF632-DEC8-4055-8325-D9874B1F8BB7}"/>
    <cellStyle name="Calculation 2 2 45 2 4 2" xfId="6124" xr:uid="{E69857AD-F7B7-43F8-B83E-A62F4C90E937}"/>
    <cellStyle name="Calculation 2 2 45 2 5" xfId="6125" xr:uid="{B9A13660-8079-4673-9872-05B6774F1F9E}"/>
    <cellStyle name="Calculation 2 2 45 3" xfId="6126" xr:uid="{B7410B63-3676-441E-A84A-0069065D4A40}"/>
    <cellStyle name="Calculation 2 2 45 3 2" xfId="6127" xr:uid="{396E06FC-7F58-4A4D-96C8-453099FF9DD5}"/>
    <cellStyle name="Calculation 2 2 45 3 2 2" xfId="6128" xr:uid="{3C4F962A-FEB5-4B5E-9978-A6E895E4FDA4}"/>
    <cellStyle name="Calculation 2 2 45 3 3" xfId="6129" xr:uid="{CEDCE266-4258-4BBD-A220-D071D680BD80}"/>
    <cellStyle name="Calculation 2 2 45 4" xfId="6130" xr:uid="{3B8329BE-612F-4F78-9DBD-E4B8D3E17A34}"/>
    <cellStyle name="Calculation 2 2 45 4 2" xfId="6131" xr:uid="{D8069E53-1C23-4921-8514-C0A35B0F74C2}"/>
    <cellStyle name="Calculation 2 2 45 5" xfId="6132" xr:uid="{3BD108F4-82BB-4974-9694-21242B1B8832}"/>
    <cellStyle name="Calculation 2 2 46" xfId="6133" xr:uid="{648B1FDD-8DB3-47CD-862F-36078C1A2AD5}"/>
    <cellStyle name="Calculation 2 2 46 2" xfId="6134" xr:uid="{B76D7C31-4FC9-44D4-AA04-E56A0F3CD306}"/>
    <cellStyle name="Calculation 2 2 46 2 2" xfId="6135" xr:uid="{4CA1ADE5-1257-408D-B9EB-2630718A7D5A}"/>
    <cellStyle name="Calculation 2 2 46 2 2 2" xfId="6136" xr:uid="{70EB7E12-3096-4035-9E7D-26C8381953A9}"/>
    <cellStyle name="Calculation 2 2 46 2 2 2 2" xfId="6137" xr:uid="{6C67BB2E-2FE1-4ED9-9C82-6CFC38551DE9}"/>
    <cellStyle name="Calculation 2 2 46 2 2 3" xfId="6138" xr:uid="{BE59CE6A-16FF-4545-B883-FB81E210A100}"/>
    <cellStyle name="Calculation 2 2 46 2 3" xfId="6139" xr:uid="{2604219F-9079-4997-B69A-D03309E5739C}"/>
    <cellStyle name="Calculation 2 2 46 2 3 2" xfId="6140" xr:uid="{844CE690-415E-4357-9D70-CF0D84B532E1}"/>
    <cellStyle name="Calculation 2 2 46 2 3 2 2" xfId="6141" xr:uid="{C57B79FC-A5C1-4276-A2EA-FF71295B85EA}"/>
    <cellStyle name="Calculation 2 2 46 2 3 3" xfId="6142" xr:uid="{F9139D86-42AD-4999-B559-EBF88CE5E78F}"/>
    <cellStyle name="Calculation 2 2 46 2 4" xfId="6143" xr:uid="{91DE9EB6-77E5-4C17-BE6C-D18BC623B69D}"/>
    <cellStyle name="Calculation 2 2 46 2 4 2" xfId="6144" xr:uid="{17722792-4695-4966-BCEE-487E554F707C}"/>
    <cellStyle name="Calculation 2 2 46 2 5" xfId="6145" xr:uid="{7EA4D509-A677-4F7F-88E4-109334F8D85D}"/>
    <cellStyle name="Calculation 2 2 46 3" xfId="6146" xr:uid="{1A7399C8-A7D5-4C5B-8E5C-B6EBDC8D629D}"/>
    <cellStyle name="Calculation 2 2 46 3 2" xfId="6147" xr:uid="{50FCD842-8068-4F09-955F-9A70AA8C1B5F}"/>
    <cellStyle name="Calculation 2 2 46 3 2 2" xfId="6148" xr:uid="{FDDFF920-8EAC-4161-AFB7-514D16881E8C}"/>
    <cellStyle name="Calculation 2 2 46 3 3" xfId="6149" xr:uid="{C5BEF739-6331-40B0-906E-B67BB36A4F23}"/>
    <cellStyle name="Calculation 2 2 46 4" xfId="6150" xr:uid="{A34B6CFB-C670-4521-8E50-14288D01A19F}"/>
    <cellStyle name="Calculation 2 2 46 4 2" xfId="6151" xr:uid="{0758298E-9EB0-4D81-8339-B5DD162C7DDE}"/>
    <cellStyle name="Calculation 2 2 46 5" xfId="6152" xr:uid="{9DC462FC-6EDE-4BE0-8909-CA770D0A474F}"/>
    <cellStyle name="Calculation 2 2 47" xfId="6153" xr:uid="{52E8477A-8A9B-4034-8098-6A50F826D672}"/>
    <cellStyle name="Calculation 2 2 47 2" xfId="6154" xr:uid="{A73D518B-C211-42EC-A6EE-84E80A3BD106}"/>
    <cellStyle name="Calculation 2 2 47 2 2" xfId="6155" xr:uid="{6908CADF-D92E-4A1C-BD58-8636ABA9D6F5}"/>
    <cellStyle name="Calculation 2 2 47 2 2 2" xfId="6156" xr:uid="{D64F2EEB-A59D-4AC0-9A75-0192D5B7F4C8}"/>
    <cellStyle name="Calculation 2 2 47 2 3" xfId="6157" xr:uid="{55B7F318-BD01-4EDC-B505-C9213AE4F46E}"/>
    <cellStyle name="Calculation 2 2 47 3" xfId="6158" xr:uid="{C092AC5A-E0E6-4745-868F-1C6863C50E4E}"/>
    <cellStyle name="Calculation 2 2 47 3 2" xfId="6159" xr:uid="{11531206-8A4F-42B4-B4DD-42C52E11D3EC}"/>
    <cellStyle name="Calculation 2 2 47 3 2 2" xfId="6160" xr:uid="{CBCA5E7D-ACAE-431F-9EDB-27DE4EB85806}"/>
    <cellStyle name="Calculation 2 2 47 3 3" xfId="6161" xr:uid="{81FEFF42-3886-435A-AD7B-AA309217F299}"/>
    <cellStyle name="Calculation 2 2 47 4" xfId="6162" xr:uid="{4D4DFA28-15CE-4DAE-BBEE-934ACD8B964F}"/>
    <cellStyle name="Calculation 2 2 47 4 2" xfId="6163" xr:uid="{624F6D74-5111-41AD-94D4-51FDAF21AE0B}"/>
    <cellStyle name="Calculation 2 2 47 5" xfId="6164" xr:uid="{383410CF-B3C3-4452-B9A6-CB08D289D346}"/>
    <cellStyle name="Calculation 2 2 48" xfId="6165" xr:uid="{974E447B-5262-46D4-8365-870B7FEAB8B3}"/>
    <cellStyle name="Calculation 2 2 48 2" xfId="6166" xr:uid="{8449F2FE-2440-4996-B47B-2E6462244691}"/>
    <cellStyle name="Calculation 2 2 48 2 2" xfId="6167" xr:uid="{CB81D199-54D7-45C1-B095-A89E7AAA61FB}"/>
    <cellStyle name="Calculation 2 2 48 3" xfId="6168" xr:uid="{80EDFB95-5F70-4685-AE31-EC30B11F9002}"/>
    <cellStyle name="Calculation 2 2 49" xfId="6169" xr:uid="{F7B7F93D-E172-4455-A523-1E14338198A7}"/>
    <cellStyle name="Calculation 2 2 49 2" xfId="6170" xr:uid="{39A57FB2-012E-4172-9919-9B931F38A700}"/>
    <cellStyle name="Calculation 2 2 5" xfId="6171" xr:uid="{241173B2-D053-4745-B809-A21CB9629EF7}"/>
    <cellStyle name="Calculation 2 2 5 2" xfId="6172" xr:uid="{3AC79054-79F9-4747-97F7-390BCAE5672F}"/>
    <cellStyle name="Calculation 2 2 5 2 2" xfId="6173" xr:uid="{401BCAD3-F333-40FE-AD3E-340814731B56}"/>
    <cellStyle name="Calculation 2 2 5 2 2 2" xfId="6174" xr:uid="{9ED98BC1-C6E6-48C5-9CAE-7FB42ABBB1CD}"/>
    <cellStyle name="Calculation 2 2 5 2 2 2 2" xfId="6175" xr:uid="{872166CF-34B9-47DB-B46D-E72B7CEBE665}"/>
    <cellStyle name="Calculation 2 2 5 2 2 3" xfId="6176" xr:uid="{0286C005-83D3-450E-8F4C-CC1894B8FA87}"/>
    <cellStyle name="Calculation 2 2 5 2 3" xfId="6177" xr:uid="{D834BEA5-2239-4A7B-B5C3-AFB090A4F5C9}"/>
    <cellStyle name="Calculation 2 2 5 2 3 2" xfId="6178" xr:uid="{0889661C-0E74-41A0-A1BA-1DAAF431DCE3}"/>
    <cellStyle name="Calculation 2 2 5 2 3 2 2" xfId="6179" xr:uid="{805175A0-3C02-4751-B9CB-9CB6F9D6BE79}"/>
    <cellStyle name="Calculation 2 2 5 2 3 3" xfId="6180" xr:uid="{BA2259D1-1648-44A9-93F7-8EB49C51D999}"/>
    <cellStyle name="Calculation 2 2 5 2 4" xfId="6181" xr:uid="{83141EA6-55E5-4FB3-A135-44C97A4A1255}"/>
    <cellStyle name="Calculation 2 2 5 2 4 2" xfId="6182" xr:uid="{B410A267-1FBB-4FA1-B6AD-F0B2EB43EEBC}"/>
    <cellStyle name="Calculation 2 2 5 2 5" xfId="6183" xr:uid="{1748AFFF-FD16-4E0C-92FA-0109CC1E431B}"/>
    <cellStyle name="Calculation 2 2 5 3" xfId="6184" xr:uid="{94680E2D-D614-412B-A069-3A0F49706EF4}"/>
    <cellStyle name="Calculation 2 2 5 3 2" xfId="6185" xr:uid="{BD59C7EF-8D5E-4DAD-934D-AC24EE16D4F8}"/>
    <cellStyle name="Calculation 2 2 5 3 2 2" xfId="6186" xr:uid="{96B67B70-B763-4F2D-A0ED-2D68C70C3FB8}"/>
    <cellStyle name="Calculation 2 2 5 3 3" xfId="6187" xr:uid="{3794760A-1587-48E4-B18F-48DFD30280BC}"/>
    <cellStyle name="Calculation 2 2 5 4" xfId="6188" xr:uid="{F764B111-8016-4ABB-A8A0-F7050FC3E8A6}"/>
    <cellStyle name="Calculation 2 2 5 4 2" xfId="6189" xr:uid="{3E4BF17D-B88F-4C02-BAC1-69CDFD1E5BCC}"/>
    <cellStyle name="Calculation 2 2 5 5" xfId="6190" xr:uid="{35A54436-31E7-4FFF-B3B4-9D86BD3BE1C1}"/>
    <cellStyle name="Calculation 2 2 50" xfId="6191" xr:uid="{32AAC84E-7C1D-420E-9135-AD79C1DA61C4}"/>
    <cellStyle name="Calculation 2 2 51" xfId="6192" xr:uid="{41DABBC4-1E9A-4F1D-9923-268CA1AAE993}"/>
    <cellStyle name="Calculation 2 2 52" xfId="6193" xr:uid="{889D2204-184F-471F-B676-C2E658A0CFB2}"/>
    <cellStyle name="Calculation 2 2 6" xfId="6194" xr:uid="{DC821C11-54C9-424E-8865-C51A4C24381B}"/>
    <cellStyle name="Calculation 2 2 6 2" xfId="6195" xr:uid="{4BF2B472-761F-47F5-A481-AC61C0F71B46}"/>
    <cellStyle name="Calculation 2 2 6 2 2" xfId="6196" xr:uid="{447AC676-4F5A-4938-8845-4787C4E0E55D}"/>
    <cellStyle name="Calculation 2 2 6 2 2 2" xfId="6197" xr:uid="{746B6D72-D7EE-4F7D-AB82-5B3D2C34FBBC}"/>
    <cellStyle name="Calculation 2 2 6 2 2 2 2" xfId="6198" xr:uid="{736B9750-EA55-422E-B4A4-1E3468E1F0C0}"/>
    <cellStyle name="Calculation 2 2 6 2 2 3" xfId="6199" xr:uid="{0E38872A-D9EB-4BAC-8E99-35D0BC8E3D24}"/>
    <cellStyle name="Calculation 2 2 6 2 3" xfId="6200" xr:uid="{0C41DB64-0A2E-4643-83CA-C10B23648E82}"/>
    <cellStyle name="Calculation 2 2 6 2 3 2" xfId="6201" xr:uid="{59F2CC09-0607-47ED-847A-C81906EFB38D}"/>
    <cellStyle name="Calculation 2 2 6 2 3 2 2" xfId="6202" xr:uid="{ADD92178-DBE9-419F-A54A-124A6D3F5BCB}"/>
    <cellStyle name="Calculation 2 2 6 2 3 3" xfId="6203" xr:uid="{B412BB69-335D-4F21-A511-75D01DB5AD88}"/>
    <cellStyle name="Calculation 2 2 6 2 4" xfId="6204" xr:uid="{F25B611F-9AB2-4E0D-A2FD-2892DDE3F1CC}"/>
    <cellStyle name="Calculation 2 2 6 2 4 2" xfId="6205" xr:uid="{41710023-4016-401A-9DAE-324376D14AB7}"/>
    <cellStyle name="Calculation 2 2 6 2 5" xfId="6206" xr:uid="{3D87B971-DCD3-487A-BFE2-89A6B71DC09D}"/>
    <cellStyle name="Calculation 2 2 6 3" xfId="6207" xr:uid="{7A196F77-D0D3-4EE4-9CCB-D62F091A75C2}"/>
    <cellStyle name="Calculation 2 2 6 3 2" xfId="6208" xr:uid="{D521DDD7-EF4D-492C-80D0-E4EFE11E54A6}"/>
    <cellStyle name="Calculation 2 2 6 3 2 2" xfId="6209" xr:uid="{7EEDF5F8-0792-41D0-B962-CD71A694D868}"/>
    <cellStyle name="Calculation 2 2 6 3 3" xfId="6210" xr:uid="{FB01CC4D-E414-462D-8654-A10CA75D8F2A}"/>
    <cellStyle name="Calculation 2 2 6 4" xfId="6211" xr:uid="{A4924657-973E-4F5B-B941-32284821340E}"/>
    <cellStyle name="Calculation 2 2 6 4 2" xfId="6212" xr:uid="{9C2B77D8-F80B-4165-8E92-7F6CD8173FA6}"/>
    <cellStyle name="Calculation 2 2 6 5" xfId="6213" xr:uid="{EEB911F9-4DEE-468C-8402-3A561B04710C}"/>
    <cellStyle name="Calculation 2 2 7" xfId="6214" xr:uid="{EA36C85B-1995-4C3C-9AFE-E5B0F2327EC5}"/>
    <cellStyle name="Calculation 2 2 7 2" xfId="6215" xr:uid="{FC445782-A5AB-4B5E-BEB2-8A88E2063001}"/>
    <cellStyle name="Calculation 2 2 7 2 2" xfId="6216" xr:uid="{A448376D-81D3-48B7-BD70-FB87B9679FB8}"/>
    <cellStyle name="Calculation 2 2 7 2 2 2" xfId="6217" xr:uid="{A26516B7-959F-4C55-B7AD-88BADAC87232}"/>
    <cellStyle name="Calculation 2 2 7 2 2 2 2" xfId="6218" xr:uid="{58E4C9D9-F99F-4A0D-9D34-F1690D29F97D}"/>
    <cellStyle name="Calculation 2 2 7 2 2 3" xfId="6219" xr:uid="{2BBF4F30-55F5-48D3-8A4E-240FB545B1A0}"/>
    <cellStyle name="Calculation 2 2 7 2 3" xfId="6220" xr:uid="{2E420345-C477-437C-B56C-8111AD8B8B2F}"/>
    <cellStyle name="Calculation 2 2 7 2 3 2" xfId="6221" xr:uid="{136D0679-D013-432F-AE58-D48062596A80}"/>
    <cellStyle name="Calculation 2 2 7 2 3 2 2" xfId="6222" xr:uid="{3D0ECC1A-25B8-4EEF-8F93-C929D4FF5FC2}"/>
    <cellStyle name="Calculation 2 2 7 2 3 3" xfId="6223" xr:uid="{6061C72A-0AB9-466E-A544-6699456E9D21}"/>
    <cellStyle name="Calculation 2 2 7 2 4" xfId="6224" xr:uid="{D4115024-CA4B-4402-AB04-027D56255963}"/>
    <cellStyle name="Calculation 2 2 7 2 4 2" xfId="6225" xr:uid="{3EC36A8D-FCC9-407B-9E74-C430CBC2CD35}"/>
    <cellStyle name="Calculation 2 2 7 2 5" xfId="6226" xr:uid="{6DA3BA54-FBFC-413E-94FB-8C07BE2ACAC9}"/>
    <cellStyle name="Calculation 2 2 7 3" xfId="6227" xr:uid="{84D6A7B4-CF43-4BDE-B1DF-09195E6E44B6}"/>
    <cellStyle name="Calculation 2 2 7 3 2" xfId="6228" xr:uid="{8B8FB1E6-57D4-435F-B1E8-FBD88A0F1C28}"/>
    <cellStyle name="Calculation 2 2 7 3 2 2" xfId="6229" xr:uid="{A45BCDA4-570A-45E7-AF60-444EEA24E97A}"/>
    <cellStyle name="Calculation 2 2 7 3 3" xfId="6230" xr:uid="{934AB7F5-3D49-4B77-ABFB-19C723F07C2C}"/>
    <cellStyle name="Calculation 2 2 7 4" xfId="6231" xr:uid="{C7BC2BC2-C243-439A-B965-4D5B47E7E0D1}"/>
    <cellStyle name="Calculation 2 2 7 4 2" xfId="6232" xr:uid="{559C9801-38A0-491A-A478-F6F93FEB6130}"/>
    <cellStyle name="Calculation 2 2 7 5" xfId="6233" xr:uid="{C32D7133-A129-4A26-B788-B752676B42A3}"/>
    <cellStyle name="Calculation 2 2 8" xfId="6234" xr:uid="{6E194BF3-1A02-49C9-8686-113F4C1D294C}"/>
    <cellStyle name="Calculation 2 2 8 2" xfId="6235" xr:uid="{A9449B5D-6F60-4A0C-B4D7-49DEA70D17A8}"/>
    <cellStyle name="Calculation 2 2 8 2 2" xfId="6236" xr:uid="{97E5723F-7889-4C5D-B767-2269D793002D}"/>
    <cellStyle name="Calculation 2 2 8 2 2 2" xfId="6237" xr:uid="{8A2DF91A-D53F-4C2F-A19A-C5EBE4FC4A1B}"/>
    <cellStyle name="Calculation 2 2 8 2 2 2 2" xfId="6238" xr:uid="{54F74D87-41E7-4491-AD01-95DD33C0A310}"/>
    <cellStyle name="Calculation 2 2 8 2 2 3" xfId="6239" xr:uid="{F4898568-CF4D-47A2-8698-C1FAD66D65D5}"/>
    <cellStyle name="Calculation 2 2 8 2 3" xfId="6240" xr:uid="{4C6BBAF6-CFF5-40E7-866B-C5824B1F0A6F}"/>
    <cellStyle name="Calculation 2 2 8 2 3 2" xfId="6241" xr:uid="{3A1B20F3-4C10-4FEC-95A9-1D3409D2B47F}"/>
    <cellStyle name="Calculation 2 2 8 2 3 2 2" xfId="6242" xr:uid="{0224C161-9BC1-4145-9314-D0F3BEFD9260}"/>
    <cellStyle name="Calculation 2 2 8 2 3 3" xfId="6243" xr:uid="{03F223D1-ECC6-4519-8DDF-3279CF746995}"/>
    <cellStyle name="Calculation 2 2 8 2 4" xfId="6244" xr:uid="{B0CBCD46-19E9-4F27-B5B5-F3F4D4732C98}"/>
    <cellStyle name="Calculation 2 2 8 2 4 2" xfId="6245" xr:uid="{2556C70D-BDB9-459E-B8F8-1DD18ABC518C}"/>
    <cellStyle name="Calculation 2 2 8 2 5" xfId="6246" xr:uid="{16DE9C9E-FD77-42DA-9731-29A3ED7FA278}"/>
    <cellStyle name="Calculation 2 2 8 3" xfId="6247" xr:uid="{41C8CF3E-266C-4888-823B-3B962EC40EF6}"/>
    <cellStyle name="Calculation 2 2 8 3 2" xfId="6248" xr:uid="{B6D0EF74-C00E-4262-B964-459F88544347}"/>
    <cellStyle name="Calculation 2 2 8 3 2 2" xfId="6249" xr:uid="{64187310-2376-4E9A-8A3C-8079499C6E0F}"/>
    <cellStyle name="Calculation 2 2 8 3 3" xfId="6250" xr:uid="{945DE76F-0C18-47C4-BAF2-1103F22CC032}"/>
    <cellStyle name="Calculation 2 2 8 4" xfId="6251" xr:uid="{2225944E-AFE4-4504-B768-E39CA2FC5521}"/>
    <cellStyle name="Calculation 2 2 8 4 2" xfId="6252" xr:uid="{18CD7FAE-5959-4240-93CD-6CFA8670FA39}"/>
    <cellStyle name="Calculation 2 2 8 5" xfId="6253" xr:uid="{7B1F2D59-2049-4402-8601-8BEF8595E0E4}"/>
    <cellStyle name="Calculation 2 2 9" xfId="6254" xr:uid="{0A26B09D-36FE-4E96-8294-3D08395E48E6}"/>
    <cellStyle name="Calculation 2 2 9 2" xfId="6255" xr:uid="{7FFF9CFB-AAB6-4000-9501-EB4A00226527}"/>
    <cellStyle name="Calculation 2 2 9 2 2" xfId="6256" xr:uid="{A235CC63-C23F-444C-B86A-3F2DD42C8971}"/>
    <cellStyle name="Calculation 2 2 9 2 2 2" xfId="6257" xr:uid="{677989FE-9055-48E3-9AF8-0F09A019CE44}"/>
    <cellStyle name="Calculation 2 2 9 2 2 2 2" xfId="6258" xr:uid="{62120BDA-0C27-4839-A67C-9E2E389EE7BF}"/>
    <cellStyle name="Calculation 2 2 9 2 2 3" xfId="6259" xr:uid="{07E92CD4-BA64-45FB-A97D-B8A6999C20D3}"/>
    <cellStyle name="Calculation 2 2 9 2 3" xfId="6260" xr:uid="{E55182A1-BA2F-43BA-A191-1D06395668B6}"/>
    <cellStyle name="Calculation 2 2 9 2 3 2" xfId="6261" xr:uid="{A928F32C-960B-4036-ACF7-EE47081E198D}"/>
    <cellStyle name="Calculation 2 2 9 2 3 2 2" xfId="6262" xr:uid="{FD3BD926-1AAB-4548-8568-F86F6DCDC700}"/>
    <cellStyle name="Calculation 2 2 9 2 3 3" xfId="6263" xr:uid="{9D2E5209-40CB-4B01-B915-2B022B3B91F2}"/>
    <cellStyle name="Calculation 2 2 9 2 4" xfId="6264" xr:uid="{7F52BF68-8DA7-4E6C-90D1-D4306D6C4BB2}"/>
    <cellStyle name="Calculation 2 2 9 2 4 2" xfId="6265" xr:uid="{F543A688-95E8-411F-B92C-C49045A50F3C}"/>
    <cellStyle name="Calculation 2 2 9 2 5" xfId="6266" xr:uid="{F438AB8D-DADB-472C-A560-F09BD018D55E}"/>
    <cellStyle name="Calculation 2 2 9 3" xfId="6267" xr:uid="{CC4B22B3-C6EB-4B38-9535-0BAAA16285EE}"/>
    <cellStyle name="Calculation 2 2 9 3 2" xfId="6268" xr:uid="{79572E7E-1EB3-4FD1-A5F2-BA9C6322FD4B}"/>
    <cellStyle name="Calculation 2 2 9 3 2 2" xfId="6269" xr:uid="{9294D5FC-C1C5-46C5-A757-3FC12E5EB68A}"/>
    <cellStyle name="Calculation 2 2 9 3 3" xfId="6270" xr:uid="{0559756F-CC50-46F5-A30E-EB53634D8C33}"/>
    <cellStyle name="Calculation 2 2 9 4" xfId="6271" xr:uid="{B0351EF3-F6CE-4A0A-AB0A-23389F98D841}"/>
    <cellStyle name="Calculation 2 2 9 4 2" xfId="6272" xr:uid="{6EF18D4F-ECA6-4D09-8831-38423A034C57}"/>
    <cellStyle name="Calculation 2 2 9 5" xfId="6273" xr:uid="{9B09ECB8-7994-4BBE-992A-6714C22B79AD}"/>
    <cellStyle name="Calculation 2 3" xfId="6274" xr:uid="{16E71E65-63CD-4176-98F2-8EDBD2A5212A}"/>
    <cellStyle name="Calculation 2 3 2" xfId="6275" xr:uid="{29A0EDEE-7E5C-4F55-BA69-4CA806AED156}"/>
    <cellStyle name="Calculation 2 3 2 2" xfId="6276" xr:uid="{C44F8305-8FF0-4643-948C-6BD23AD730DC}"/>
    <cellStyle name="Calculation 2 3 3" xfId="6277" xr:uid="{7DEBB7EA-6E01-4D70-8F88-937FAFA5661D}"/>
    <cellStyle name="Calculation 2 4" xfId="6278" xr:uid="{88BB9111-7D05-430B-8273-BC821FE4995E}"/>
    <cellStyle name="Calculation 2 4 2" xfId="6279" xr:uid="{F234B621-9AF6-4707-8AE1-6250C0EDAFFB}"/>
    <cellStyle name="Calculation 2 5" xfId="6280" xr:uid="{38DD46D2-557D-479D-A8A1-FDE45C372068}"/>
    <cellStyle name="Calculation 2 6" xfId="6281" xr:uid="{7957772A-89FF-49E2-BB7F-17BA33764907}"/>
    <cellStyle name="Calculation 2_CAD-L.C." xfId="6282" xr:uid="{4234B31C-FBBA-4F4E-A8C0-627E872D09DA}"/>
    <cellStyle name="Calculation 3" xfId="6283" xr:uid="{11660727-8E8D-45B4-B7B1-5B81C8672049}"/>
    <cellStyle name="Calculation 3 10" xfId="6284" xr:uid="{A3A7696A-023F-40B4-8D6A-C8B89E21D6C7}"/>
    <cellStyle name="Calculation 3 10 2" xfId="6285" xr:uid="{1C12353F-3B66-48D6-878D-7FF204AE2FD6}"/>
    <cellStyle name="Calculation 3 10 2 2" xfId="6286" xr:uid="{FEE75252-06CC-4D74-A261-8BD176C881A7}"/>
    <cellStyle name="Calculation 3 10 2 2 2" xfId="6287" xr:uid="{A1FCC1BA-3BDF-47AA-B0B7-5C1809A8FE43}"/>
    <cellStyle name="Calculation 3 10 2 2 2 2" xfId="6288" xr:uid="{98B00C22-05A4-4BFE-A4B5-6A826A97BEA3}"/>
    <cellStyle name="Calculation 3 10 2 2 3" xfId="6289" xr:uid="{BE47AE49-08E1-4F68-858B-92FA53B710B3}"/>
    <cellStyle name="Calculation 3 10 2 3" xfId="6290" xr:uid="{7C3BF805-B02F-4446-A307-E68D0D24F1AC}"/>
    <cellStyle name="Calculation 3 10 2 3 2" xfId="6291" xr:uid="{10D4B6C3-8F9C-4157-940F-E253316633F9}"/>
    <cellStyle name="Calculation 3 10 2 3 2 2" xfId="6292" xr:uid="{91D256CE-3C1A-4EBF-A3F2-EDD2B3437F3B}"/>
    <cellStyle name="Calculation 3 10 2 3 3" xfId="6293" xr:uid="{567B23B1-66A8-4A4B-97E4-5B52AA4D1B54}"/>
    <cellStyle name="Calculation 3 10 2 4" xfId="6294" xr:uid="{53C394DA-D385-492D-92E9-378558AB6408}"/>
    <cellStyle name="Calculation 3 10 2 4 2" xfId="6295" xr:uid="{72EBE263-D975-4DDF-8639-C98AA1DC7FD5}"/>
    <cellStyle name="Calculation 3 10 2 5" xfId="6296" xr:uid="{380ACF40-C3BC-461E-A63D-5B078031FBCB}"/>
    <cellStyle name="Calculation 3 10 3" xfId="6297" xr:uid="{430C475B-7687-468E-A319-B0D0CB4666B7}"/>
    <cellStyle name="Calculation 3 10 3 2" xfId="6298" xr:uid="{A108D5A2-F7AB-473C-994A-3659861BB4D3}"/>
    <cellStyle name="Calculation 3 10 3 2 2" xfId="6299" xr:uid="{783D851F-DFA5-46D0-A8DE-D64BE88E0EAC}"/>
    <cellStyle name="Calculation 3 10 3 3" xfId="6300" xr:uid="{D8B763E0-B895-451D-AB75-B4AE371743F3}"/>
    <cellStyle name="Calculation 3 10 4" xfId="6301" xr:uid="{618D53B5-BAD9-4DBF-B921-7B7C3DD49E14}"/>
    <cellStyle name="Calculation 3 10 4 2" xfId="6302" xr:uid="{2BCE4EAF-C4EB-4716-9BF4-994A33D38148}"/>
    <cellStyle name="Calculation 3 10 5" xfId="6303" xr:uid="{4C9FD9D2-5EDE-4AE8-983A-FA81B67C4334}"/>
    <cellStyle name="Calculation 3 11" xfId="6304" xr:uid="{EF2BC300-95C5-4C51-BFB3-567B2BE6BBDC}"/>
    <cellStyle name="Calculation 3 11 2" xfId="6305" xr:uid="{15DCEADF-8A00-4C6C-8EC0-EB7F3A97E1F2}"/>
    <cellStyle name="Calculation 3 11 2 2" xfId="6306" xr:uid="{07427ECA-3B7D-454E-97C2-5C7F947B5A00}"/>
    <cellStyle name="Calculation 3 11 2 2 2" xfId="6307" xr:uid="{9E5F466B-5E1D-4530-A54B-B65FEAAE81BC}"/>
    <cellStyle name="Calculation 3 11 2 2 2 2" xfId="6308" xr:uid="{21198E7D-5152-456A-B2C5-EE516F030E30}"/>
    <cellStyle name="Calculation 3 11 2 2 3" xfId="6309" xr:uid="{88ED7FB6-5E12-4EC0-8ABA-FBAA4E42D9D1}"/>
    <cellStyle name="Calculation 3 11 2 3" xfId="6310" xr:uid="{17AA76F3-C052-4F50-B6DC-110AE7544829}"/>
    <cellStyle name="Calculation 3 11 2 3 2" xfId="6311" xr:uid="{B5FD2931-51F8-4613-8C2E-96CBC6DE9568}"/>
    <cellStyle name="Calculation 3 11 2 3 2 2" xfId="6312" xr:uid="{8E54A699-D404-487C-923A-7485553FA484}"/>
    <cellStyle name="Calculation 3 11 2 3 3" xfId="6313" xr:uid="{09F2DEA2-B942-404B-96A3-66E980D32D47}"/>
    <cellStyle name="Calculation 3 11 2 4" xfId="6314" xr:uid="{55215782-A201-4955-9141-6B63EAA63A7E}"/>
    <cellStyle name="Calculation 3 11 2 4 2" xfId="6315" xr:uid="{7B673879-FF19-4107-87B5-C983659783BC}"/>
    <cellStyle name="Calculation 3 11 2 5" xfId="6316" xr:uid="{F65A771A-1893-40E5-8204-C5DDF8EE4448}"/>
    <cellStyle name="Calculation 3 11 3" xfId="6317" xr:uid="{67259E0D-BB52-4828-8180-0D780AE9FF57}"/>
    <cellStyle name="Calculation 3 11 3 2" xfId="6318" xr:uid="{9E7A7714-A55E-4172-8813-666976D000A9}"/>
    <cellStyle name="Calculation 3 11 3 2 2" xfId="6319" xr:uid="{D481BB25-C180-4D71-952F-744775D4E414}"/>
    <cellStyle name="Calculation 3 11 3 3" xfId="6320" xr:uid="{CC193A9F-22B9-4E6C-AF10-2A0B4EB084E4}"/>
    <cellStyle name="Calculation 3 11 4" xfId="6321" xr:uid="{A16D3FCB-9479-4014-A7AA-EC484498E960}"/>
    <cellStyle name="Calculation 3 11 4 2" xfId="6322" xr:uid="{AB298550-84BD-49DA-831F-A4454F5C36B1}"/>
    <cellStyle name="Calculation 3 11 5" xfId="6323" xr:uid="{BD282536-4E7E-4407-A1C4-D5FE2149BC96}"/>
    <cellStyle name="Calculation 3 12" xfId="6324" xr:uid="{83C6A314-E4BF-4A64-AE90-86571D07DEC5}"/>
    <cellStyle name="Calculation 3 12 2" xfId="6325" xr:uid="{AAE381C7-F212-4223-9A6D-DB82213FD944}"/>
    <cellStyle name="Calculation 3 12 2 2" xfId="6326" xr:uid="{1DED01D8-AB87-4D40-94AD-BECB13909662}"/>
    <cellStyle name="Calculation 3 12 2 2 2" xfId="6327" xr:uid="{3AC83D7B-E323-44CE-9D82-57A8D5E58923}"/>
    <cellStyle name="Calculation 3 12 2 2 2 2" xfId="6328" xr:uid="{349B1961-FCAE-4FA9-B8DD-811E2E6EE4D3}"/>
    <cellStyle name="Calculation 3 12 2 2 3" xfId="6329" xr:uid="{8E7EF735-6696-4209-9DFF-771CD8391FE9}"/>
    <cellStyle name="Calculation 3 12 2 3" xfId="6330" xr:uid="{4DDFDF59-6BFA-4CD9-A46C-8307F878A65F}"/>
    <cellStyle name="Calculation 3 12 2 3 2" xfId="6331" xr:uid="{2353A617-E014-4F3D-9290-BC64E0EFD06F}"/>
    <cellStyle name="Calculation 3 12 2 3 2 2" xfId="6332" xr:uid="{DE079FBC-B677-4486-98E5-82529EA4605F}"/>
    <cellStyle name="Calculation 3 12 2 3 3" xfId="6333" xr:uid="{1D331ED8-22C3-4F2B-ABDC-9B077C061558}"/>
    <cellStyle name="Calculation 3 12 2 4" xfId="6334" xr:uid="{E3230B96-DFC7-4E1F-91C2-8BDDC46B877A}"/>
    <cellStyle name="Calculation 3 12 2 4 2" xfId="6335" xr:uid="{4A910EF1-8F32-445A-9B20-B76A7544F952}"/>
    <cellStyle name="Calculation 3 12 2 5" xfId="6336" xr:uid="{84E50691-61EE-4C2B-A691-F1589647154E}"/>
    <cellStyle name="Calculation 3 12 3" xfId="6337" xr:uid="{CCE7330D-CED6-4A91-938B-573BE04957DC}"/>
    <cellStyle name="Calculation 3 12 3 2" xfId="6338" xr:uid="{92189831-6F7C-4957-BB3D-B10BE3939057}"/>
    <cellStyle name="Calculation 3 12 3 2 2" xfId="6339" xr:uid="{21CD432D-F674-44F4-8C63-C9FF54CB8C86}"/>
    <cellStyle name="Calculation 3 12 3 3" xfId="6340" xr:uid="{DAF35E94-190D-4649-A86D-4CB27B76A944}"/>
    <cellStyle name="Calculation 3 12 4" xfId="6341" xr:uid="{53C0F94A-133B-441D-AFCF-52C5D186354D}"/>
    <cellStyle name="Calculation 3 12 4 2" xfId="6342" xr:uid="{7C9DCC34-F885-4B5D-8C3B-EF8342EBCFE8}"/>
    <cellStyle name="Calculation 3 12 5" xfId="6343" xr:uid="{82CE62E1-768D-48CE-9B7A-9203A6BBF9DA}"/>
    <cellStyle name="Calculation 3 13" xfId="6344" xr:uid="{AE8D1EDC-4133-44AC-B01C-457C9716078D}"/>
    <cellStyle name="Calculation 3 13 2" xfId="6345" xr:uid="{81EA7435-319B-4A83-849A-3FF2C2CB184A}"/>
    <cellStyle name="Calculation 3 13 2 2" xfId="6346" xr:uid="{B4EFAD2D-8F06-4706-8836-57485ACB1780}"/>
    <cellStyle name="Calculation 3 13 2 2 2" xfId="6347" xr:uid="{A7C396E8-11F2-447C-8E46-9828BA324B95}"/>
    <cellStyle name="Calculation 3 13 2 2 2 2" xfId="6348" xr:uid="{0C5CEA80-7E6C-498C-8925-67839A91CF9A}"/>
    <cellStyle name="Calculation 3 13 2 2 3" xfId="6349" xr:uid="{EDF2EAF3-9FA6-4FB3-98A5-12B9CA98A516}"/>
    <cellStyle name="Calculation 3 13 2 3" xfId="6350" xr:uid="{66901637-DC04-418F-A48B-5D4415A70910}"/>
    <cellStyle name="Calculation 3 13 2 3 2" xfId="6351" xr:uid="{8C56DA98-E5B2-43E5-81CB-5E57E927B933}"/>
    <cellStyle name="Calculation 3 13 2 3 2 2" xfId="6352" xr:uid="{0EEC9F2A-3E49-4CE0-B41F-896DA48C3FE2}"/>
    <cellStyle name="Calculation 3 13 2 3 3" xfId="6353" xr:uid="{3A06DA87-8644-4C76-A79F-A2793396C1C9}"/>
    <cellStyle name="Calculation 3 13 2 4" xfId="6354" xr:uid="{1B2912C3-78FC-439F-B909-5BE442BDF71D}"/>
    <cellStyle name="Calculation 3 13 2 4 2" xfId="6355" xr:uid="{114C056E-B4DA-4C2A-94BD-4C1C57E7ACFA}"/>
    <cellStyle name="Calculation 3 13 2 5" xfId="6356" xr:uid="{40BF1D1E-A956-48E1-9DE5-C0F352207C5D}"/>
    <cellStyle name="Calculation 3 13 3" xfId="6357" xr:uid="{0CC2B667-886B-4B44-93BB-6D2E2761ED0B}"/>
    <cellStyle name="Calculation 3 13 3 2" xfId="6358" xr:uid="{F6FF9B8B-8BCB-4490-BE5F-E0C0DBCB1D68}"/>
    <cellStyle name="Calculation 3 13 3 2 2" xfId="6359" xr:uid="{7AEEC843-9388-48CA-93B7-C4C9B0C22655}"/>
    <cellStyle name="Calculation 3 13 3 3" xfId="6360" xr:uid="{238A08CC-B579-477D-99F1-75561667AB88}"/>
    <cellStyle name="Calculation 3 13 4" xfId="6361" xr:uid="{1F3C0447-42D9-49CD-AC51-D89183311941}"/>
    <cellStyle name="Calculation 3 13 4 2" xfId="6362" xr:uid="{EAFC48B0-291B-4EC9-9F39-6E86527D3AEB}"/>
    <cellStyle name="Calculation 3 13 5" xfId="6363" xr:uid="{D509387E-CAAC-4C6A-812A-D843A7315B59}"/>
    <cellStyle name="Calculation 3 14" xfId="6364" xr:uid="{4AAFF6B9-10F9-40B1-9D2A-C4BC417FBF7E}"/>
    <cellStyle name="Calculation 3 14 2" xfId="6365" xr:uid="{34F00FF1-C19F-48FC-B2F4-A5A3F8A145C2}"/>
    <cellStyle name="Calculation 3 14 2 2" xfId="6366" xr:uid="{DD914D1C-17FA-4175-BD81-3AD9DD652BB4}"/>
    <cellStyle name="Calculation 3 14 2 2 2" xfId="6367" xr:uid="{C9757322-67F5-4C29-BCF5-2F1BB79B4E8A}"/>
    <cellStyle name="Calculation 3 14 2 2 2 2" xfId="6368" xr:uid="{A04A93C3-595F-44A8-9C8A-359004BD42B0}"/>
    <cellStyle name="Calculation 3 14 2 2 3" xfId="6369" xr:uid="{BDA3ED5F-B9D7-44B2-89AF-171E3D2A76D2}"/>
    <cellStyle name="Calculation 3 14 2 3" xfId="6370" xr:uid="{43135673-F87F-41A3-823D-552F718FF512}"/>
    <cellStyle name="Calculation 3 14 2 3 2" xfId="6371" xr:uid="{BE21FAE5-7FBB-4705-82A5-D46948A6D493}"/>
    <cellStyle name="Calculation 3 14 2 3 2 2" xfId="6372" xr:uid="{AD47EE78-B474-4BBC-8BDB-D1DF54194466}"/>
    <cellStyle name="Calculation 3 14 2 3 3" xfId="6373" xr:uid="{DBAE1D06-4DB5-49FB-B095-35177566A4D9}"/>
    <cellStyle name="Calculation 3 14 2 4" xfId="6374" xr:uid="{04BCEACE-66B3-4555-B94B-6A4CB538666F}"/>
    <cellStyle name="Calculation 3 14 2 4 2" xfId="6375" xr:uid="{BB9F0A7B-6FD8-4900-9EEF-4DF2BFC544ED}"/>
    <cellStyle name="Calculation 3 14 2 5" xfId="6376" xr:uid="{E3D73CE4-2B2E-4BA2-9175-55F46C2AFD55}"/>
    <cellStyle name="Calculation 3 14 3" xfId="6377" xr:uid="{A6C14CAE-CFE7-42B4-A049-42CFF5B9D36C}"/>
    <cellStyle name="Calculation 3 14 3 2" xfId="6378" xr:uid="{F1EE6E13-F7D0-4F1D-8D64-8A59566B782F}"/>
    <cellStyle name="Calculation 3 14 3 2 2" xfId="6379" xr:uid="{4A49F77B-2B52-465D-8E29-78B643E82DEA}"/>
    <cellStyle name="Calculation 3 14 3 3" xfId="6380" xr:uid="{412D1BB8-DF94-42E5-98DE-2BC008D5C26D}"/>
    <cellStyle name="Calculation 3 14 4" xfId="6381" xr:uid="{BEC54B41-5CF1-4953-A2E9-C714FACC2411}"/>
    <cellStyle name="Calculation 3 14 4 2" xfId="6382" xr:uid="{5B48A955-FFAA-432B-BED4-0B545471079C}"/>
    <cellStyle name="Calculation 3 14 5" xfId="6383" xr:uid="{8F50811A-27DB-4B96-A292-4A210DC665BE}"/>
    <cellStyle name="Calculation 3 15" xfId="6384" xr:uid="{901E22A3-1EEF-4EAD-B45E-5B15E4E6D153}"/>
    <cellStyle name="Calculation 3 15 2" xfId="6385" xr:uid="{1A33B757-3E28-4AEB-953C-976DF2E5607A}"/>
    <cellStyle name="Calculation 3 15 2 2" xfId="6386" xr:uid="{805CD880-AD0A-47FC-9EDA-F6C8D858DAD9}"/>
    <cellStyle name="Calculation 3 15 2 2 2" xfId="6387" xr:uid="{241D0A0D-ED98-4899-8986-9F841E297457}"/>
    <cellStyle name="Calculation 3 15 2 2 2 2" xfId="6388" xr:uid="{7A245110-0FF5-4B88-8B9B-036C8C5D244A}"/>
    <cellStyle name="Calculation 3 15 2 2 3" xfId="6389" xr:uid="{281890D5-DAF7-4503-A483-A0C1517109E6}"/>
    <cellStyle name="Calculation 3 15 2 3" xfId="6390" xr:uid="{B0A74258-5287-4ADF-9CFB-320AD8E3DBDC}"/>
    <cellStyle name="Calculation 3 15 2 3 2" xfId="6391" xr:uid="{242A6DB7-9AD8-4646-84B3-AB3C8760B6F5}"/>
    <cellStyle name="Calculation 3 15 2 3 2 2" xfId="6392" xr:uid="{880D7C1E-0FE9-4130-ACBD-F90BA98DFCE0}"/>
    <cellStyle name="Calculation 3 15 2 3 3" xfId="6393" xr:uid="{11D3BE50-26B3-4233-AE4A-0E68DDA6A423}"/>
    <cellStyle name="Calculation 3 15 2 4" xfId="6394" xr:uid="{944ED37D-E25E-4339-9003-3062DA8FE2F5}"/>
    <cellStyle name="Calculation 3 15 2 4 2" xfId="6395" xr:uid="{2839EF6D-E580-4715-851E-ED0B422C8845}"/>
    <cellStyle name="Calculation 3 15 2 5" xfId="6396" xr:uid="{CAE6B02E-6B45-408F-B130-6ADF81B9A819}"/>
    <cellStyle name="Calculation 3 15 3" xfId="6397" xr:uid="{EA103CA0-CD4C-4465-B4FC-4446F385B5D5}"/>
    <cellStyle name="Calculation 3 15 3 2" xfId="6398" xr:uid="{EFE5E46F-446B-4299-9DF5-C2F84DD0B61A}"/>
    <cellStyle name="Calculation 3 15 3 2 2" xfId="6399" xr:uid="{06CA278B-4D9C-4C97-A28F-4F8209129D8C}"/>
    <cellStyle name="Calculation 3 15 3 3" xfId="6400" xr:uid="{D5490423-3627-4B22-A49B-4C84896D9F8A}"/>
    <cellStyle name="Calculation 3 15 4" xfId="6401" xr:uid="{4279B2BE-32A0-4073-AAAB-5B3A57635CEB}"/>
    <cellStyle name="Calculation 3 15 4 2" xfId="6402" xr:uid="{CD779E75-7465-4223-8B97-6F5F19EB9A34}"/>
    <cellStyle name="Calculation 3 15 5" xfId="6403" xr:uid="{6D3BCD7D-3FA9-43F0-AACD-7696E15DCD28}"/>
    <cellStyle name="Calculation 3 16" xfId="6404" xr:uid="{9F8F749A-8E8E-419E-969E-09926563764A}"/>
    <cellStyle name="Calculation 3 16 2" xfId="6405" xr:uid="{2C1A6383-C801-4C1E-84DE-58628702029C}"/>
    <cellStyle name="Calculation 3 16 2 2" xfId="6406" xr:uid="{43CE8A8E-F5DA-4756-A200-80E4AC78A6ED}"/>
    <cellStyle name="Calculation 3 16 2 2 2" xfId="6407" xr:uid="{A995DE2D-ABB7-43AA-8E01-A6343AA50983}"/>
    <cellStyle name="Calculation 3 16 2 2 2 2" xfId="6408" xr:uid="{E2D124DB-65FE-4C77-88BF-0DF4B7405C32}"/>
    <cellStyle name="Calculation 3 16 2 2 3" xfId="6409" xr:uid="{8331402B-E0B8-4B66-94AA-A4222E468EE7}"/>
    <cellStyle name="Calculation 3 16 2 3" xfId="6410" xr:uid="{9EB4C402-CD7D-41EF-A8DE-E80417F20B14}"/>
    <cellStyle name="Calculation 3 16 2 3 2" xfId="6411" xr:uid="{8E0E7528-1656-46F3-939E-C7FFC6CAAC04}"/>
    <cellStyle name="Calculation 3 16 2 3 2 2" xfId="6412" xr:uid="{FF113B86-3531-4264-8776-6F97754E3855}"/>
    <cellStyle name="Calculation 3 16 2 3 3" xfId="6413" xr:uid="{47577867-6776-4B5A-91C5-0C080D3E36C3}"/>
    <cellStyle name="Calculation 3 16 2 4" xfId="6414" xr:uid="{34D76D31-CF31-4753-B466-A798439A2FDE}"/>
    <cellStyle name="Calculation 3 16 2 4 2" xfId="6415" xr:uid="{7A525F6F-D3B0-4FBF-810A-19E35172CE40}"/>
    <cellStyle name="Calculation 3 16 2 5" xfId="6416" xr:uid="{5DFC32F0-86DD-4F88-A336-BDB8ABABDFF8}"/>
    <cellStyle name="Calculation 3 16 3" xfId="6417" xr:uid="{87FCF02F-F80C-491F-871E-36F729276B6A}"/>
    <cellStyle name="Calculation 3 16 3 2" xfId="6418" xr:uid="{334D2B2D-66EB-426C-9712-617368414214}"/>
    <cellStyle name="Calculation 3 16 3 2 2" xfId="6419" xr:uid="{4C43F6A9-6427-4E09-923D-EFA766C75C62}"/>
    <cellStyle name="Calculation 3 16 3 3" xfId="6420" xr:uid="{4BB887B9-08CA-40EA-80A0-E0B785917593}"/>
    <cellStyle name="Calculation 3 16 4" xfId="6421" xr:uid="{630AE6BE-3A9D-4604-A7E3-AB5A6FC64C58}"/>
    <cellStyle name="Calculation 3 16 4 2" xfId="6422" xr:uid="{08D26E5D-262E-4405-B03F-32571D9BE2F5}"/>
    <cellStyle name="Calculation 3 16 5" xfId="6423" xr:uid="{18BC1BCA-0B4A-42DF-9879-9680E9373073}"/>
    <cellStyle name="Calculation 3 17" xfId="6424" xr:uid="{4BBCD0AF-9E94-4B79-A1C0-7541BC7648DD}"/>
    <cellStyle name="Calculation 3 17 2" xfId="6425" xr:uid="{5E317395-5092-4AD5-9C7A-2195B648F5AC}"/>
    <cellStyle name="Calculation 3 17 2 2" xfId="6426" xr:uid="{D817689C-1C91-45D9-A7B9-ADCA012D8416}"/>
    <cellStyle name="Calculation 3 17 2 2 2" xfId="6427" xr:uid="{77A8D103-8E45-4C78-B713-8EBCA85F919D}"/>
    <cellStyle name="Calculation 3 17 2 2 2 2" xfId="6428" xr:uid="{431F2325-1A5D-4835-A748-A0BFAAF6BCD2}"/>
    <cellStyle name="Calculation 3 17 2 2 2_Volatility" xfId="6429" xr:uid="{D81A7B80-3428-43F8-9F13-E9BE8B8847E4}"/>
    <cellStyle name="Calculation 3 17 2 2 3" xfId="6430" xr:uid="{9775F943-3260-48D3-AFDD-6461AFDB425F}"/>
    <cellStyle name="Calculation 3 17 2 2_Volatility" xfId="6431" xr:uid="{BA0C8D4E-BCEB-4D25-947D-D46404C9EC67}"/>
    <cellStyle name="Calculation 3 17 2 3" xfId="6432" xr:uid="{187A6497-C883-4E3A-9468-E91671FE8F1A}"/>
    <cellStyle name="Calculation 3 17 2 3 2" xfId="6433" xr:uid="{C8D0D06E-40B8-4B3B-BD16-95585640D1B1}"/>
    <cellStyle name="Calculation 3 17 2 3 2 2" xfId="6434" xr:uid="{2E7AA918-941F-43E2-94CF-140E7C125388}"/>
    <cellStyle name="Calculation 3 17 2 3 2_Volatility" xfId="6435" xr:uid="{DB9FB4E3-B2C2-4B74-9A23-F6A13B044051}"/>
    <cellStyle name="Calculation 3 17 2 3 3" xfId="6436" xr:uid="{FF765A0C-B5AC-4912-8DE1-F815A4693BC5}"/>
    <cellStyle name="Calculation 3 17 2 3_Volatility" xfId="6437" xr:uid="{26D5D684-5014-4729-A255-4192CCA84762}"/>
    <cellStyle name="Calculation 3 17 2 4" xfId="6438" xr:uid="{D6BFD2DA-65B0-4D07-B290-3AE838817C9A}"/>
    <cellStyle name="Calculation 3 17 2 4 2" xfId="6439" xr:uid="{D1E00934-8B40-4E66-A469-F96C6B1FF787}"/>
    <cellStyle name="Calculation 3 17 2 4_Volatility" xfId="6440" xr:uid="{5B35242B-3591-45E3-9B1E-C87FB1C1D5FA}"/>
    <cellStyle name="Calculation 3 17 2 5" xfId="6441" xr:uid="{FD511289-1BE5-44FD-9DE0-2E79B968FA87}"/>
    <cellStyle name="Calculation 3 17 2_Volatility" xfId="6442" xr:uid="{9D898105-1A54-4B23-8EBC-AC27B862EA6F}"/>
    <cellStyle name="Calculation 3 17 3" xfId="6443" xr:uid="{A6FF8873-138B-4DEE-B8F4-E3EB0E5E9A0A}"/>
    <cellStyle name="Calculation 3 17 3 2" xfId="6444" xr:uid="{9865001D-38D7-4BA3-B2C3-CB2BC71EF9B1}"/>
    <cellStyle name="Calculation 3 17 3 2 2" xfId="6445" xr:uid="{065E7242-EDCE-41BD-8F2B-E166E3A1C7A7}"/>
    <cellStyle name="Calculation 3 17 3 2_Volatility" xfId="6446" xr:uid="{8F2E6695-0B14-42C1-9D5C-781BC9F85746}"/>
    <cellStyle name="Calculation 3 17 3 3" xfId="6447" xr:uid="{94227914-E5DB-44B8-8218-8E5D82584278}"/>
    <cellStyle name="Calculation 3 17 3_Volatility" xfId="6448" xr:uid="{F7E4AB4C-C930-4574-B66D-996AB97B87DF}"/>
    <cellStyle name="Calculation 3 17 4" xfId="6449" xr:uid="{2C42FD50-0B85-4727-AB23-266A294E4533}"/>
    <cellStyle name="Calculation 3 17 4 2" xfId="6450" xr:uid="{A5DF9DB4-09C3-402E-BFD1-845170150DF5}"/>
    <cellStyle name="Calculation 3 17 4_Volatility" xfId="6451" xr:uid="{EF7A1DC6-3A94-47A6-8CB5-28E63F9436A7}"/>
    <cellStyle name="Calculation 3 17 5" xfId="6452" xr:uid="{842BBEF6-FB99-4131-96C9-6B85F0BDD5F3}"/>
    <cellStyle name="Calculation 3 18" xfId="6453" xr:uid="{99516B36-CC89-45A5-845C-90DFD6542D51}"/>
    <cellStyle name="Calculation 3 18 2" xfId="6454" xr:uid="{7B6D6D91-9BA6-418A-B69F-55E7994DDBE2}"/>
    <cellStyle name="Calculation 3 18 2 2" xfId="6455" xr:uid="{1A2C7705-E223-4D26-AD64-6D8B928C9B10}"/>
    <cellStyle name="Calculation 3 18 2 2 2" xfId="6456" xr:uid="{171351F8-C3D3-42EA-BDD7-658FDB5C7691}"/>
    <cellStyle name="Calculation 3 18 2 2 2 2" xfId="6457" xr:uid="{8020B405-E8D3-4D0D-883F-C90BB41751A1}"/>
    <cellStyle name="Calculation 3 18 2 2 2_Volatility" xfId="6458" xr:uid="{80154FC3-B561-4E07-B86D-DFADDE6CA897}"/>
    <cellStyle name="Calculation 3 18 2 2 3" xfId="6459" xr:uid="{09AA01D7-CEC6-405C-8C27-868A0B30F39D}"/>
    <cellStyle name="Calculation 3 18 2 2_Volatility" xfId="6460" xr:uid="{677AA9A4-84A2-47AE-A1BF-FC8DCB31DC72}"/>
    <cellStyle name="Calculation 3 18 2 3" xfId="6461" xr:uid="{423C0110-F5A4-4EA4-8590-476022387A16}"/>
    <cellStyle name="Calculation 3 18 2 3 2" xfId="6462" xr:uid="{078BACDD-5C77-4850-9DAF-002F08D779D6}"/>
    <cellStyle name="Calculation 3 18 2 3 2 2" xfId="6463" xr:uid="{8BE4512A-65A6-4FE2-B3B6-36A2A2317080}"/>
    <cellStyle name="Calculation 3 18 2 3 2_Volatility" xfId="6464" xr:uid="{A9E0761C-E1A8-449E-89C3-3AE548E7359F}"/>
    <cellStyle name="Calculation 3 18 2 3 3" xfId="6465" xr:uid="{5A6AC23A-C38F-4801-A3D2-54B580AF4050}"/>
    <cellStyle name="Calculation 3 18 2 3_Volatility" xfId="6466" xr:uid="{F83C6576-3CF6-4866-897E-3FED7373C4F1}"/>
    <cellStyle name="Calculation 3 18 2 4" xfId="6467" xr:uid="{7B55759A-1245-4767-98AB-CD9C5A81C05B}"/>
    <cellStyle name="Calculation 3 18 2 4 2" xfId="6468" xr:uid="{DC3F1012-6708-4268-A8D7-AD303C059481}"/>
    <cellStyle name="Calculation 3 18 2 4_Volatility" xfId="6469" xr:uid="{0C94E331-CC7C-44A8-BAEF-277E42B92F56}"/>
    <cellStyle name="Calculation 3 18 2 5" xfId="6470" xr:uid="{C920290D-8047-45AD-ABBF-30DB37DB6543}"/>
    <cellStyle name="Calculation 3 18 2_Volatility" xfId="6471" xr:uid="{3C1BBBD6-96BD-4FC2-8C12-578A5111282C}"/>
    <cellStyle name="Calculation 3 18 3" xfId="6472" xr:uid="{10799E5F-3477-4024-81FC-6227FB03A52B}"/>
    <cellStyle name="Calculation 3 18 3 2" xfId="6473" xr:uid="{1AB39E07-EC0C-44E0-88C4-660E78DCA702}"/>
    <cellStyle name="Calculation 3 18 3 2 2" xfId="6474" xr:uid="{0E297DFD-5C16-48C8-BC5E-F9AAAE8A54A5}"/>
    <cellStyle name="Calculation 3 18 3 2_Volatility" xfId="6475" xr:uid="{A27693BF-3243-4F7E-9127-09C81F0BC57A}"/>
    <cellStyle name="Calculation 3 18 3 3" xfId="6476" xr:uid="{13BA7685-9B44-4575-A39D-1B0A581A5C7B}"/>
    <cellStyle name="Calculation 3 18 3_Volatility" xfId="6477" xr:uid="{218B1494-F836-4DB9-8B35-1CE6330397CF}"/>
    <cellStyle name="Calculation 3 18 4" xfId="6478" xr:uid="{67FB84E6-E972-4095-B255-280890DB6BAA}"/>
    <cellStyle name="Calculation 3 18 4 2" xfId="6479" xr:uid="{F4125A07-4447-4064-BF00-0778D37CFD5D}"/>
    <cellStyle name="Calculation 3 18 4_Volatility" xfId="6480" xr:uid="{699FBA66-D01D-42AC-8A87-66CDED5CE1A5}"/>
    <cellStyle name="Calculation 3 18 5" xfId="6481" xr:uid="{BE671C7F-5569-480C-BFEE-E3E262DC470B}"/>
    <cellStyle name="Calculation 3 18_Volatility" xfId="6482" xr:uid="{CD4609F8-1B23-445D-8D55-166047EC60F8}"/>
    <cellStyle name="Calculation 3 19" xfId="6483" xr:uid="{FECC03A9-1423-4668-95C9-9C66FC371B50}"/>
    <cellStyle name="Calculation 3 19 2" xfId="6484" xr:uid="{5C5EB4B0-1389-4556-8ECA-24B3D36F7BE3}"/>
    <cellStyle name="Calculation 3 19 2 2" xfId="6485" xr:uid="{DF1AA136-F308-484C-9929-528DA000B059}"/>
    <cellStyle name="Calculation 3 19 2 2 2" xfId="6486" xr:uid="{AEA05F82-4C2E-4B74-8317-B172E8D04B0F}"/>
    <cellStyle name="Calculation 3 19 2 2 2 2" xfId="6487" xr:uid="{CA6871CC-3998-466E-B670-E9833C8C8913}"/>
    <cellStyle name="Calculation 3 19 2 2 2_Volatility" xfId="6488" xr:uid="{079E6078-B06C-472C-B446-A7D9115D65B6}"/>
    <cellStyle name="Calculation 3 19 2 2 3" xfId="6489" xr:uid="{8BA1BED3-20D2-4824-BD28-278391348C52}"/>
    <cellStyle name="Calculation 3 19 2 2_Volatility" xfId="6490" xr:uid="{6A39028F-2D5D-4E94-A92E-46F016F7F11F}"/>
    <cellStyle name="Calculation 3 19 2 3" xfId="6491" xr:uid="{B1E80B4B-04A9-46EB-B312-1829FF925326}"/>
    <cellStyle name="Calculation 3 19 2 3 2" xfId="6492" xr:uid="{9D265AAE-6779-4145-B19A-7684765FEF8C}"/>
    <cellStyle name="Calculation 3 19 2 3 2 2" xfId="6493" xr:uid="{57020C8A-ED23-4853-A4AD-4388ABD8BE30}"/>
    <cellStyle name="Calculation 3 19 2 3 2_Volatility" xfId="6494" xr:uid="{7719E44B-DC11-4A9C-BDC3-F62413425119}"/>
    <cellStyle name="Calculation 3 19 2 3 3" xfId="6495" xr:uid="{986C2331-2848-451B-B365-10065740F2B8}"/>
    <cellStyle name="Calculation 3 19 2 3_Volatility" xfId="6496" xr:uid="{4F2E9058-6FF1-4212-A370-939053EAB7CC}"/>
    <cellStyle name="Calculation 3 19 2 4" xfId="6497" xr:uid="{C76AB814-EC5D-44A1-B975-A7636886BDD8}"/>
    <cellStyle name="Calculation 3 19 2 4 2" xfId="6498" xr:uid="{A68BD327-24B0-40BB-8C16-985158D71DFE}"/>
    <cellStyle name="Calculation 3 19 2 4_Volatility" xfId="6499" xr:uid="{73585F54-1D99-4B2C-B03F-6D7555A45A91}"/>
    <cellStyle name="Calculation 3 19 2 5" xfId="6500" xr:uid="{A8E4823D-2FE0-430A-BD9C-19C422AF2D6A}"/>
    <cellStyle name="Calculation 3 19 2_Volatility" xfId="6501" xr:uid="{457D725D-6102-49A3-9994-A65AA609A9F1}"/>
    <cellStyle name="Calculation 3 19 3" xfId="6502" xr:uid="{CA3F8303-E338-40EC-8D58-E8B328598CEC}"/>
    <cellStyle name="Calculation 3 19 3 2" xfId="6503" xr:uid="{4FD4B8B7-4FF7-427D-8B5E-4CBB6BEA0FC7}"/>
    <cellStyle name="Calculation 3 19 3 2 2" xfId="6504" xr:uid="{09BE7D27-C11C-4BB8-BEE4-01A8DA14633A}"/>
    <cellStyle name="Calculation 3 19 3 2_Volatility" xfId="6505" xr:uid="{E14E9C0E-6EAB-4DCB-AB7E-C57B9E826E73}"/>
    <cellStyle name="Calculation 3 19 3 3" xfId="6506" xr:uid="{6D8407AF-C972-4572-A795-B100525D7590}"/>
    <cellStyle name="Calculation 3 19 3_Volatility" xfId="6507" xr:uid="{238B478C-4C76-4F42-A207-186B4ACA557C}"/>
    <cellStyle name="Calculation 3 19 4" xfId="6508" xr:uid="{17FFD4AD-EC8A-4637-B56C-1D0321150407}"/>
    <cellStyle name="Calculation 3 19 4 2" xfId="6509" xr:uid="{B33DB241-2AB5-4E3F-A49B-DA8B21324E36}"/>
    <cellStyle name="Calculation 3 19 4_Volatility" xfId="6510" xr:uid="{0E6272F6-53A1-46E9-9CDD-1C93A010BC7D}"/>
    <cellStyle name="Calculation 3 19 5" xfId="6511" xr:uid="{5A542267-093D-4C24-878F-388D2C811496}"/>
    <cellStyle name="Calculation 3 19_Volatility" xfId="6512" xr:uid="{62F94CB4-D85E-4860-8DD5-8075C3AF29E5}"/>
    <cellStyle name="Calculation 3 2" xfId="6513" xr:uid="{4F27190D-0DEA-4BEE-A1F8-A4A497B9B1B3}"/>
    <cellStyle name="Calculation 3 2 2" xfId="6514" xr:uid="{7860B20C-A7F9-46C3-9DA8-417FD1B7F394}"/>
    <cellStyle name="Calculation 3 2 2 2" xfId="6515" xr:uid="{3570EC59-CC98-455F-A5CB-0A77E9BB244F}"/>
    <cellStyle name="Calculation 3 2 2 2 2" xfId="6516" xr:uid="{CFD03A07-D33A-427E-94B9-BA6AD0F82544}"/>
    <cellStyle name="Calculation 3 2 2 2 2 2" xfId="6517" xr:uid="{D425B8BA-C460-441C-A0A7-B393C8C56B69}"/>
    <cellStyle name="Calculation 3 2 2 2 2_Volatility" xfId="6518" xr:uid="{74B53939-52E9-43BC-81C0-FC7E5F3D3C14}"/>
    <cellStyle name="Calculation 3 2 2 2 3" xfId="6519" xr:uid="{ABEEC355-96E2-4816-9712-4F03499592C1}"/>
    <cellStyle name="Calculation 3 2 2 2_Volatility" xfId="6520" xr:uid="{E85802E0-BD2C-4680-8CFE-F32F3E5601F7}"/>
    <cellStyle name="Calculation 3 2 2 3" xfId="6521" xr:uid="{C453BFDE-ED37-4A17-AAFE-7F2A9A64ECF4}"/>
    <cellStyle name="Calculation 3 2 2 3 2" xfId="6522" xr:uid="{9823C604-379C-4151-8CDC-F4A90E5EE2D7}"/>
    <cellStyle name="Calculation 3 2 2 3 2 2" xfId="6523" xr:uid="{4F9555C0-096B-4D82-AD62-85247D250100}"/>
    <cellStyle name="Calculation 3 2 2 3 2_Volatility" xfId="6524" xr:uid="{1B511174-975C-44EF-8ABA-9EF0B409A111}"/>
    <cellStyle name="Calculation 3 2 2 3 3" xfId="6525" xr:uid="{3F8E5EB4-2EDE-47AD-8321-AC74D2C241C2}"/>
    <cellStyle name="Calculation 3 2 2 3_Volatility" xfId="6526" xr:uid="{C02EEB6A-E905-40E8-9244-494A2304ECE0}"/>
    <cellStyle name="Calculation 3 2 2 4" xfId="6527" xr:uid="{7C26E146-84BF-4945-9802-728384E6C462}"/>
    <cellStyle name="Calculation 3 2 2 4 2" xfId="6528" xr:uid="{4C8BE670-3DED-4A9F-B462-EECA56426A3F}"/>
    <cellStyle name="Calculation 3 2 2 4_Volatility" xfId="6529" xr:uid="{95C5FC3F-A894-49D4-A276-80AA3C0D67FA}"/>
    <cellStyle name="Calculation 3 2 2 5" xfId="6530" xr:uid="{6B109753-A25C-4B15-9C0F-D7D14B7448F8}"/>
    <cellStyle name="Calculation 3 2 2_Volatility" xfId="6531" xr:uid="{C674F699-D324-4EA6-A819-65BBFB87B60C}"/>
    <cellStyle name="Calculation 3 2 3" xfId="6532" xr:uid="{18D33AAB-9B29-4B90-BD59-AF052D1D4583}"/>
    <cellStyle name="Calculation 3 2 3 2" xfId="6533" xr:uid="{943D7420-189C-4550-A933-C007A670DCB4}"/>
    <cellStyle name="Calculation 3 2 3 2 2" xfId="6534" xr:uid="{5DC27228-6FCB-4B98-BA94-CDA06BB57A9A}"/>
    <cellStyle name="Calculation 3 2 3 2_Volatility" xfId="6535" xr:uid="{1E9D6AD2-0ECB-4369-864D-6056AC31EBF6}"/>
    <cellStyle name="Calculation 3 2 3 3" xfId="6536" xr:uid="{3EAC3DD0-AEA6-49C4-BDA5-4F4A5CB30B9A}"/>
    <cellStyle name="Calculation 3 2 3_Volatility" xfId="6537" xr:uid="{03B4668E-6736-4605-8D6F-88DC4334B434}"/>
    <cellStyle name="Calculation 3 2 4" xfId="6538" xr:uid="{22F75C43-C417-420A-800F-71508CE35FDB}"/>
    <cellStyle name="Calculation 3 2 4 2" xfId="6539" xr:uid="{79C4752E-D585-43CA-A32D-3E7CE5E6E132}"/>
    <cellStyle name="Calculation 3 2 4_Volatility" xfId="6540" xr:uid="{2F26D755-22D1-4957-B991-FB821409A77F}"/>
    <cellStyle name="Calculation 3 2 5" xfId="6541" xr:uid="{F1A56C6C-5A2A-4CB8-8181-A3A031F98258}"/>
    <cellStyle name="Calculation 3 2 6" xfId="6542" xr:uid="{5CD14EFC-9A1B-4A66-AD1C-E71D42F04D54}"/>
    <cellStyle name="Calculation 3 2 7" xfId="6543" xr:uid="{EB95D7E1-84BC-4A7E-B2A8-FBACDA69B46F}"/>
    <cellStyle name="Calculation 3 2_Summary_Gap_Balance_exNIB" xfId="6544" xr:uid="{380D8DF8-9F5B-4007-BB95-1AB7456C4E62}"/>
    <cellStyle name="Calculation 3 20" xfId="6545" xr:uid="{8BA88E65-D844-4FDA-960C-1FEC54BB9837}"/>
    <cellStyle name="Calculation 3 20 2" xfId="6546" xr:uid="{78D73969-A1F1-4F07-98BA-1A5F68846BCF}"/>
    <cellStyle name="Calculation 3 20 2 2" xfId="6547" xr:uid="{B7F6F65A-A3EE-4947-B726-9B9E6ABFEF67}"/>
    <cellStyle name="Calculation 3 20 2 2 2" xfId="6548" xr:uid="{260086E4-98F6-4B49-8F9C-22DE426EC2A5}"/>
    <cellStyle name="Calculation 3 20 2 2 2 2" xfId="6549" xr:uid="{129B60DA-34C6-4AA8-BD32-C2C27E8C3177}"/>
    <cellStyle name="Calculation 3 20 2 2 2_Volatility" xfId="6550" xr:uid="{E63397D0-8689-4E42-BD96-9D9B5D90F766}"/>
    <cellStyle name="Calculation 3 20 2 2 3" xfId="6551" xr:uid="{2938967D-AD94-4A53-9FE1-5959BAC35E11}"/>
    <cellStyle name="Calculation 3 20 2 2_Volatility" xfId="6552" xr:uid="{86B0D478-05F0-4188-BB98-C408DB377CF1}"/>
    <cellStyle name="Calculation 3 20 2 3" xfId="6553" xr:uid="{E6E3988C-320C-430B-B571-D1FB97E42E08}"/>
    <cellStyle name="Calculation 3 20 2 3 2" xfId="6554" xr:uid="{A6A94280-F058-4DDF-BCD0-B1413AF0E1ED}"/>
    <cellStyle name="Calculation 3 20 2 3 2 2" xfId="6555" xr:uid="{38FC525F-BA8B-45F0-8011-3CD7B5018FFE}"/>
    <cellStyle name="Calculation 3 20 2 3 2_Volatility" xfId="6556" xr:uid="{DB3B3C6C-6B35-487B-8AD9-5528F51F16AF}"/>
    <cellStyle name="Calculation 3 20 2 3 3" xfId="6557" xr:uid="{6710DFC4-60EA-4BDA-BC2D-39DFBD18129E}"/>
    <cellStyle name="Calculation 3 20 2 3_Volatility" xfId="6558" xr:uid="{1E928869-276D-4CDE-B87C-22EE09A88F09}"/>
    <cellStyle name="Calculation 3 20 2 4" xfId="6559" xr:uid="{ED962FA4-7014-4A3B-9D76-1A4C2E163F32}"/>
    <cellStyle name="Calculation 3 20 2 4 2" xfId="6560" xr:uid="{5271603D-63FE-46C0-B9A9-8B774771B1C7}"/>
    <cellStyle name="Calculation 3 20 2 4_Volatility" xfId="6561" xr:uid="{EC107047-2263-4652-8FF6-826FBC328668}"/>
    <cellStyle name="Calculation 3 20 2 5" xfId="6562" xr:uid="{14A6BCB0-79D6-44C2-934A-487116364416}"/>
    <cellStyle name="Calculation 3 20 2_Volatility" xfId="6563" xr:uid="{73F17875-C2CD-4B09-9B43-910AFD8A8DC6}"/>
    <cellStyle name="Calculation 3 20 3" xfId="6564" xr:uid="{C405D188-35BF-42D7-A4E8-996CF67BE45C}"/>
    <cellStyle name="Calculation 3 20 3 2" xfId="6565" xr:uid="{DAD92BE1-9971-4AAF-B39A-E7E62EDDAC76}"/>
    <cellStyle name="Calculation 3 20 3 2 2" xfId="6566" xr:uid="{57CBAB7A-8474-4008-AFC8-D45C31D5EA82}"/>
    <cellStyle name="Calculation 3 20 3 2_Volatility" xfId="6567" xr:uid="{19C1B930-8E59-4EB1-B1BF-997BDDBFF4B3}"/>
    <cellStyle name="Calculation 3 20 3 3" xfId="6568" xr:uid="{917450A5-E4A2-4A2B-B041-2D0B36393854}"/>
    <cellStyle name="Calculation 3 20 3_Volatility" xfId="6569" xr:uid="{9765203F-1A5A-4F65-AEB5-CBE4F09FF1C6}"/>
    <cellStyle name="Calculation 3 20 4" xfId="6570" xr:uid="{4AC7F843-C4F0-4CB8-8281-9F52EB4BFB62}"/>
    <cellStyle name="Calculation 3 20 4 2" xfId="6571" xr:uid="{4E3A6120-DA0E-4C55-B640-AB1B294A9C3A}"/>
    <cellStyle name="Calculation 3 20 4_Volatility" xfId="6572" xr:uid="{7CDFF3B0-4140-4F95-B78A-2C2B9F8916B5}"/>
    <cellStyle name="Calculation 3 20 5" xfId="6573" xr:uid="{114A3260-AA35-4520-8DD6-B6BABFD2CDBA}"/>
    <cellStyle name="Calculation 3 20_Volatility" xfId="6574" xr:uid="{D0262522-04BD-43B5-896D-9638DB9CD58C}"/>
    <cellStyle name="Calculation 3 21" xfId="6575" xr:uid="{C1874253-8B41-4E16-B6B0-DC250D4C7050}"/>
    <cellStyle name="Calculation 3 21 2" xfId="6576" xr:uid="{C5FE76FD-706D-485C-94C4-9817C460E4E5}"/>
    <cellStyle name="Calculation 3 21 2 2" xfId="6577" xr:uid="{8E620B6C-5D55-4898-A17D-D9C4A679A9E0}"/>
    <cellStyle name="Calculation 3 21 2 2 2" xfId="6578" xr:uid="{DB9ADE89-EFEA-481F-B921-284064B08181}"/>
    <cellStyle name="Calculation 3 21 2 2 2 2" xfId="6579" xr:uid="{6BE84398-EB3C-40CE-BFD5-C8A6BF125443}"/>
    <cellStyle name="Calculation 3 21 2 2 2_Volatility" xfId="6580" xr:uid="{23FEFB91-CBD3-4369-9270-D0301E459787}"/>
    <cellStyle name="Calculation 3 21 2 2 3" xfId="6581" xr:uid="{D3549F6D-9944-48E3-8073-F38362A0C2D2}"/>
    <cellStyle name="Calculation 3 21 2 2_Volatility" xfId="6582" xr:uid="{C3575CBC-77B6-46FF-ADAF-D45A6FF7E5BF}"/>
    <cellStyle name="Calculation 3 21 2 3" xfId="6583" xr:uid="{6C575C7B-A3D8-493B-94D3-1FBA68FFE7F8}"/>
    <cellStyle name="Calculation 3 21 2 3 2" xfId="6584" xr:uid="{81F4D280-420D-443D-9E7E-BF138583274A}"/>
    <cellStyle name="Calculation 3 21 2 3 2 2" xfId="6585" xr:uid="{E5B2A237-F8C5-4700-A288-57D953354163}"/>
    <cellStyle name="Calculation 3 21 2 3 2_Volatility" xfId="6586" xr:uid="{1046A154-2E69-4070-B14B-092A3385D621}"/>
    <cellStyle name="Calculation 3 21 2 3 3" xfId="6587" xr:uid="{99D51DEF-7612-4B07-B7AC-3396E7A6F22C}"/>
    <cellStyle name="Calculation 3 21 2 3_Volatility" xfId="6588" xr:uid="{0EC1EDAF-35C9-4847-8135-F79CD4180F4D}"/>
    <cellStyle name="Calculation 3 21 2 4" xfId="6589" xr:uid="{61BFAA76-8424-4756-BB6D-4AFB36BA640A}"/>
    <cellStyle name="Calculation 3 21 2 4 2" xfId="6590" xr:uid="{90BB9E6C-C092-4169-85F9-C4EED60C0ADD}"/>
    <cellStyle name="Calculation 3 21 2 4_Volatility" xfId="6591" xr:uid="{0C9E6581-FF9C-448D-BCC8-72D117850AD0}"/>
    <cellStyle name="Calculation 3 21 2 5" xfId="6592" xr:uid="{B7B65078-9DE5-4666-B38E-0DB444759E70}"/>
    <cellStyle name="Calculation 3 21 2_Volatility" xfId="6593" xr:uid="{07E87B85-0230-43E6-A77E-2AF352874359}"/>
    <cellStyle name="Calculation 3 21 3" xfId="6594" xr:uid="{5870A1B4-B225-4DA7-BD63-B60D682EED17}"/>
    <cellStyle name="Calculation 3 21 3 2" xfId="6595" xr:uid="{211C5B7C-2B42-4414-A01E-3E02D97C3C44}"/>
    <cellStyle name="Calculation 3 21 3 2 2" xfId="6596" xr:uid="{2EF81C15-16CF-44E7-8D8E-8761050DC966}"/>
    <cellStyle name="Calculation 3 21 3 2_Volatility" xfId="6597" xr:uid="{50B3537C-F678-4E83-81B5-76A30DACB1BA}"/>
    <cellStyle name="Calculation 3 21 3 3" xfId="6598" xr:uid="{0DFDD832-6C62-4AAF-9767-7A69B390CCC2}"/>
    <cellStyle name="Calculation 3 21 3_Volatility" xfId="6599" xr:uid="{9264301E-E5FF-448A-9DB0-C0F4861517A9}"/>
    <cellStyle name="Calculation 3 21 4" xfId="6600" xr:uid="{0F446360-A2F0-4698-81DD-74B546F11C2D}"/>
    <cellStyle name="Calculation 3 21 4 2" xfId="6601" xr:uid="{CD35FC38-D5C9-41E4-9F01-6991A8F40966}"/>
    <cellStyle name="Calculation 3 21 4_Volatility" xfId="6602" xr:uid="{E3E4D438-6285-4A55-A2F6-7AE7659BFF44}"/>
    <cellStyle name="Calculation 3 21 5" xfId="6603" xr:uid="{84117767-73EC-425F-AFDF-B233B78F5848}"/>
    <cellStyle name="Calculation 3 21_Volatility" xfId="6604" xr:uid="{32E64564-1F8A-49AC-8CAD-2957A3AFD184}"/>
    <cellStyle name="Calculation 3 22" xfId="6605" xr:uid="{400FCC22-570A-4044-A0CE-E6681FF7D91E}"/>
    <cellStyle name="Calculation 3 22 2" xfId="6606" xr:uid="{7047D216-5DE2-499F-914F-FE6A122227E4}"/>
    <cellStyle name="Calculation 3 22 2 2" xfId="6607" xr:uid="{3D97BCE2-F263-429F-9BDE-230AA77ABBE0}"/>
    <cellStyle name="Calculation 3 22 2 2 2" xfId="6608" xr:uid="{4F22BEED-B468-49E3-ADD4-A5D5A7D522A2}"/>
    <cellStyle name="Calculation 3 22 2 2 2 2" xfId="6609" xr:uid="{4A250873-FF2B-443B-B859-23013189BB31}"/>
    <cellStyle name="Calculation 3 22 2 2 2_Volatility" xfId="6610" xr:uid="{97EF76B7-D308-4D0F-ADCA-C0789E3EF7DF}"/>
    <cellStyle name="Calculation 3 22 2 2 3" xfId="6611" xr:uid="{8BA8CC66-9117-4BF8-92F4-93BF82CDCB7F}"/>
    <cellStyle name="Calculation 3 22 2 2_Volatility" xfId="6612" xr:uid="{B62AE466-F4BF-4C3A-9F30-F28F6EB53215}"/>
    <cellStyle name="Calculation 3 22 2 3" xfId="6613" xr:uid="{B20633AC-EF09-41B1-A467-5EC44A861241}"/>
    <cellStyle name="Calculation 3 22 2 3 2" xfId="6614" xr:uid="{23C4CB95-8854-4EC6-B3B8-DC4A959619AE}"/>
    <cellStyle name="Calculation 3 22 2 3 2 2" xfId="6615" xr:uid="{962D8F66-C9C9-464F-B591-1D93F6D44A19}"/>
    <cellStyle name="Calculation 3 22 2 3 2_Volatility" xfId="6616" xr:uid="{FD0C49BA-E078-4544-B37E-9EC9AD4D4393}"/>
    <cellStyle name="Calculation 3 22 2 3 3" xfId="6617" xr:uid="{C601A0BE-2D75-4681-B39A-ABCC5D28A4B4}"/>
    <cellStyle name="Calculation 3 22 2 3_Volatility" xfId="6618" xr:uid="{7A73D3AD-7E3F-4340-8342-F6FC4CE983E3}"/>
    <cellStyle name="Calculation 3 22 2 4" xfId="6619" xr:uid="{A4974851-4768-49A4-96DD-BB6DB9F69EE6}"/>
    <cellStyle name="Calculation 3 22 2 4 2" xfId="6620" xr:uid="{E2ACC8B0-F849-441F-B14F-BAAF913C6BCA}"/>
    <cellStyle name="Calculation 3 22 2 4_Volatility" xfId="6621" xr:uid="{2CBA4615-4ACE-4B4A-A133-55915A4752D2}"/>
    <cellStyle name="Calculation 3 22 2 5" xfId="6622" xr:uid="{D7391D76-E0F1-4DAC-B78C-0BE27F2C55EC}"/>
    <cellStyle name="Calculation 3 22 2_Volatility" xfId="6623" xr:uid="{A2B01159-468F-473E-8FFA-431CE1A547C6}"/>
    <cellStyle name="Calculation 3 22 3" xfId="6624" xr:uid="{62311953-C34D-46D3-8236-A6C1CBB8C5F7}"/>
    <cellStyle name="Calculation 3 22 3 2" xfId="6625" xr:uid="{1526390E-C54A-4089-9590-E2012817F76D}"/>
    <cellStyle name="Calculation 3 22 3 2 2" xfId="6626" xr:uid="{3B9BD77A-60F7-4F7F-B54E-3F64DE716A93}"/>
    <cellStyle name="Calculation 3 22 3 2_Volatility" xfId="6627" xr:uid="{BE4A3334-59E1-4CEC-B371-14DF3AD7091A}"/>
    <cellStyle name="Calculation 3 22 3 3" xfId="6628" xr:uid="{4AC1A759-5138-42B2-9DC4-36AEC26E4CBE}"/>
    <cellStyle name="Calculation 3 22 3_Volatility" xfId="6629" xr:uid="{91DD6239-D544-4291-8331-16E683FDFE62}"/>
    <cellStyle name="Calculation 3 22 4" xfId="6630" xr:uid="{BC3CCFBE-29EB-4FC1-A499-0229BA36260C}"/>
    <cellStyle name="Calculation 3 22 4 2" xfId="6631" xr:uid="{F0298733-AF33-46B8-9CE1-44B4A6539E7B}"/>
    <cellStyle name="Calculation 3 22 4_Volatility" xfId="6632" xr:uid="{E9913639-D628-4002-9A95-0321F7BC0D18}"/>
    <cellStyle name="Calculation 3 22 5" xfId="6633" xr:uid="{903DEA16-E361-42C3-A2DA-5AFC7C9ABC89}"/>
    <cellStyle name="Calculation 3 22_Volatility" xfId="6634" xr:uid="{A7B22FB4-7C42-4CE6-9E55-0653D236366D}"/>
    <cellStyle name="Calculation 3 23" xfId="6635" xr:uid="{3DF46A0A-EE49-49CB-9724-2377DAA68C07}"/>
    <cellStyle name="Calculation 3 23 2" xfId="6636" xr:uid="{FF648F15-3227-4EBA-87C2-D1ECD30FA422}"/>
    <cellStyle name="Calculation 3 23 2 2" xfId="6637" xr:uid="{802D2F6D-567C-4E67-9093-144361F0CECB}"/>
    <cellStyle name="Calculation 3 23 2 2 2" xfId="6638" xr:uid="{911E43AF-181A-4251-A0F6-D5362FDA93B7}"/>
    <cellStyle name="Calculation 3 23 2 2 2 2" xfId="6639" xr:uid="{D3CFCC92-307E-4929-B853-545366F7FA94}"/>
    <cellStyle name="Calculation 3 23 2 2 2_Volatility" xfId="6640" xr:uid="{C09AAE54-32F2-4BA7-8D17-D90E1986CD06}"/>
    <cellStyle name="Calculation 3 23 2 2 3" xfId="6641" xr:uid="{BF428C36-E8AE-437D-A247-2A903952B025}"/>
    <cellStyle name="Calculation 3 23 2 2_Volatility" xfId="6642" xr:uid="{ED099F8F-1122-4E92-A56C-B49D1896EB21}"/>
    <cellStyle name="Calculation 3 23 2 3" xfId="6643" xr:uid="{5B9A9189-034B-412B-B131-30F08AA110E6}"/>
    <cellStyle name="Calculation 3 23 2 3 2" xfId="6644" xr:uid="{7C487D45-E1CA-4A45-B35A-DE5327AEC923}"/>
    <cellStyle name="Calculation 3 23 2 3 2 2" xfId="6645" xr:uid="{48C6FF5A-9203-4D0C-BB2B-2375257970CD}"/>
    <cellStyle name="Calculation 3 23 2 3 2_Volatility" xfId="6646" xr:uid="{EF96B1EF-C2AB-47E1-8E1B-9A92AC13EAB1}"/>
    <cellStyle name="Calculation 3 23 2 3 3" xfId="6647" xr:uid="{107906DF-A047-46DA-AFBA-B013149BF9EF}"/>
    <cellStyle name="Calculation 3 23 2 3_Volatility" xfId="6648" xr:uid="{C202D05A-B757-406E-B1DF-9AD842E9C13E}"/>
    <cellStyle name="Calculation 3 23 2 4" xfId="6649" xr:uid="{9E429FA6-60C3-442F-8C16-1B551BC94C38}"/>
    <cellStyle name="Calculation 3 23 2 4 2" xfId="6650" xr:uid="{5B371205-C0EC-495D-A688-C348D2496DFB}"/>
    <cellStyle name="Calculation 3 23 2 4_Volatility" xfId="6651" xr:uid="{B2E49D85-44BE-4B72-A13E-843E771902EE}"/>
    <cellStyle name="Calculation 3 23 2 5" xfId="6652" xr:uid="{5044F8FA-AB29-43D8-9710-B1C9D768F10B}"/>
    <cellStyle name="Calculation 3 23 2_Volatility" xfId="6653" xr:uid="{E6CC66AE-907A-4F9A-B6BA-8314F5BCF11B}"/>
    <cellStyle name="Calculation 3 23 3" xfId="6654" xr:uid="{79EBA129-7D17-48EF-8E3E-FD1B0E602AD2}"/>
    <cellStyle name="Calculation 3 23 3 2" xfId="6655" xr:uid="{CFE817FA-DEAD-413B-887B-2732929D0633}"/>
    <cellStyle name="Calculation 3 23 3 2 2" xfId="6656" xr:uid="{5B0CD46C-BD06-4AAF-93BC-76AB5FAAA171}"/>
    <cellStyle name="Calculation 3 23 3 2_Volatility" xfId="6657" xr:uid="{2DD5416B-B0F4-40F4-9559-C81B5CDF5869}"/>
    <cellStyle name="Calculation 3 23 3 3" xfId="6658" xr:uid="{C3AF9935-0DFA-4FFE-883C-91B6DB472671}"/>
    <cellStyle name="Calculation 3 23 3_Volatility" xfId="6659" xr:uid="{512E28C6-1EDF-4889-BFBD-97AA48FC56E4}"/>
    <cellStyle name="Calculation 3 23 4" xfId="6660" xr:uid="{DF6BB39D-D839-4EA6-B4F8-0688CE275537}"/>
    <cellStyle name="Calculation 3 23 4 2" xfId="6661" xr:uid="{6B5C8E44-1DEB-4BF3-AE5B-D0432029E9C0}"/>
    <cellStyle name="Calculation 3 23 4_Volatility" xfId="6662" xr:uid="{44974E95-64DE-4B35-B60D-8914A518E803}"/>
    <cellStyle name="Calculation 3 23 5" xfId="6663" xr:uid="{765BB903-BDF1-4172-8E98-B461273B58E4}"/>
    <cellStyle name="Calculation 3 23_Volatility" xfId="6664" xr:uid="{F19823B0-0D45-49A7-A476-9A0BB582A331}"/>
    <cellStyle name="Calculation 3 24" xfId="6665" xr:uid="{891893B0-258F-4003-8744-0EDAC08AA9CA}"/>
    <cellStyle name="Calculation 3 24 2" xfId="6666" xr:uid="{3AC3AF45-2195-4640-BD26-7C4858F42EAA}"/>
    <cellStyle name="Calculation 3 24 2 2" xfId="6667" xr:uid="{B445BDB3-9385-4C3B-AE3E-DAA9379CB721}"/>
    <cellStyle name="Calculation 3 24 2 2 2" xfId="6668" xr:uid="{0A65D11E-63C2-4766-BD9E-1BF012C78382}"/>
    <cellStyle name="Calculation 3 24 2 2 2 2" xfId="6669" xr:uid="{37056883-8F5E-433D-822B-F2812CFE35E0}"/>
    <cellStyle name="Calculation 3 24 2 2 2_Volatility" xfId="6670" xr:uid="{A8E39C22-A4DF-4765-8851-75E161883264}"/>
    <cellStyle name="Calculation 3 24 2 2 3" xfId="6671" xr:uid="{8B9045BB-9B57-4795-BB41-8DE7E33AFDE1}"/>
    <cellStyle name="Calculation 3 24 2 2_Volatility" xfId="6672" xr:uid="{E04451A7-757C-4B2F-B12B-BD548111FA44}"/>
    <cellStyle name="Calculation 3 24 2 3" xfId="6673" xr:uid="{01ADF986-F153-443E-BCA8-BDB880DD5EAD}"/>
    <cellStyle name="Calculation 3 24 2 3 2" xfId="6674" xr:uid="{9E32FAC3-CE26-4182-924A-29A4BB865517}"/>
    <cellStyle name="Calculation 3 24 2 3 2 2" xfId="6675" xr:uid="{43A417EC-EA16-487D-82E8-290113A8E370}"/>
    <cellStyle name="Calculation 3 24 2 3 2_Volatility" xfId="6676" xr:uid="{A1471075-A5B0-42CD-9665-858DD3687C55}"/>
    <cellStyle name="Calculation 3 24 2 3 3" xfId="6677" xr:uid="{73565A1E-5001-4495-84E6-78F082BD85A3}"/>
    <cellStyle name="Calculation 3 24 2 3_Volatility" xfId="6678" xr:uid="{9F8FED5F-6D4B-4DAE-9342-8A8557D5C0A6}"/>
    <cellStyle name="Calculation 3 24 2 4" xfId="6679" xr:uid="{51B7D920-F4C9-4E8C-8E54-DCAC793A047C}"/>
    <cellStyle name="Calculation 3 24 2 4 2" xfId="6680" xr:uid="{F5C9E9DE-92E2-454D-A1C9-495AC1F9F06F}"/>
    <cellStyle name="Calculation 3 24 2 4_Volatility" xfId="6681" xr:uid="{243557B4-4D67-411B-9928-9BEF1F7C5084}"/>
    <cellStyle name="Calculation 3 24 2 5" xfId="6682" xr:uid="{D0B60E77-D7D5-4C40-9386-F19E3DBD02BD}"/>
    <cellStyle name="Calculation 3 24 2_Volatility" xfId="6683" xr:uid="{0BDFE0F7-D9D5-4401-9CF6-2C6B46F1E224}"/>
    <cellStyle name="Calculation 3 24 3" xfId="6684" xr:uid="{863583E3-400D-45F9-AFB9-2043E078824E}"/>
    <cellStyle name="Calculation 3 24 3 2" xfId="6685" xr:uid="{E68F42A1-5B6A-43AA-9B4C-E1F2072FC642}"/>
    <cellStyle name="Calculation 3 24 3 2 2" xfId="6686" xr:uid="{DDA8FAB3-8656-41F9-8CC8-4B1FF640B0E2}"/>
    <cellStyle name="Calculation 3 24 3 2_Volatility" xfId="6687" xr:uid="{C21F71DD-85A7-4609-A717-19F91FAE4B26}"/>
    <cellStyle name="Calculation 3 24 3 3" xfId="6688" xr:uid="{FE59B802-4EDC-4A2A-B2CA-4EB802573C12}"/>
    <cellStyle name="Calculation 3 24 3_Volatility" xfId="6689" xr:uid="{B3F7C299-534D-4917-BC1D-5A1110C9CAD2}"/>
    <cellStyle name="Calculation 3 24 4" xfId="6690" xr:uid="{A72441C8-C4B4-40D8-8805-993FB2A86951}"/>
    <cellStyle name="Calculation 3 24 4 2" xfId="6691" xr:uid="{4B84FB72-6F79-42E1-91D9-BA828EFD447F}"/>
    <cellStyle name="Calculation 3 24 4_Volatility" xfId="6692" xr:uid="{4E438F28-67D9-4A94-ACBB-6807E2D407D9}"/>
    <cellStyle name="Calculation 3 24 5" xfId="6693" xr:uid="{8A921A22-54AA-4CCD-B4DA-1C8BE2EDA98C}"/>
    <cellStyle name="Calculation 3 24_Volatility" xfId="6694" xr:uid="{E6AC36CC-A80E-4571-BC09-8B186A448B20}"/>
    <cellStyle name="Calculation 3 25" xfId="6695" xr:uid="{2CC30D0B-C159-4F81-99D5-8EFCA606B119}"/>
    <cellStyle name="Calculation 3 25 2" xfId="6696" xr:uid="{D4A2C89B-FAE3-417B-A124-75B9C74A35E8}"/>
    <cellStyle name="Calculation 3 25 2 2" xfId="6697" xr:uid="{1EC1E036-5BF9-4B59-845D-6EBE721A960C}"/>
    <cellStyle name="Calculation 3 25 2 2 2" xfId="6698" xr:uid="{646F02A3-4A82-4C5D-B3A0-045460A458D3}"/>
    <cellStyle name="Calculation 3 25 2 2 2 2" xfId="6699" xr:uid="{97E1EDE5-31FE-405C-8C74-04F265BF7BA6}"/>
    <cellStyle name="Calculation 3 25 2 2 2_Volatility" xfId="6700" xr:uid="{166A1432-8575-48DC-9B69-81D0B31FF2BE}"/>
    <cellStyle name="Calculation 3 25 2 2 3" xfId="6701" xr:uid="{3AEEB1EB-9680-421B-96C6-3A81C71F2D07}"/>
    <cellStyle name="Calculation 3 25 2 2_Volatility" xfId="6702" xr:uid="{3620F5A4-818F-4DF4-9CDF-114584683EB7}"/>
    <cellStyle name="Calculation 3 25 2 3" xfId="6703" xr:uid="{F661DED1-9BDB-4782-982E-3E3B4879E9A3}"/>
    <cellStyle name="Calculation 3 25 2 3 2" xfId="6704" xr:uid="{27C4256F-F3B1-420B-9B63-77029D43249B}"/>
    <cellStyle name="Calculation 3 25 2 3 2 2" xfId="6705" xr:uid="{330490C5-5F84-4BCE-A7ED-16C64BBC324A}"/>
    <cellStyle name="Calculation 3 25 2 3 2_Volatility" xfId="6706" xr:uid="{D8B57C80-A604-40EA-BE7F-59544C2A2903}"/>
    <cellStyle name="Calculation 3 25 2 3 3" xfId="6707" xr:uid="{3694F184-ABFF-4575-9365-C92D939846D3}"/>
    <cellStyle name="Calculation 3 25 2 3_Volatility" xfId="6708" xr:uid="{1DA3FC44-0A51-4B6D-9825-50F11A27D4A9}"/>
    <cellStyle name="Calculation 3 25 2 4" xfId="6709" xr:uid="{E03AA6C3-D9F9-454B-BEE0-0B1CB91E67B6}"/>
    <cellStyle name="Calculation 3 25 2 4 2" xfId="6710" xr:uid="{D9904D7A-57A3-4DBF-9ED4-CAF63A1130BF}"/>
    <cellStyle name="Calculation 3 25 2 4_Volatility" xfId="6711" xr:uid="{75F8C677-92FC-463E-8065-2C8A46FA0AD6}"/>
    <cellStyle name="Calculation 3 25 2 5" xfId="6712" xr:uid="{E7642227-082D-410B-A322-13A82806506A}"/>
    <cellStyle name="Calculation 3 25 2_Volatility" xfId="6713" xr:uid="{B76A6672-DCE2-4F09-9F79-50F12212FA8D}"/>
    <cellStyle name="Calculation 3 25 3" xfId="6714" xr:uid="{7D3A7731-9F3E-45C9-9178-FB660660CC35}"/>
    <cellStyle name="Calculation 3 25 3 2" xfId="6715" xr:uid="{25B95C48-CC77-4068-825B-BC7A52A93D3A}"/>
    <cellStyle name="Calculation 3 25 3 2 2" xfId="6716" xr:uid="{520E5943-BE0D-427E-BB28-BC9B9D8D1660}"/>
    <cellStyle name="Calculation 3 25 3 2_Volatility" xfId="6717" xr:uid="{BF07BE2B-BA14-4DBE-A6FA-3ADB6D60642F}"/>
    <cellStyle name="Calculation 3 25 3 3" xfId="6718" xr:uid="{8D3E38F0-B7B9-47B4-AF73-1F592DC4E2DB}"/>
    <cellStyle name="Calculation 3 25 3_Volatility" xfId="6719" xr:uid="{198C5775-08AE-4E14-9090-9BBACEFC7BF8}"/>
    <cellStyle name="Calculation 3 25 4" xfId="6720" xr:uid="{F4B8F9FB-5FDB-4570-95CD-3A840C96F5CB}"/>
    <cellStyle name="Calculation 3 25 4 2" xfId="6721" xr:uid="{4C44361D-3DD4-4802-90C0-8CAF929F6BDA}"/>
    <cellStyle name="Calculation 3 25 4_Volatility" xfId="6722" xr:uid="{8A8BC821-2AAE-4DD7-9DA2-1185797A3360}"/>
    <cellStyle name="Calculation 3 25 5" xfId="6723" xr:uid="{161AE8C8-DA28-44B8-A83E-BA72D800BD44}"/>
    <cellStyle name="Calculation 3 25_Volatility" xfId="6724" xr:uid="{2C8ADC03-69E7-4EAB-8E1D-40C682DE3123}"/>
    <cellStyle name="Calculation 3 26" xfId="6725" xr:uid="{5FCDED18-EED7-49E9-B419-1FABE2DF74A8}"/>
    <cellStyle name="Calculation 3 26 2" xfId="6726" xr:uid="{534FB222-00F8-4E01-A08A-0726B2BEBA89}"/>
    <cellStyle name="Calculation 3 26 2 2" xfId="6727" xr:uid="{F78D97FB-C308-4CB5-A455-879BB8F7ACE0}"/>
    <cellStyle name="Calculation 3 26 2 2 2" xfId="6728" xr:uid="{9AA3A62E-63F6-4926-BCB7-2B25D1087266}"/>
    <cellStyle name="Calculation 3 26 2 2 2 2" xfId="6729" xr:uid="{2180706F-56F2-4BA6-81F9-15361666D03D}"/>
    <cellStyle name="Calculation 3 26 2 2 2_Volatility" xfId="6730" xr:uid="{69DD41F0-1A41-4FEF-98CC-BC78B3C51031}"/>
    <cellStyle name="Calculation 3 26 2 2 3" xfId="6731" xr:uid="{958BE3CB-F0C2-4556-8270-7703F38EB621}"/>
    <cellStyle name="Calculation 3 26 2 2_Volatility" xfId="6732" xr:uid="{516B5E64-637D-4582-836F-8C3747502C8B}"/>
    <cellStyle name="Calculation 3 26 2 3" xfId="6733" xr:uid="{40486722-28D3-4536-BAD2-A6E174784340}"/>
    <cellStyle name="Calculation 3 26 2 3 2" xfId="6734" xr:uid="{3119B084-43AE-4267-8452-1A1E7966B5A8}"/>
    <cellStyle name="Calculation 3 26 2 3 2 2" xfId="6735" xr:uid="{4A5F6018-BEB7-49F8-80FA-E3E82631E06A}"/>
    <cellStyle name="Calculation 3 26 2 3 2_Volatility" xfId="6736" xr:uid="{67413F08-879D-46FD-93C3-1A2FE2AE791C}"/>
    <cellStyle name="Calculation 3 26 2 3 3" xfId="6737" xr:uid="{0BD7EF2A-8862-4573-88B9-8D84C921DF4B}"/>
    <cellStyle name="Calculation 3 26 2 3_Volatility" xfId="6738" xr:uid="{77FE69D8-4915-4B54-9963-2D1114ECAC67}"/>
    <cellStyle name="Calculation 3 26 2 4" xfId="6739" xr:uid="{72F9298D-ECCD-4464-9ABD-1ED78893A62A}"/>
    <cellStyle name="Calculation 3 26 2 4 2" xfId="6740" xr:uid="{56CFE6E7-65B9-49EC-B126-4A67B861FB34}"/>
    <cellStyle name="Calculation 3 26 2 4_Volatility" xfId="6741" xr:uid="{379BA684-1444-4B44-8628-1BA7E3208800}"/>
    <cellStyle name="Calculation 3 26 2 5" xfId="6742" xr:uid="{5C045028-0BD9-478E-89E6-7FD6C54B59B8}"/>
    <cellStyle name="Calculation 3 26 2_Volatility" xfId="6743" xr:uid="{3DC01A95-5704-442D-A092-0B4DFA2CE082}"/>
    <cellStyle name="Calculation 3 26 3" xfId="6744" xr:uid="{41FA72CC-8B55-4B33-8CC7-A65843CF15EF}"/>
    <cellStyle name="Calculation 3 26 3 2" xfId="6745" xr:uid="{D58EA7EA-FA59-411F-B2FB-D81DC86A53CA}"/>
    <cellStyle name="Calculation 3 26 3 2 2" xfId="6746" xr:uid="{47715240-EE53-4EAE-9494-A236D70987AF}"/>
    <cellStyle name="Calculation 3 26 3 2_Volatility" xfId="6747" xr:uid="{D8BED58F-954A-4215-8957-967B0A33A228}"/>
    <cellStyle name="Calculation 3 26 3 3" xfId="6748" xr:uid="{AB60228A-01C6-4F1B-8BC8-9305BF41356A}"/>
    <cellStyle name="Calculation 3 26 3_Volatility" xfId="6749" xr:uid="{7DCABA90-2898-4F59-9914-9E520453F2AA}"/>
    <cellStyle name="Calculation 3 26 4" xfId="6750" xr:uid="{FFFB5647-72B4-44C0-B8F1-F22947AAF900}"/>
    <cellStyle name="Calculation 3 26 4 2" xfId="6751" xr:uid="{6E24C233-DDC3-4D9F-8B28-CE64D827D732}"/>
    <cellStyle name="Calculation 3 26 4_Volatility" xfId="6752" xr:uid="{2E3BC238-EBDA-499D-BC2A-032DFBB4920A}"/>
    <cellStyle name="Calculation 3 26 5" xfId="6753" xr:uid="{1733C806-BCBF-4B9B-84FC-37E3EAE8CBE7}"/>
    <cellStyle name="Calculation 3 26_Volatility" xfId="6754" xr:uid="{C6A2E268-DE4C-48B3-AA64-ADE0DD5E3598}"/>
    <cellStyle name="Calculation 3 27" xfId="6755" xr:uid="{CF15F500-800D-45BE-97B5-AF84B730BB2D}"/>
    <cellStyle name="Calculation 3 27 2" xfId="6756" xr:uid="{54AA6402-169B-4E12-8785-1190F09327C8}"/>
    <cellStyle name="Calculation 3 27 2 2" xfId="6757" xr:uid="{DC8E7A34-EB39-429C-95B5-48CAF8B88E97}"/>
    <cellStyle name="Calculation 3 27 2 2 2" xfId="6758" xr:uid="{7E094794-7BE2-4A99-8F97-8CC53F8F234A}"/>
    <cellStyle name="Calculation 3 27 2 2 2 2" xfId="6759" xr:uid="{BD08DD06-EE08-4720-AF44-FFCC7A016B68}"/>
    <cellStyle name="Calculation 3 27 2 2 2_Volatility" xfId="6760" xr:uid="{AD817395-32F8-440C-8F0A-1FF8E2B01B8A}"/>
    <cellStyle name="Calculation 3 27 2 2 3" xfId="6761" xr:uid="{2AAC0610-65EB-41DD-A800-CF196B4BA5B8}"/>
    <cellStyle name="Calculation 3 27 2 2_Volatility" xfId="6762" xr:uid="{F0A1AED9-68F4-4708-820C-FAD6572F777D}"/>
    <cellStyle name="Calculation 3 27 2 3" xfId="6763" xr:uid="{7FF2188A-584F-42BD-BA99-43CDD5C9E97C}"/>
    <cellStyle name="Calculation 3 27 2 3 2" xfId="6764" xr:uid="{413380F9-9361-4545-B72B-2FFAF19D9897}"/>
    <cellStyle name="Calculation 3 27 2 3 2 2" xfId="6765" xr:uid="{940FD2AD-AF9E-45B4-9311-9DFB947E110A}"/>
    <cellStyle name="Calculation 3 27 2 3 2_Volatility" xfId="6766" xr:uid="{C988E8F6-5B01-4F9C-9490-91028BDC0491}"/>
    <cellStyle name="Calculation 3 27 2 3 3" xfId="6767" xr:uid="{21401A5A-41EA-4103-9022-AA817CC679F3}"/>
    <cellStyle name="Calculation 3 27 2 3_Volatility" xfId="6768" xr:uid="{CD27DE4F-8170-41E9-8842-7F896CE74D49}"/>
    <cellStyle name="Calculation 3 27 2 4" xfId="6769" xr:uid="{D5D15BCE-04F9-4EF7-8445-E325304710F5}"/>
    <cellStyle name="Calculation 3 27 2 4 2" xfId="6770" xr:uid="{65FE1D58-1B08-423B-A42E-70A8AD3CAEE6}"/>
    <cellStyle name="Calculation 3 27 2 4_Volatility" xfId="6771" xr:uid="{43ACFBC7-512D-4BFB-ADEC-8E4B4C6D4C49}"/>
    <cellStyle name="Calculation 3 27 2 5" xfId="6772" xr:uid="{BE75983F-C228-4F4D-9DB9-FC60EDC3F0B4}"/>
    <cellStyle name="Calculation 3 27 2_Volatility" xfId="6773" xr:uid="{B642A8CA-168B-4557-8FDE-507AB0D5C580}"/>
    <cellStyle name="Calculation 3 27 3" xfId="6774" xr:uid="{5E096DFE-ECDA-46D5-9F83-77C9501C9F50}"/>
    <cellStyle name="Calculation 3 27 3 2" xfId="6775" xr:uid="{857D4611-DF15-4F1F-8A2A-CC24D8843E49}"/>
    <cellStyle name="Calculation 3 27 3 2 2" xfId="6776" xr:uid="{313957B6-A29D-4D4E-B6BE-8E8A153FDD90}"/>
    <cellStyle name="Calculation 3 27 3 2_Volatility" xfId="6777" xr:uid="{ED74B936-EEC7-40A3-8990-75B30E6EB245}"/>
    <cellStyle name="Calculation 3 27 3 3" xfId="6778" xr:uid="{12C0CE90-8914-463A-B1FE-799B498F4F16}"/>
    <cellStyle name="Calculation 3 27 3_Volatility" xfId="6779" xr:uid="{F23CAC60-76CD-4CA1-A07D-AA47BBF3A385}"/>
    <cellStyle name="Calculation 3 27 4" xfId="6780" xr:uid="{99D676C2-4ADC-4D22-A5A1-321CFCA88198}"/>
    <cellStyle name="Calculation 3 27 4 2" xfId="6781" xr:uid="{636453E5-6EC7-45C0-A7EB-4792BB090351}"/>
    <cellStyle name="Calculation 3 27 4_Volatility" xfId="6782" xr:uid="{DC83AA89-BA6C-49BB-BF4B-7231643EFB65}"/>
    <cellStyle name="Calculation 3 27 5" xfId="6783" xr:uid="{8418E015-A983-4A16-8545-27F9E6F26D53}"/>
    <cellStyle name="Calculation 3 27_Volatility" xfId="6784" xr:uid="{C3E32E58-CDA8-443A-9AA7-20F4CBC682B7}"/>
    <cellStyle name="Calculation 3 28" xfId="6785" xr:uid="{DB7AFAF9-989D-4387-91A5-778700D980FD}"/>
    <cellStyle name="Calculation 3 28 2" xfId="6786" xr:uid="{05873D83-D650-470D-A8DB-A6524062E3B1}"/>
    <cellStyle name="Calculation 3 28 2 2" xfId="6787" xr:uid="{B2B72B6D-9770-4841-8038-9781B14A468C}"/>
    <cellStyle name="Calculation 3 28 2 2 2" xfId="6788" xr:uid="{E89C8F36-1CAA-46C6-A179-1F5A30AF0B24}"/>
    <cellStyle name="Calculation 3 28 2 2 2 2" xfId="6789" xr:uid="{A65E56B2-027F-40FF-A631-A560D988E0CB}"/>
    <cellStyle name="Calculation 3 28 2 2 2_Volatility" xfId="6790" xr:uid="{1D329E71-BE28-45E2-8D09-CD577D6D00DE}"/>
    <cellStyle name="Calculation 3 28 2 2 3" xfId="6791" xr:uid="{40F1C7FB-5CAB-4605-8695-D1C7DBFDCC51}"/>
    <cellStyle name="Calculation 3 28 2 2_Volatility" xfId="6792" xr:uid="{75569D33-5E5C-4CBC-B72B-9F2C3DDBA6E7}"/>
    <cellStyle name="Calculation 3 28 2 3" xfId="6793" xr:uid="{7C062A46-0912-46F1-BDE2-FFA0C7594CFA}"/>
    <cellStyle name="Calculation 3 28 2 3 2" xfId="6794" xr:uid="{825618FF-21F9-450E-9C74-5D9AA654AD88}"/>
    <cellStyle name="Calculation 3 28 2 3 2 2" xfId="6795" xr:uid="{E45FE782-9356-403D-B71E-AB543792905D}"/>
    <cellStyle name="Calculation 3 28 2 3 2_Volatility" xfId="6796" xr:uid="{C0C936B2-41EA-43E4-B9D5-B16499707160}"/>
    <cellStyle name="Calculation 3 28 2 3 3" xfId="6797" xr:uid="{96B7FADA-151D-4249-AC99-9A68283FDD45}"/>
    <cellStyle name="Calculation 3 28 2 3_Volatility" xfId="6798" xr:uid="{0CE28646-88D3-4917-8F05-55C53C697756}"/>
    <cellStyle name="Calculation 3 28 2 4" xfId="6799" xr:uid="{EC2858F8-E9B7-4B56-9BA7-E67BD93677BE}"/>
    <cellStyle name="Calculation 3 28 2 4 2" xfId="6800" xr:uid="{DAE50E9C-323E-4059-83DC-89B99C98D4B1}"/>
    <cellStyle name="Calculation 3 28 2 4_Volatility" xfId="6801" xr:uid="{BC50A94E-C285-4E74-A062-E6E4B3FD9C6F}"/>
    <cellStyle name="Calculation 3 28 2 5" xfId="6802" xr:uid="{B019077F-AF5A-4552-917C-A0F788910669}"/>
    <cellStyle name="Calculation 3 28 2_Volatility" xfId="6803" xr:uid="{2DEE4B95-04F2-4895-887A-1B65EA0097A3}"/>
    <cellStyle name="Calculation 3 28 3" xfId="6804" xr:uid="{76F974E3-31BE-47E3-9DD3-5AE3250EB376}"/>
    <cellStyle name="Calculation 3 28 3 2" xfId="6805" xr:uid="{81B7143E-7C8B-491F-9456-F8AC682AB2E6}"/>
    <cellStyle name="Calculation 3 28 3 2 2" xfId="6806" xr:uid="{6B1EA4F1-B726-4290-A17D-E84BDDA9ADEB}"/>
    <cellStyle name="Calculation 3 28 3 2_Volatility" xfId="6807" xr:uid="{740A6624-F2A8-4728-BF09-FDFBDE05AE2E}"/>
    <cellStyle name="Calculation 3 28 3 3" xfId="6808" xr:uid="{370108C1-9ABE-4F3D-BF4F-D554303D333D}"/>
    <cellStyle name="Calculation 3 28 3_Volatility" xfId="6809" xr:uid="{80E7455B-2EBE-416C-937A-7EAFABDE6670}"/>
    <cellStyle name="Calculation 3 28 4" xfId="6810" xr:uid="{76AA6AA1-9B4D-4491-AF65-E4B59D5353A2}"/>
    <cellStyle name="Calculation 3 28 4 2" xfId="6811" xr:uid="{DE93DE56-15E9-4ABE-BE68-E2EEA16BC745}"/>
    <cellStyle name="Calculation 3 28 4_Volatility" xfId="6812" xr:uid="{37296090-003E-4CB5-A865-C29047F2CFEE}"/>
    <cellStyle name="Calculation 3 28 5" xfId="6813" xr:uid="{FE7CD5A2-F613-4BD8-9483-B768B70588C3}"/>
    <cellStyle name="Calculation 3 28_Volatility" xfId="6814" xr:uid="{C1EEC7A4-ECE5-463F-B4E7-FBBD0DCBB3D0}"/>
    <cellStyle name="Calculation 3 29" xfId="6815" xr:uid="{FC597DC3-C82C-4894-93BA-80DF0D370254}"/>
    <cellStyle name="Calculation 3 29 2" xfId="6816" xr:uid="{F315A23A-D67D-4A7F-8A99-085FC9B643D8}"/>
    <cellStyle name="Calculation 3 29 2 2" xfId="6817" xr:uid="{18E21597-959C-442E-9E83-F279FFDC0AB7}"/>
    <cellStyle name="Calculation 3 29 2 2 2" xfId="6818" xr:uid="{2138E075-3359-43D4-A1AE-3076C93E8210}"/>
    <cellStyle name="Calculation 3 29 2 2 2 2" xfId="6819" xr:uid="{813B12EB-B20F-4B35-85FC-8DAB1DD117F1}"/>
    <cellStyle name="Calculation 3 29 2 2 2_Volatility" xfId="6820" xr:uid="{DBF249DE-8898-4F36-8876-639B94791AFD}"/>
    <cellStyle name="Calculation 3 29 2 2 3" xfId="6821" xr:uid="{48134422-0AC4-408D-865A-08D89BFCC964}"/>
    <cellStyle name="Calculation 3 29 2 2_Volatility" xfId="6822" xr:uid="{7CCE60BF-4DAC-4344-92E7-05CFE6EDF28C}"/>
    <cellStyle name="Calculation 3 29 2 3" xfId="6823" xr:uid="{ABF563CB-D07A-48BA-B30A-99330BD6F5E1}"/>
    <cellStyle name="Calculation 3 29 2 3 2" xfId="6824" xr:uid="{8B863B75-D7B6-4998-A082-39231FD1333F}"/>
    <cellStyle name="Calculation 3 29 2 3 2 2" xfId="6825" xr:uid="{7AABA41F-9E36-493D-A85A-3B88132B3E4C}"/>
    <cellStyle name="Calculation 3 29 2 3 2_Volatility" xfId="6826" xr:uid="{BF507D92-4875-4C53-ABB7-F4F9C98DB643}"/>
    <cellStyle name="Calculation 3 29 2 3 3" xfId="6827" xr:uid="{40B36D95-4C88-461F-A2CE-B40E10345D15}"/>
    <cellStyle name="Calculation 3 29 2 3_Volatility" xfId="6828" xr:uid="{FCA291B0-FEC6-4ACE-9FA6-15D1188839EC}"/>
    <cellStyle name="Calculation 3 29 2 4" xfId="6829" xr:uid="{785602FA-8E40-4611-83A5-868379B76421}"/>
    <cellStyle name="Calculation 3 29 2 4 2" xfId="6830" xr:uid="{C5941E7A-5600-4486-8E87-841F9DCD53FE}"/>
    <cellStyle name="Calculation 3 29 2 4_Volatility" xfId="6831" xr:uid="{68829D65-F663-429B-8985-CC7591812CF8}"/>
    <cellStyle name="Calculation 3 29 2 5" xfId="6832" xr:uid="{7F1EDC44-564D-4975-B60B-9A8459F7AA9C}"/>
    <cellStyle name="Calculation 3 29 2_Volatility" xfId="6833" xr:uid="{418D5474-36D2-42EA-A035-BE3C44D270FF}"/>
    <cellStyle name="Calculation 3 29 3" xfId="6834" xr:uid="{45DF5AD2-A042-4126-A6D5-564F3980CB5A}"/>
    <cellStyle name="Calculation 3 29 3 2" xfId="6835" xr:uid="{17A35DB2-19F0-4A48-9BE9-CA2C46D65AB7}"/>
    <cellStyle name="Calculation 3 29 3 2 2" xfId="6836" xr:uid="{329C3BEC-0B45-4C8B-858F-D96227EC3D22}"/>
    <cellStyle name="Calculation 3 29 3 2_Volatility" xfId="6837" xr:uid="{1CE82272-9AFF-4E15-88AF-7C6C8DB81B00}"/>
    <cellStyle name="Calculation 3 29 3 3" xfId="6838" xr:uid="{3946E124-54C2-47D9-BEA0-02FA0D7BF3BC}"/>
    <cellStyle name="Calculation 3 29 3_Volatility" xfId="6839" xr:uid="{5CB554B0-F769-4CD7-A168-99A3CCC74936}"/>
    <cellStyle name="Calculation 3 29 4" xfId="6840" xr:uid="{94997984-BC61-4E3C-9FCC-823A58653F76}"/>
    <cellStyle name="Calculation 3 29 4 2" xfId="6841" xr:uid="{92B316FC-BBA9-4395-8B1D-F2637F83EA10}"/>
    <cellStyle name="Calculation 3 29 4_Volatility" xfId="6842" xr:uid="{7627E9C1-6ED8-4E79-AC62-E2114C73AE0C}"/>
    <cellStyle name="Calculation 3 29 5" xfId="6843" xr:uid="{926C61F1-7BFA-41B8-BFD2-FE82424FAAAA}"/>
    <cellStyle name="Calculation 3 29_Volatility" xfId="6844" xr:uid="{DF3A9FAE-3D1C-4E9F-BE83-B5C5D086DAFE}"/>
    <cellStyle name="Calculation 3 3" xfId="6845" xr:uid="{14B20D1A-671C-4581-A7A3-DBA86025756C}"/>
    <cellStyle name="Calculation 3 3 2" xfId="6846" xr:uid="{00FA3CE1-779D-43F2-8729-4101ACAC3888}"/>
    <cellStyle name="Calculation 3 3 2 2" xfId="6847" xr:uid="{BBA019F9-5D16-48E2-B03B-4DA87C64F982}"/>
    <cellStyle name="Calculation 3 3 2 2 2" xfId="6848" xr:uid="{4054BD98-1C86-4092-A429-A31538E0CFCC}"/>
    <cellStyle name="Calculation 3 3 2 2 2 2" xfId="6849" xr:uid="{18352ABB-EE0B-4489-AC8D-1DD343DD7A32}"/>
    <cellStyle name="Calculation 3 3 2 2 2_Volatility" xfId="6850" xr:uid="{1663056D-BCBF-43B5-AF96-D69EEFED9339}"/>
    <cellStyle name="Calculation 3 3 2 2 3" xfId="6851" xr:uid="{E4B43670-FF51-456D-A008-E6F02D986DD6}"/>
    <cellStyle name="Calculation 3 3 2 2_Volatility" xfId="6852" xr:uid="{50937115-9573-4F9B-85E2-C4A4A6EAE345}"/>
    <cellStyle name="Calculation 3 3 2 3" xfId="6853" xr:uid="{42FB1458-289F-4968-BCC1-8168AA5B9032}"/>
    <cellStyle name="Calculation 3 3 2 3 2" xfId="6854" xr:uid="{52E15A11-A30E-4A6F-AC51-76B96A01B394}"/>
    <cellStyle name="Calculation 3 3 2 3 2 2" xfId="6855" xr:uid="{75FCB9E4-6348-4887-9789-02B563B723C2}"/>
    <cellStyle name="Calculation 3 3 2 3 2_Volatility" xfId="6856" xr:uid="{BC18E6C8-1C20-4D3B-888D-CD0F7BD214D5}"/>
    <cellStyle name="Calculation 3 3 2 3 3" xfId="6857" xr:uid="{6C6F4647-A2A0-4034-B382-F64C8E22987C}"/>
    <cellStyle name="Calculation 3 3 2 3_Volatility" xfId="6858" xr:uid="{8B209316-6409-4425-9303-6997955E16A6}"/>
    <cellStyle name="Calculation 3 3 2 4" xfId="6859" xr:uid="{85AE2040-B436-4124-8263-A8AA42DA596C}"/>
    <cellStyle name="Calculation 3 3 2 4 2" xfId="6860" xr:uid="{701514A1-4E68-4C80-BCED-B405937CCD51}"/>
    <cellStyle name="Calculation 3 3 2 4_Volatility" xfId="6861" xr:uid="{732AF8A1-CB62-4CE9-B580-206D46AF38D4}"/>
    <cellStyle name="Calculation 3 3 2 5" xfId="6862" xr:uid="{4BC68744-18A4-439B-8680-021381A62003}"/>
    <cellStyle name="Calculation 3 3 2_Volatility" xfId="6863" xr:uid="{0CFD9D83-83DD-4B29-B89E-7A9BB77503B0}"/>
    <cellStyle name="Calculation 3 3 3" xfId="6864" xr:uid="{93FD219E-5E6A-40AB-9FEC-AEA138BC1E89}"/>
    <cellStyle name="Calculation 3 3 3 2" xfId="6865" xr:uid="{28E33353-1497-4107-8CE0-70E968C4BB5D}"/>
    <cellStyle name="Calculation 3 3 3 2 2" xfId="6866" xr:uid="{DBB67FC5-EC44-4816-8D0F-C55A7A226EE6}"/>
    <cellStyle name="Calculation 3 3 3 2_Volatility" xfId="6867" xr:uid="{6523EAE1-A347-421E-AE4C-F33E435C46F6}"/>
    <cellStyle name="Calculation 3 3 3 3" xfId="6868" xr:uid="{3829702C-B82D-4E02-ACC4-9456B8155BC8}"/>
    <cellStyle name="Calculation 3 3 3_Volatility" xfId="6869" xr:uid="{F1B16D04-B5E3-4D0C-9052-816665A02D1C}"/>
    <cellStyle name="Calculation 3 3 4" xfId="6870" xr:uid="{12BF261A-C3BA-4357-B982-3B9BD5432078}"/>
    <cellStyle name="Calculation 3 3 4 2" xfId="6871" xr:uid="{B9525463-4BA7-4083-B53E-DE31EF0F2F3D}"/>
    <cellStyle name="Calculation 3 3 4_Volatility" xfId="6872" xr:uid="{DBA7F505-25C5-4713-8CC1-9FD79FEDF989}"/>
    <cellStyle name="Calculation 3 3 5" xfId="6873" xr:uid="{0B5B741E-6E44-43A8-AAEB-E20B3172E20A}"/>
    <cellStyle name="Calculation 3 3_Volatility" xfId="6874" xr:uid="{8A4B0D54-3242-45D9-B732-592CD4F3F298}"/>
    <cellStyle name="Calculation 3 30" xfId="6875" xr:uid="{21121609-1845-48B6-A50F-49263833E1CD}"/>
    <cellStyle name="Calculation 3 30 2" xfId="6876" xr:uid="{6FB00E10-C5E7-4756-B5EB-C92A415FC24B}"/>
    <cellStyle name="Calculation 3 30 2 2" xfId="6877" xr:uid="{879DE13F-E2AA-45C5-A627-591CA5B3371D}"/>
    <cellStyle name="Calculation 3 30 2 2 2" xfId="6878" xr:uid="{641EF5F3-D590-4CA3-9DF8-41660AD69ADC}"/>
    <cellStyle name="Calculation 3 30 2 2 2 2" xfId="6879" xr:uid="{A3F5F7B0-DFB6-4320-8329-3D3B2A1A3F79}"/>
    <cellStyle name="Calculation 3 30 2 2 2_Volatility" xfId="6880" xr:uid="{D5A8DE10-7C91-4741-9181-A9A73C05C5E2}"/>
    <cellStyle name="Calculation 3 30 2 2 3" xfId="6881" xr:uid="{C9DF88A6-DAFC-4C1F-BABF-A27C24E32E35}"/>
    <cellStyle name="Calculation 3 30 2 2_Volatility" xfId="6882" xr:uid="{6B7A76AF-C0E9-41D1-BDB9-6DFEF5937BB1}"/>
    <cellStyle name="Calculation 3 30 2 3" xfId="6883" xr:uid="{DE5285AE-09C6-4009-B09F-2E9B98490782}"/>
    <cellStyle name="Calculation 3 30 2 3 2" xfId="6884" xr:uid="{C4ABD336-D6BF-4058-9DC5-B38787BCDE93}"/>
    <cellStyle name="Calculation 3 30 2 3 2 2" xfId="6885" xr:uid="{788EA989-1FFF-4B04-A3E4-7EC6EA26F849}"/>
    <cellStyle name="Calculation 3 30 2 3 2_Volatility" xfId="6886" xr:uid="{512BED7D-FB72-41A1-8D4A-0FA681BFDD78}"/>
    <cellStyle name="Calculation 3 30 2 3 3" xfId="6887" xr:uid="{D9E14232-96C9-43D0-B84E-4731A2AE65ED}"/>
    <cellStyle name="Calculation 3 30 2 3_Volatility" xfId="6888" xr:uid="{10C1EE49-650B-4E6D-BA38-4AFBC42C814A}"/>
    <cellStyle name="Calculation 3 30 2 4" xfId="6889" xr:uid="{238BC6DA-DA84-443F-AD9D-86A45D7F4347}"/>
    <cellStyle name="Calculation 3 30 2 4 2" xfId="6890" xr:uid="{79D5B502-59E2-4D33-B328-38159F316550}"/>
    <cellStyle name="Calculation 3 30 2 4_Volatility" xfId="6891" xr:uid="{C80A8486-D8A9-453C-BE3A-E76E3FEA33D2}"/>
    <cellStyle name="Calculation 3 30 2 5" xfId="6892" xr:uid="{36419B00-31C3-43B4-9007-3E2DD10F97BE}"/>
    <cellStyle name="Calculation 3 30 2_Volatility" xfId="6893" xr:uid="{94FA26AD-CD90-470D-B2FD-37AFB074E247}"/>
    <cellStyle name="Calculation 3 30 3" xfId="6894" xr:uid="{378CBD0A-90D3-4F47-9D21-E95CAA5D1B7B}"/>
    <cellStyle name="Calculation 3 30 3 2" xfId="6895" xr:uid="{39E62764-CF93-4370-892A-FC13B26C65D6}"/>
    <cellStyle name="Calculation 3 30 3 2 2" xfId="6896" xr:uid="{1CC60014-9B4C-4619-9A03-74D4B424BA48}"/>
    <cellStyle name="Calculation 3 30 3 2_Volatility" xfId="6897" xr:uid="{594A1E53-64E6-4A27-AE35-AB7B084A0F86}"/>
    <cellStyle name="Calculation 3 30 3 3" xfId="6898" xr:uid="{9C0BF617-8D8F-43FD-9D92-234A05865F23}"/>
    <cellStyle name="Calculation 3 30 3_Volatility" xfId="6899" xr:uid="{6D1A234D-4D14-4848-ACED-E83CA08F1573}"/>
    <cellStyle name="Calculation 3 30 4" xfId="6900" xr:uid="{E4D8474C-1904-48FF-BB40-6F5DB44210AF}"/>
    <cellStyle name="Calculation 3 30 4 2" xfId="6901" xr:uid="{78FBDB6C-BD53-4CEE-938A-2C1BB1DBCA8C}"/>
    <cellStyle name="Calculation 3 30 4_Volatility" xfId="6902" xr:uid="{D3D45D4A-D3BD-441E-8AB1-802F0FDD82E6}"/>
    <cellStyle name="Calculation 3 30 5" xfId="6903" xr:uid="{D17C8CBA-FEB9-42C1-B92F-BEE4F7BA01C0}"/>
    <cellStyle name="Calculation 3 30_Volatility" xfId="6904" xr:uid="{6AF4FB74-0C8B-4B01-85F0-2DD68229410C}"/>
    <cellStyle name="Calculation 3 31" xfId="6905" xr:uid="{193D8C42-5DD3-4269-AB90-221815094D8B}"/>
    <cellStyle name="Calculation 3 31 2" xfId="6906" xr:uid="{178667F3-0C5E-4983-A732-DE522490ADD1}"/>
    <cellStyle name="Calculation 3 31 2 2" xfId="6907" xr:uid="{0DDE8377-C39A-4A35-88C9-28A2BFC71129}"/>
    <cellStyle name="Calculation 3 31 2 2 2" xfId="6908" xr:uid="{7E933DBC-9D54-4D4A-97FE-59CE18ECDFA6}"/>
    <cellStyle name="Calculation 3 31 2 2 2 2" xfId="6909" xr:uid="{B6752FCE-8801-412D-8DB3-C0DDE89A8031}"/>
    <cellStyle name="Calculation 3 31 2 2 2_Volatility" xfId="6910" xr:uid="{EDF2AB01-FEBA-4B0A-A5D3-314B1598E9E9}"/>
    <cellStyle name="Calculation 3 31 2 2 3" xfId="6911" xr:uid="{5982DB42-8AD3-4F7B-9F41-F5F2947DF8E9}"/>
    <cellStyle name="Calculation 3 31 2 2_Volatility" xfId="6912" xr:uid="{A8E1F369-B122-4331-BECA-F64842D4D79A}"/>
    <cellStyle name="Calculation 3 31 2 3" xfId="6913" xr:uid="{F6227314-416A-4A5D-9208-666A9A0CC570}"/>
    <cellStyle name="Calculation 3 31 2 3 2" xfId="6914" xr:uid="{D3A0CDAF-09FB-4D0A-8E93-20CB842FC89C}"/>
    <cellStyle name="Calculation 3 31 2 3 2 2" xfId="6915" xr:uid="{ACB720A5-579A-4662-BACE-B57FC2ACB922}"/>
    <cellStyle name="Calculation 3 31 2 3 2_Volatility" xfId="6916" xr:uid="{FDFCFC38-9EE5-414E-A2AD-65258D3F23FC}"/>
    <cellStyle name="Calculation 3 31 2 3 3" xfId="6917" xr:uid="{B7070E63-CB20-4B53-9479-6F937B6F592B}"/>
    <cellStyle name="Calculation 3 31 2 3_Volatility" xfId="6918" xr:uid="{717A21BE-5D8D-4504-8C37-D7D624E12986}"/>
    <cellStyle name="Calculation 3 31 2 4" xfId="6919" xr:uid="{EC5CB51A-56EF-4579-9FF3-E1C425E20C21}"/>
    <cellStyle name="Calculation 3 31 2 4 2" xfId="6920" xr:uid="{B9E25901-2516-47B7-83E7-D2BD673090B3}"/>
    <cellStyle name="Calculation 3 31 2 4_Volatility" xfId="6921" xr:uid="{792B1FBF-8F7D-4B3C-8F6F-D408BD2DD85F}"/>
    <cellStyle name="Calculation 3 31 2 5" xfId="6922" xr:uid="{5791D0D5-0B5B-4E47-8E6D-E75D7AACE2DE}"/>
    <cellStyle name="Calculation 3 31 2_Volatility" xfId="6923" xr:uid="{AA334FC5-8CC8-41D4-BD05-F0D5FCE8F956}"/>
    <cellStyle name="Calculation 3 31 3" xfId="6924" xr:uid="{4862DB39-8258-45FE-B1A6-810A0318EF1D}"/>
    <cellStyle name="Calculation 3 31 3 2" xfId="6925" xr:uid="{BEA830D5-1817-46F1-B4AA-62840566309A}"/>
    <cellStyle name="Calculation 3 31 3 2 2" xfId="6926" xr:uid="{008515AD-7307-4A3A-9BD9-66C8CAF34D78}"/>
    <cellStyle name="Calculation 3 31 3 2_Volatility" xfId="6927" xr:uid="{1324D542-91FC-4840-89E9-1FC86F92F9E8}"/>
    <cellStyle name="Calculation 3 31 3 3" xfId="6928" xr:uid="{3B0147D5-BAE9-450C-AE38-48095306BCE0}"/>
    <cellStyle name="Calculation 3 31 3_Volatility" xfId="6929" xr:uid="{45AEFFE3-8112-4E72-B9B2-84E50295FF41}"/>
    <cellStyle name="Calculation 3 31 4" xfId="6930" xr:uid="{A9635B5F-B3A4-416C-B002-6889BAC26DAC}"/>
    <cellStyle name="Calculation 3 31 4 2" xfId="6931" xr:uid="{22CE78C6-4D9B-4064-AA25-84A7552404B2}"/>
    <cellStyle name="Calculation 3 31 4_Volatility" xfId="6932" xr:uid="{91ED3C19-3AF6-44A5-A3AC-6D2F4D6FC77F}"/>
    <cellStyle name="Calculation 3 31 5" xfId="6933" xr:uid="{0B10B5CE-44C2-4BBB-929A-743D486FF935}"/>
    <cellStyle name="Calculation 3 31_Volatility" xfId="6934" xr:uid="{CB517D3D-5A38-4BFC-909B-725B7CD15C7C}"/>
    <cellStyle name="Calculation 3 32" xfId="6935" xr:uid="{21E7B9B2-7796-426B-8760-CFA1615EB928}"/>
    <cellStyle name="Calculation 3 32 2" xfId="6936" xr:uid="{CC4DA037-CBA4-4DE3-A743-B338B2537143}"/>
    <cellStyle name="Calculation 3 32 2 2" xfId="6937" xr:uid="{3E08447C-1DA2-4A3B-8573-AE3942CA7ADB}"/>
    <cellStyle name="Calculation 3 32 2 2 2" xfId="6938" xr:uid="{BE854CBF-E33D-4F6C-9B84-9022496364B2}"/>
    <cellStyle name="Calculation 3 32 2 2 2 2" xfId="6939" xr:uid="{6310883A-82E9-40B8-9423-EE4D00420439}"/>
    <cellStyle name="Calculation 3 32 2 2 2_Volatility" xfId="6940" xr:uid="{85682DBE-1EE3-4814-A60D-7FC3F3CA8394}"/>
    <cellStyle name="Calculation 3 32 2 2 3" xfId="6941" xr:uid="{5FF86066-06D7-431F-9949-361E6456D8EB}"/>
    <cellStyle name="Calculation 3 32 2 2_Volatility" xfId="6942" xr:uid="{56298A28-2C91-43F9-AF4B-F91303D7C5C6}"/>
    <cellStyle name="Calculation 3 32 2 3" xfId="6943" xr:uid="{5CE24EA3-E53C-48F5-870D-12220FB1DEFD}"/>
    <cellStyle name="Calculation 3 32 2 3 2" xfId="6944" xr:uid="{A7B646A2-6804-4DB9-8C65-AF42BB2CA9CD}"/>
    <cellStyle name="Calculation 3 32 2 3 2 2" xfId="6945" xr:uid="{328B228E-A4E0-4038-B010-AE0E9A55C170}"/>
    <cellStyle name="Calculation 3 32 2 3 2_Volatility" xfId="6946" xr:uid="{D1499F5B-1DB3-47CD-8C67-A4FA7551F815}"/>
    <cellStyle name="Calculation 3 32 2 3 3" xfId="6947" xr:uid="{BCD06CEF-FDA4-4E84-AC4E-87C6E8376178}"/>
    <cellStyle name="Calculation 3 32 2 3_Volatility" xfId="6948" xr:uid="{6F9C7E6E-69D2-4F22-83A9-9B6BD77FA86A}"/>
    <cellStyle name="Calculation 3 32 2 4" xfId="6949" xr:uid="{D01C743D-F0F4-4287-82CB-7274A582A7F7}"/>
    <cellStyle name="Calculation 3 32 2 4 2" xfId="6950" xr:uid="{0C9DE478-6B15-4FA1-ADB6-A74E6472F4FB}"/>
    <cellStyle name="Calculation 3 32 2 4_Volatility" xfId="6951" xr:uid="{17C35400-F8BD-472A-AF60-2906C9F0AA8D}"/>
    <cellStyle name="Calculation 3 32 2 5" xfId="6952" xr:uid="{24B46CA9-9B59-44D1-B39E-D4CEBCCA87A4}"/>
    <cellStyle name="Calculation 3 32 2_Volatility" xfId="6953" xr:uid="{4FF33CB5-9C6A-457E-B741-353EF4426D40}"/>
    <cellStyle name="Calculation 3 32 3" xfId="6954" xr:uid="{6AFEA0EC-1A98-40A9-B5F7-6F34ADF762D8}"/>
    <cellStyle name="Calculation 3 32 3 2" xfId="6955" xr:uid="{E3233954-72BC-4F6F-9583-87DDCF002A8A}"/>
    <cellStyle name="Calculation 3 32 3 2 2" xfId="6956" xr:uid="{A666FB4B-B7BE-4C63-94B1-9B5068942D10}"/>
    <cellStyle name="Calculation 3 32 3 2_Volatility" xfId="6957" xr:uid="{32703DBF-143F-4363-9A8E-DBF9B6CCC684}"/>
    <cellStyle name="Calculation 3 32 3 3" xfId="6958" xr:uid="{404F8D1F-AF40-4FAD-BD52-DD789C45600D}"/>
    <cellStyle name="Calculation 3 32 3_Volatility" xfId="6959" xr:uid="{788DEAED-81CD-4CAB-B95B-6F7C824D127A}"/>
    <cellStyle name="Calculation 3 32 4" xfId="6960" xr:uid="{C1E93D8E-5219-4177-9466-022756C7F7F0}"/>
    <cellStyle name="Calculation 3 32 4 2" xfId="6961" xr:uid="{92A0D32F-4DAE-45F6-91CC-3D5D8FCFA155}"/>
    <cellStyle name="Calculation 3 32 4_Volatility" xfId="6962" xr:uid="{380ACAE1-41CF-446C-B503-70C6C4F4DB9A}"/>
    <cellStyle name="Calculation 3 32 5" xfId="6963" xr:uid="{142478B5-2A1F-4331-BDE0-A0803B09AA2F}"/>
    <cellStyle name="Calculation 3 32_Volatility" xfId="6964" xr:uid="{EE4CF468-E752-4E52-9921-D3C978F7C5E5}"/>
    <cellStyle name="Calculation 3 33" xfId="6965" xr:uid="{FC70FD25-7101-4CF9-9204-A4B9F81E523B}"/>
    <cellStyle name="Calculation 3 33 2" xfId="6966" xr:uid="{5DC0B931-F618-465A-AAB7-C0C16718463E}"/>
    <cellStyle name="Calculation 3 33 2 2" xfId="6967" xr:uid="{EEE2B310-A0B8-4EB1-8F87-3092DB599FFC}"/>
    <cellStyle name="Calculation 3 33 2 2 2" xfId="6968" xr:uid="{A6FEA070-BD4A-406B-B0FE-9D1ED7138DEA}"/>
    <cellStyle name="Calculation 3 33 2 2 2 2" xfId="6969" xr:uid="{4BDDEA19-BC43-438A-8DB4-4A782287E6D4}"/>
    <cellStyle name="Calculation 3 33 2 2 2_Volatility" xfId="6970" xr:uid="{5AEF0FE0-1905-42F9-9972-1465F2284105}"/>
    <cellStyle name="Calculation 3 33 2 2 3" xfId="6971" xr:uid="{C6C32118-D3EC-410B-9F08-E1FEE3F8A5C4}"/>
    <cellStyle name="Calculation 3 33 2 2_Volatility" xfId="6972" xr:uid="{D5145399-5DD7-403B-9724-81BF5B431D78}"/>
    <cellStyle name="Calculation 3 33 2 3" xfId="6973" xr:uid="{BE935EDB-B4CB-49FE-965F-F6270D4D566F}"/>
    <cellStyle name="Calculation 3 33 2 3 2" xfId="6974" xr:uid="{24D78634-3692-4E06-B197-CF0201507877}"/>
    <cellStyle name="Calculation 3 33 2 3 2 2" xfId="6975" xr:uid="{530B890F-E282-4330-9197-BDF9E58AC89B}"/>
    <cellStyle name="Calculation 3 33 2 3 2_Volatility" xfId="6976" xr:uid="{201C2A1E-924F-4A7C-8712-945619E199C2}"/>
    <cellStyle name="Calculation 3 33 2 3 3" xfId="6977" xr:uid="{4BDE20C7-A532-4F2A-8874-F9EB4CACA518}"/>
    <cellStyle name="Calculation 3 33 2 3_Volatility" xfId="6978" xr:uid="{5732044C-3DA6-4DCF-9ED1-DE8B7B051C03}"/>
    <cellStyle name="Calculation 3 33 2 4" xfId="6979" xr:uid="{63DC7D80-1554-4C67-BFC4-98F05047963D}"/>
    <cellStyle name="Calculation 3 33 2 4 2" xfId="6980" xr:uid="{67BE2247-B280-4EA7-917E-17BAA847E7A2}"/>
    <cellStyle name="Calculation 3 33 2 4_Volatility" xfId="6981" xr:uid="{26E0D5F6-2C43-4989-BB7D-AEC5D2D0C39E}"/>
    <cellStyle name="Calculation 3 33 2 5" xfId="6982" xr:uid="{1B911D7B-E143-4FD2-AAE3-52D257ED0430}"/>
    <cellStyle name="Calculation 3 33 2_Volatility" xfId="6983" xr:uid="{9E733FEC-5F1E-4B50-B839-882AF56F2485}"/>
    <cellStyle name="Calculation 3 33 3" xfId="6984" xr:uid="{6BFDB4CC-7040-4154-AB08-2FA8D7E3408A}"/>
    <cellStyle name="Calculation 3 33 3 2" xfId="6985" xr:uid="{109C9C4A-926B-47B6-A18E-4DA513A05DFC}"/>
    <cellStyle name="Calculation 3 33 3 2 2" xfId="6986" xr:uid="{4A47A882-5336-4E3F-87A7-991C69C84823}"/>
    <cellStyle name="Calculation 3 33 3 2_Volatility" xfId="6987" xr:uid="{9AD612B6-39D4-4244-923F-042D4A9F5EFB}"/>
    <cellStyle name="Calculation 3 33 3 3" xfId="6988" xr:uid="{89B4C19C-FD53-4C20-A801-E7D7EB9D2D5E}"/>
    <cellStyle name="Calculation 3 33 3_Volatility" xfId="6989" xr:uid="{01154C65-AE86-4208-96A8-AA212B2F8E65}"/>
    <cellStyle name="Calculation 3 33 4" xfId="6990" xr:uid="{51614545-7E23-477A-B675-4F62F2FBB907}"/>
    <cellStyle name="Calculation 3 33 4 2" xfId="6991" xr:uid="{2E8037E2-4D1D-48C5-91A9-DECD2AF867B2}"/>
    <cellStyle name="Calculation 3 33 4_Volatility" xfId="6992" xr:uid="{720CC348-0D8C-4CA5-A676-771C37F76C45}"/>
    <cellStyle name="Calculation 3 33 5" xfId="6993" xr:uid="{54945F84-22DB-44CC-A851-D1CCCAF9E320}"/>
    <cellStyle name="Calculation 3 33_Volatility" xfId="6994" xr:uid="{89E42426-A7E3-4869-8992-5BAE8A03AB51}"/>
    <cellStyle name="Calculation 3 34" xfId="6995" xr:uid="{93BBFD28-C37C-4ADE-9387-26EAA1755927}"/>
    <cellStyle name="Calculation 3 34 2" xfId="6996" xr:uid="{4146CA77-4F16-4511-A510-6B873BC0D5C3}"/>
    <cellStyle name="Calculation 3 34 2 2" xfId="6997" xr:uid="{A9ADDCDC-42AD-449A-9DCC-CBEDD22E4CD8}"/>
    <cellStyle name="Calculation 3 34 2 2 2" xfId="6998" xr:uid="{2BDD6541-F190-4B61-9DF0-B1D91150300F}"/>
    <cellStyle name="Calculation 3 34 2 2 2 2" xfId="6999" xr:uid="{91D73373-F247-4B22-B6BB-453D8E78F2DE}"/>
    <cellStyle name="Calculation 3 34 2 2 2_Volatility" xfId="7000" xr:uid="{32C25836-0332-401A-ABD2-C847080F63AF}"/>
    <cellStyle name="Calculation 3 34 2 2 3" xfId="7001" xr:uid="{F605C759-5346-4512-B356-02EEB0FA4AE8}"/>
    <cellStyle name="Calculation 3 34 2 2_Volatility" xfId="7002" xr:uid="{9272A4A1-0E79-44C7-8A72-1A71C1AC2495}"/>
    <cellStyle name="Calculation 3 34 2 3" xfId="7003" xr:uid="{C0F57E3B-E0D2-4317-B071-451FB73D2672}"/>
    <cellStyle name="Calculation 3 34 2 3 2" xfId="7004" xr:uid="{B779FEEA-9D29-4242-A0A7-1647151D5270}"/>
    <cellStyle name="Calculation 3 34 2 3 2 2" xfId="7005" xr:uid="{36A0F668-F901-4249-A062-B9D51BE274E9}"/>
    <cellStyle name="Calculation 3 34 2 3 2_Volatility" xfId="7006" xr:uid="{27349F8B-3D31-496F-987C-5A9E327617A1}"/>
    <cellStyle name="Calculation 3 34 2 3 3" xfId="7007" xr:uid="{CF93960B-046C-4B25-8E9C-16AC5B69D084}"/>
    <cellStyle name="Calculation 3 34 2 3_Volatility" xfId="7008" xr:uid="{1B75A580-A712-4897-9A02-D5B7DB2888A1}"/>
    <cellStyle name="Calculation 3 34 2 4" xfId="7009" xr:uid="{AE919CEA-AAFA-4DF1-9E52-A4C3EA024EAE}"/>
    <cellStyle name="Calculation 3 34 2 4 2" xfId="7010" xr:uid="{0562E29F-C32E-4FB3-924A-A4B159116192}"/>
    <cellStyle name="Calculation 3 34 2 4_Volatility" xfId="7011" xr:uid="{ED05C264-C286-4596-A1DA-84FDDAA4C7C7}"/>
    <cellStyle name="Calculation 3 34 2 5" xfId="7012" xr:uid="{84C86065-A9E5-4A1F-88E6-E8DF2ADDC0E0}"/>
    <cellStyle name="Calculation 3 34 2_Volatility" xfId="7013" xr:uid="{0FE0E51D-59B1-4C07-A67D-60F041D84D6D}"/>
    <cellStyle name="Calculation 3 34 3" xfId="7014" xr:uid="{4A3DE9BB-3297-47C8-9E2E-066677A61577}"/>
    <cellStyle name="Calculation 3 34 3 2" xfId="7015" xr:uid="{E84D16A3-AE6B-4CA9-B316-969CFC4A2743}"/>
    <cellStyle name="Calculation 3 34 3 2 2" xfId="7016" xr:uid="{33E77181-D267-4E4A-964E-B31FF77DAE41}"/>
    <cellStyle name="Calculation 3 34 3 2_Volatility" xfId="7017" xr:uid="{07B6D389-4ED6-4D80-929A-9BD0607E1DEB}"/>
    <cellStyle name="Calculation 3 34 3 3" xfId="7018" xr:uid="{2FA4A195-D2F9-4340-BF10-75CD7D61856F}"/>
    <cellStyle name="Calculation 3 34 3_Volatility" xfId="7019" xr:uid="{B7927796-97A0-4C78-998D-BBEED92B96AC}"/>
    <cellStyle name="Calculation 3 34 4" xfId="7020" xr:uid="{38F27DDC-D892-4188-87E8-FF096BD8D11D}"/>
    <cellStyle name="Calculation 3 34 4 2" xfId="7021" xr:uid="{0FE980F5-977A-4453-9A5D-024C43DA538C}"/>
    <cellStyle name="Calculation 3 34 4_Volatility" xfId="7022" xr:uid="{C461A440-D168-4621-973F-100B7D40666E}"/>
    <cellStyle name="Calculation 3 34 5" xfId="7023" xr:uid="{175F742A-BB2B-4B9D-932E-0D44A42377EC}"/>
    <cellStyle name="Calculation 3 34_Volatility" xfId="7024" xr:uid="{2E2FCC40-2C5C-4925-8C15-208CBCEA58EE}"/>
    <cellStyle name="Calculation 3 35" xfId="7025" xr:uid="{3496B619-37BC-4AC0-A080-72EA21D21F8A}"/>
    <cellStyle name="Calculation 3 35 2" xfId="7026" xr:uid="{905161BA-9E36-4F68-A0C2-7373A072D3B4}"/>
    <cellStyle name="Calculation 3 35 2 2" xfId="7027" xr:uid="{30D706E8-BE13-4F01-9BAA-9325EDFD5903}"/>
    <cellStyle name="Calculation 3 35 2 2 2" xfId="7028" xr:uid="{92DEEC96-BFBE-42DA-B2A5-022688F43F6B}"/>
    <cellStyle name="Calculation 3 35 2 2 2 2" xfId="7029" xr:uid="{702CB209-E4A1-4937-B40C-79B4933B5AD5}"/>
    <cellStyle name="Calculation 3 35 2 2 2_Volatility" xfId="7030" xr:uid="{E11787C4-9B15-43DE-AF03-1113DBAE1473}"/>
    <cellStyle name="Calculation 3 35 2 2 3" xfId="7031" xr:uid="{903BC103-9365-410A-BEB8-A2C66F55A53A}"/>
    <cellStyle name="Calculation 3 35 2 2_Volatility" xfId="7032" xr:uid="{E224B477-4ABE-4F26-AA6D-4C7E0E70AB02}"/>
    <cellStyle name="Calculation 3 35 2 3" xfId="7033" xr:uid="{4BE7EA19-8B56-4700-A430-22715B7C1A23}"/>
    <cellStyle name="Calculation 3 35 2 3 2" xfId="7034" xr:uid="{2BD253ED-B423-4442-AAEC-62C61654527C}"/>
    <cellStyle name="Calculation 3 35 2 3 2 2" xfId="7035" xr:uid="{30EAE557-DA3C-4B2A-936B-EEB79274AA59}"/>
    <cellStyle name="Calculation 3 35 2 3 2_Volatility" xfId="7036" xr:uid="{F1713EF2-DA08-43B7-9B49-70807AFB0A68}"/>
    <cellStyle name="Calculation 3 35 2 3 3" xfId="7037" xr:uid="{3586E24D-35F5-4126-B0B2-339E6E1EE230}"/>
    <cellStyle name="Calculation 3 35 2 3_Volatility" xfId="7038" xr:uid="{313B5BD2-1134-4E09-A0FE-EC37D3F6F474}"/>
    <cellStyle name="Calculation 3 35 2 4" xfId="7039" xr:uid="{AD7E9161-6CAC-463D-BBC4-6617DE854ACB}"/>
    <cellStyle name="Calculation 3 35 2 4 2" xfId="7040" xr:uid="{C277DCF0-8FB1-47EF-AAA2-F73586BFFC93}"/>
    <cellStyle name="Calculation 3 35 2 4_Volatility" xfId="7041" xr:uid="{E404FD38-7E4F-4C3D-A354-4D3FF7518F93}"/>
    <cellStyle name="Calculation 3 35 2 5" xfId="7042" xr:uid="{34F7B020-7B55-4765-8A5A-EFB283D615DC}"/>
    <cellStyle name="Calculation 3 35 2_Volatility" xfId="7043" xr:uid="{48E6037C-0215-41CF-AF1F-336E9860DBAA}"/>
    <cellStyle name="Calculation 3 35 3" xfId="7044" xr:uid="{2E40E9D6-2415-4D9E-B4F2-16878B531CB5}"/>
    <cellStyle name="Calculation 3 35 3 2" xfId="7045" xr:uid="{D974959A-CB53-4394-AFCA-EA05D2555036}"/>
    <cellStyle name="Calculation 3 35 3 2 2" xfId="7046" xr:uid="{1BBE2412-0A1A-4367-B99C-4DC17FCAEF49}"/>
    <cellStyle name="Calculation 3 35 3 2_Volatility" xfId="7047" xr:uid="{C4B86C71-7D4D-43D0-BD24-A8B76D3F503C}"/>
    <cellStyle name="Calculation 3 35 3 3" xfId="7048" xr:uid="{562A6934-63F6-4217-8DD0-512F81C57CAD}"/>
    <cellStyle name="Calculation 3 35 3_Volatility" xfId="7049" xr:uid="{042EDF36-72FC-4510-BF37-D391CDB28ADC}"/>
    <cellStyle name="Calculation 3 35 4" xfId="7050" xr:uid="{CCAAD109-AE0E-4FF5-B00C-31B0BB738755}"/>
    <cellStyle name="Calculation 3 35 4 2" xfId="7051" xr:uid="{3BE4E3DA-5225-4335-BD54-2B05A6EBB5F1}"/>
    <cellStyle name="Calculation 3 35 4_Volatility" xfId="7052" xr:uid="{DD7FB797-3022-4652-9390-906444697F6C}"/>
    <cellStyle name="Calculation 3 35 5" xfId="7053" xr:uid="{08CE925C-BD45-4C10-BC52-A7DBB24133BB}"/>
    <cellStyle name="Calculation 3 35_Volatility" xfId="7054" xr:uid="{708B2F65-8972-4D76-BB31-9B2F1B501868}"/>
    <cellStyle name="Calculation 3 36" xfId="7055" xr:uid="{F8987C66-2F54-45B0-AA01-3213E441373D}"/>
    <cellStyle name="Calculation 3 36 2" xfId="7056" xr:uid="{D6D94726-5AA4-456A-A979-0C6A576C43E4}"/>
    <cellStyle name="Calculation 3 36 2 2" xfId="7057" xr:uid="{6491A170-FA0D-4BF8-87C0-F29195B0BAC7}"/>
    <cellStyle name="Calculation 3 36 2 2 2" xfId="7058" xr:uid="{DFCBC1BC-7568-4C56-9F4D-8FECFA7EC842}"/>
    <cellStyle name="Calculation 3 36 2 2 2 2" xfId="7059" xr:uid="{959B7A75-4B4E-436F-988D-423EFE975A76}"/>
    <cellStyle name="Calculation 3 36 2 2 2_Volatility" xfId="7060" xr:uid="{2298BF76-8F01-4E5D-BF45-B1B5D15A44B6}"/>
    <cellStyle name="Calculation 3 36 2 2 3" xfId="7061" xr:uid="{1975911F-D2CB-486E-9E8A-A5F95B91148E}"/>
    <cellStyle name="Calculation 3 36 2 2_Volatility" xfId="7062" xr:uid="{DCF72CDF-FAB5-4939-A9F2-3B8EEC1B1E48}"/>
    <cellStyle name="Calculation 3 36 2 3" xfId="7063" xr:uid="{CAC2471A-5DE8-46AC-B2D0-602FF63B58BE}"/>
    <cellStyle name="Calculation 3 36 2 3 2" xfId="7064" xr:uid="{1A3856B1-D158-4080-9E92-B2D750FC5E39}"/>
    <cellStyle name="Calculation 3 36 2 3 2 2" xfId="7065" xr:uid="{AD92B4A0-C77D-4A77-91B0-F5A2713508B9}"/>
    <cellStyle name="Calculation 3 36 2 3 2_Volatility" xfId="7066" xr:uid="{63C3601F-59AE-488F-B9DE-D60C65ABC287}"/>
    <cellStyle name="Calculation 3 36 2 3 3" xfId="7067" xr:uid="{61C02095-4A14-47DD-9D97-628CBFEBA0C0}"/>
    <cellStyle name="Calculation 3 36 2 3_Volatility" xfId="7068" xr:uid="{ED79DE7B-DB91-4948-B993-B2AEFBB45726}"/>
    <cellStyle name="Calculation 3 36 2 4" xfId="7069" xr:uid="{3F67BBC5-4745-4109-A2EC-CDEAF42D1BB8}"/>
    <cellStyle name="Calculation 3 36 2 4 2" xfId="7070" xr:uid="{74E6D3D4-85DB-4598-9CCF-18770C150B9D}"/>
    <cellStyle name="Calculation 3 36 2 4_Volatility" xfId="7071" xr:uid="{1ED5A1EE-7C99-4724-8C11-0A4DDAACE6D0}"/>
    <cellStyle name="Calculation 3 36 2 5" xfId="7072" xr:uid="{D786C4ED-4C3F-489B-A2EB-FF841282CA19}"/>
    <cellStyle name="Calculation 3 36 2_Volatility" xfId="7073" xr:uid="{7AFD2A4C-6ED9-4E89-942E-224D88C786A0}"/>
    <cellStyle name="Calculation 3 36 3" xfId="7074" xr:uid="{472569CE-37AF-4CF2-9D9F-2383FD9118F3}"/>
    <cellStyle name="Calculation 3 36 3 2" xfId="7075" xr:uid="{3189E71E-F20A-4327-BE71-7D9CF6AD153E}"/>
    <cellStyle name="Calculation 3 36 3 2 2" xfId="7076" xr:uid="{698891BB-D1B5-49C4-9452-CF3C0F101AA9}"/>
    <cellStyle name="Calculation 3 36 3 2_Volatility" xfId="7077" xr:uid="{C971F05D-6717-4DB8-93B8-7FBA8013A668}"/>
    <cellStyle name="Calculation 3 36 3 3" xfId="7078" xr:uid="{B628089E-CE23-40CF-878D-83A8ED97B788}"/>
    <cellStyle name="Calculation 3 36 3_Volatility" xfId="7079" xr:uid="{C57267C4-71FD-4C92-903C-0892E5CC25AB}"/>
    <cellStyle name="Calculation 3 36 4" xfId="7080" xr:uid="{8E851336-5300-4488-A663-57D15A8BE9F9}"/>
    <cellStyle name="Calculation 3 36 4 2" xfId="7081" xr:uid="{5D74BE8E-9768-421D-8DE3-490E86B9492D}"/>
    <cellStyle name="Calculation 3 36 4_Volatility" xfId="7082" xr:uid="{00D0E3AE-2265-4EB5-A300-0005FA36A22E}"/>
    <cellStyle name="Calculation 3 36 5" xfId="7083" xr:uid="{EFE31086-9917-450C-A507-9A767C51BF83}"/>
    <cellStyle name="Calculation 3 36_Volatility" xfId="7084" xr:uid="{8927C669-6931-4931-8800-EECF238DA948}"/>
    <cellStyle name="Calculation 3 37" xfId="7085" xr:uid="{FEA91A09-A582-482D-854F-5192DFD16321}"/>
    <cellStyle name="Calculation 3 37 2" xfId="7086" xr:uid="{72709257-3A46-46FF-9859-C619F0EA3552}"/>
    <cellStyle name="Calculation 3 37 2 2" xfId="7087" xr:uid="{6E23A6E1-1BA0-4142-ABE7-77155AA23CD6}"/>
    <cellStyle name="Calculation 3 37 2 2 2" xfId="7088" xr:uid="{BE1E4464-11E5-45EB-9B4E-9A3677D048DC}"/>
    <cellStyle name="Calculation 3 37 2 2 2 2" xfId="7089" xr:uid="{B91AAABE-FBCB-47F9-A8A8-12A016AB246F}"/>
    <cellStyle name="Calculation 3 37 2 2 2_Volatility" xfId="7090" xr:uid="{9C9F2658-663E-49CD-9AA5-134E61FDA6C1}"/>
    <cellStyle name="Calculation 3 37 2 2 3" xfId="7091" xr:uid="{964E9B57-1AE2-4524-A4D8-2316B15437F7}"/>
    <cellStyle name="Calculation 3 37 2 2_Volatility" xfId="7092" xr:uid="{E29D1922-2547-4862-AD7B-E853A555FED4}"/>
    <cellStyle name="Calculation 3 37 2 3" xfId="7093" xr:uid="{998B84D6-EB5C-4FA2-9940-6CB4FA94773E}"/>
    <cellStyle name="Calculation 3 37 2 3 2" xfId="7094" xr:uid="{A1503D9A-F5E2-4DE7-965F-CAFDBE823284}"/>
    <cellStyle name="Calculation 3 37 2 3 2 2" xfId="7095" xr:uid="{02AD1AC0-D717-470A-B3F8-DBCE011F9164}"/>
    <cellStyle name="Calculation 3 37 2 3 2_Volatility" xfId="7096" xr:uid="{3D14B6E8-CFDA-4B49-9EA4-595AC326AB29}"/>
    <cellStyle name="Calculation 3 37 2 3 3" xfId="7097" xr:uid="{319637CB-9B60-4B3B-913B-BFE20740A52E}"/>
    <cellStyle name="Calculation 3 37 2 3_Volatility" xfId="7098" xr:uid="{A00FCCA4-7D7E-4551-8A2A-F176C8C70232}"/>
    <cellStyle name="Calculation 3 37 2 4" xfId="7099" xr:uid="{1843DC8D-5359-403E-A628-F104907EEC8F}"/>
    <cellStyle name="Calculation 3 37 2 4 2" xfId="7100" xr:uid="{32B4C7DC-3F04-4C7D-A641-283E657BE67E}"/>
    <cellStyle name="Calculation 3 37 2 4_Volatility" xfId="7101" xr:uid="{84636F8A-BBAB-4923-ACAE-650CF6151DB7}"/>
    <cellStyle name="Calculation 3 37 2 5" xfId="7102" xr:uid="{D7A0F6F7-79B7-455A-AF74-440ADDDB47A9}"/>
    <cellStyle name="Calculation 3 37 2_Volatility" xfId="7103" xr:uid="{F93508C2-4E11-4519-9B52-989C3C00B30B}"/>
    <cellStyle name="Calculation 3 37 3" xfId="7104" xr:uid="{0FB9F405-A293-42DC-AF25-1C10FCA6264F}"/>
    <cellStyle name="Calculation 3 37 3 2" xfId="7105" xr:uid="{1D83AC73-ECC4-4508-8504-6173DBEAFACA}"/>
    <cellStyle name="Calculation 3 37 3 2 2" xfId="7106" xr:uid="{76E0FCEC-F698-4A9C-8F92-B7543AD862BE}"/>
    <cellStyle name="Calculation 3 37 3 2_Volatility" xfId="7107" xr:uid="{DE6D3F60-1D60-41B8-BD95-1D927693BF4A}"/>
    <cellStyle name="Calculation 3 37 3 3" xfId="7108" xr:uid="{5ADC8901-A345-4028-A6CF-259B8F7C8360}"/>
    <cellStyle name="Calculation 3 37 3_Volatility" xfId="7109" xr:uid="{049CAE69-89B3-473C-AF22-0098D0B36DF9}"/>
    <cellStyle name="Calculation 3 37 4" xfId="7110" xr:uid="{C5A6861F-3596-40F2-ACE5-423B59489410}"/>
    <cellStyle name="Calculation 3 37 4 2" xfId="7111" xr:uid="{DBFCAF51-D000-4F78-A84F-9AA63DFEAFD0}"/>
    <cellStyle name="Calculation 3 37 4_Volatility" xfId="7112" xr:uid="{BA96AC71-7FCE-4F89-B55D-838CE4CD4FA8}"/>
    <cellStyle name="Calculation 3 37 5" xfId="7113" xr:uid="{DD549113-02CA-4073-95D1-AA159EE77F37}"/>
    <cellStyle name="Calculation 3 37_Volatility" xfId="7114" xr:uid="{56FD6975-22CB-4281-AC63-4C64585B97AB}"/>
    <cellStyle name="Calculation 3 38" xfId="7115" xr:uid="{1CEF56E0-15AB-4EB5-A4E6-C653CD8E04E9}"/>
    <cellStyle name="Calculation 3 38 2" xfId="7116" xr:uid="{59F96CC2-B757-4786-853B-F4F63CDE5401}"/>
    <cellStyle name="Calculation 3 38 2 2" xfId="7117" xr:uid="{302E3C49-7A9F-4BB0-8100-CC6D6A9B1F25}"/>
    <cellStyle name="Calculation 3 38 2 2 2" xfId="7118" xr:uid="{35E4DD82-6DA3-438D-9996-1DF1A5531E75}"/>
    <cellStyle name="Calculation 3 38 2 2 2 2" xfId="7119" xr:uid="{657C5EEE-5730-4ADA-8867-5483D3BBEF08}"/>
    <cellStyle name="Calculation 3 38 2 2 2_Volatility" xfId="7120" xr:uid="{CE45FCC3-E478-4875-BD7E-71258341C918}"/>
    <cellStyle name="Calculation 3 38 2 2 3" xfId="7121" xr:uid="{ADB290BB-36F5-488F-9153-F6EA619E98EA}"/>
    <cellStyle name="Calculation 3 38 2 2_Volatility" xfId="7122" xr:uid="{B81CF17F-9B24-4564-8F68-FBF30FD49502}"/>
    <cellStyle name="Calculation 3 38 2 3" xfId="7123" xr:uid="{D8D4BD4D-B9D7-4DD7-BD4B-59985E92FCFF}"/>
    <cellStyle name="Calculation 3 38 2 3 2" xfId="7124" xr:uid="{1F2A3256-05B9-444A-8DA8-DAB1F97DBC79}"/>
    <cellStyle name="Calculation 3 38 2 3 2 2" xfId="7125" xr:uid="{97F8C28A-A85A-4B54-B0E5-76810BD877B5}"/>
    <cellStyle name="Calculation 3 38 2 3 2_Volatility" xfId="7126" xr:uid="{C33C24FE-4858-416F-8562-08987A9FCFB1}"/>
    <cellStyle name="Calculation 3 38 2 3 3" xfId="7127" xr:uid="{8A3B27DE-AE13-4E49-AF77-6FABCEC96080}"/>
    <cellStyle name="Calculation 3 38 2 3_Volatility" xfId="7128" xr:uid="{7911D79F-1292-4371-8224-AEC313C01796}"/>
    <cellStyle name="Calculation 3 38 2 4" xfId="7129" xr:uid="{00D36301-3878-427B-9379-E85E67565465}"/>
    <cellStyle name="Calculation 3 38 2 4 2" xfId="7130" xr:uid="{8D584E6B-614C-4696-B148-EAC70648CC8F}"/>
    <cellStyle name="Calculation 3 38 2 4_Volatility" xfId="7131" xr:uid="{73AB37B5-8803-4FB8-B5F7-FF29BC198D9A}"/>
    <cellStyle name="Calculation 3 38 2 5" xfId="7132" xr:uid="{BB9B245A-3326-456C-AB72-DA4796517DF0}"/>
    <cellStyle name="Calculation 3 38 2_Volatility" xfId="7133" xr:uid="{83CB5BCC-AFD3-47BB-89F1-00E6A70DB85D}"/>
    <cellStyle name="Calculation 3 38 3" xfId="7134" xr:uid="{2B13D8FF-2E00-4A2A-8FA9-7A047131A378}"/>
    <cellStyle name="Calculation 3 38 3 2" xfId="7135" xr:uid="{739D2CFB-BB82-4E37-A99D-7316DA1F1D8F}"/>
    <cellStyle name="Calculation 3 38 3 2 2" xfId="7136" xr:uid="{F1E1B760-649A-4BC3-8159-F0582E2ED04E}"/>
    <cellStyle name="Calculation 3 38 3 2_Volatility" xfId="7137" xr:uid="{A5189AFE-7059-4C71-A522-FE0C34D4AD72}"/>
    <cellStyle name="Calculation 3 38 3 3" xfId="7138" xr:uid="{B04FACCC-4646-4CEA-8A2A-D55FEF2B8948}"/>
    <cellStyle name="Calculation 3 38 3_Volatility" xfId="7139" xr:uid="{69CEDAF6-1924-4743-928B-1E10846516BE}"/>
    <cellStyle name="Calculation 3 38 4" xfId="7140" xr:uid="{313F51D9-9347-46F0-8E80-A7905DF84CE0}"/>
    <cellStyle name="Calculation 3 38 4 2" xfId="7141" xr:uid="{D79409D6-A3E1-4D5A-A0FF-417A31BB86B2}"/>
    <cellStyle name="Calculation 3 38 4_Volatility" xfId="7142" xr:uid="{DD7217FD-3CA2-4C1F-84D5-8FE9FBBDD472}"/>
    <cellStyle name="Calculation 3 38 5" xfId="7143" xr:uid="{7290705E-0073-4508-8D53-21A6E0E0D2BF}"/>
    <cellStyle name="Calculation 3 38_Volatility" xfId="7144" xr:uid="{CE9D5FC0-00AE-4F3E-A15B-2E9CAB648CEF}"/>
    <cellStyle name="Calculation 3 39" xfId="7145" xr:uid="{2445C22B-91B5-4B1D-BB29-836749D1EE85}"/>
    <cellStyle name="Calculation 3 39 2" xfId="7146" xr:uid="{27F197F6-C194-472C-8F2E-DF65262FC989}"/>
    <cellStyle name="Calculation 3 39 2 2" xfId="7147" xr:uid="{6A5D45DB-5AE3-483D-A2F9-472BC530F98D}"/>
    <cellStyle name="Calculation 3 39 2 2 2" xfId="7148" xr:uid="{2A447BE7-F6A7-499F-99AB-7F20912C048E}"/>
    <cellStyle name="Calculation 3 39 2 2 2 2" xfId="7149" xr:uid="{7FF268DE-FE2F-44D4-813F-8651C28114BC}"/>
    <cellStyle name="Calculation 3 39 2 2 2_Volatility" xfId="7150" xr:uid="{4DF9925A-3F0F-47C2-BC93-A8F52EB4CF9B}"/>
    <cellStyle name="Calculation 3 39 2 2 3" xfId="7151" xr:uid="{C0FD4AF4-C58A-4EFE-985F-CC9B97036EBE}"/>
    <cellStyle name="Calculation 3 39 2 2_Volatility" xfId="7152" xr:uid="{1CADC5D3-9261-403C-AC0E-5FF2D0338CF1}"/>
    <cellStyle name="Calculation 3 39 2 3" xfId="7153" xr:uid="{1F25F6C6-0ECC-4DB8-BD6D-5B723EFD8AF0}"/>
    <cellStyle name="Calculation 3 39 2 3 2" xfId="7154" xr:uid="{C6473560-0533-4486-80B1-2E506527B971}"/>
    <cellStyle name="Calculation 3 39 2 3 2 2" xfId="7155" xr:uid="{F14B666B-5849-4A1B-84F3-36BF159EEED6}"/>
    <cellStyle name="Calculation 3 39 2 3 2_Volatility" xfId="7156" xr:uid="{A26B8DA1-6FA6-4404-9618-B564C58C2B1E}"/>
    <cellStyle name="Calculation 3 39 2 3 3" xfId="7157" xr:uid="{2C62E0FD-BADC-4EB7-B84F-DE667B64D3E0}"/>
    <cellStyle name="Calculation 3 39 2 3_Volatility" xfId="7158" xr:uid="{B637AE89-230D-4718-BCCB-A34691641A7C}"/>
    <cellStyle name="Calculation 3 39 2 4" xfId="7159" xr:uid="{0B0EE14A-7A89-4D83-AA58-298D17FBF147}"/>
    <cellStyle name="Calculation 3 39 2 4 2" xfId="7160" xr:uid="{BA8F5569-9B2B-4966-A3B2-7B201F5E4081}"/>
    <cellStyle name="Calculation 3 39 2 4_Volatility" xfId="7161" xr:uid="{05A44E30-ADB6-446C-9CFC-1C814D7867CB}"/>
    <cellStyle name="Calculation 3 39 2 5" xfId="7162" xr:uid="{A2A86B4F-3054-4010-A46C-F740F67C235C}"/>
    <cellStyle name="Calculation 3 39 2_Volatility" xfId="7163" xr:uid="{0E4B98B9-F0C5-4DC4-932C-0DFD329C0216}"/>
    <cellStyle name="Calculation 3 39 3" xfId="7164" xr:uid="{94E35839-B7D1-4CCF-9410-60A412CB3C68}"/>
    <cellStyle name="Calculation 3 39 3 2" xfId="7165" xr:uid="{72FFFB78-7CD4-4CFE-9C81-DE5B169FAD03}"/>
    <cellStyle name="Calculation 3 39 3 2 2" xfId="7166" xr:uid="{5EDD6F29-AA9E-4A82-A5C5-549A34FA1114}"/>
    <cellStyle name="Calculation 3 39 3 2_Volatility" xfId="7167" xr:uid="{ABBE38D9-32EC-427C-9BF4-2187DD408DB5}"/>
    <cellStyle name="Calculation 3 39 3 3" xfId="7168" xr:uid="{2136E543-FD23-4533-BBDD-CA4BB0176DAC}"/>
    <cellStyle name="Calculation 3 39 3_Volatility" xfId="7169" xr:uid="{AF003FC8-6404-4814-B0CA-20FF51C628E7}"/>
    <cellStyle name="Calculation 3 39 4" xfId="7170" xr:uid="{E3E4D3C5-481B-48E7-9982-1BE88E305821}"/>
    <cellStyle name="Calculation 3 39 4 2" xfId="7171" xr:uid="{D32B1B76-4282-4A14-A1ED-26CC26E59988}"/>
    <cellStyle name="Calculation 3 39 4_Volatility" xfId="7172" xr:uid="{1B5413BE-C5E9-45AF-8891-42EC88BD709D}"/>
    <cellStyle name="Calculation 3 39 5" xfId="7173" xr:uid="{DCDD6A46-80D3-45C0-86F7-772B7D15A120}"/>
    <cellStyle name="Calculation 3 39_Volatility" xfId="7174" xr:uid="{A039CF89-BC48-4D46-8DA1-117719952146}"/>
    <cellStyle name="Calculation 3 4" xfId="7175" xr:uid="{4D52BED5-69D3-4507-AA91-50A5D6C14D14}"/>
    <cellStyle name="Calculation 3 4 2" xfId="7176" xr:uid="{2807015D-EC78-4C29-A2FD-51CF1675C8F2}"/>
    <cellStyle name="Calculation 3 4 2 2" xfId="7177" xr:uid="{ED6217F3-C5BF-4346-AFCD-8023EFD26182}"/>
    <cellStyle name="Calculation 3 4 2 2 2" xfId="7178" xr:uid="{DEA7C2CE-97BD-4D7E-B7E2-76715DC4B4E3}"/>
    <cellStyle name="Calculation 3 4 2 2 2 2" xfId="7179" xr:uid="{FC8868D9-E524-402B-BFAB-C8BA79A33F39}"/>
    <cellStyle name="Calculation 3 4 2 2 2_Volatility" xfId="7180" xr:uid="{C65BD2E4-154E-4C10-8089-8A89B49D0102}"/>
    <cellStyle name="Calculation 3 4 2 2 3" xfId="7181" xr:uid="{4D69A3CF-16CF-4B2D-BF13-6133B68E6BAB}"/>
    <cellStyle name="Calculation 3 4 2 2_Volatility" xfId="7182" xr:uid="{3DCA3549-ADE2-4435-B8C2-E466757963D1}"/>
    <cellStyle name="Calculation 3 4 2 3" xfId="7183" xr:uid="{DCD6CFF1-A9AB-4C3C-86D9-D6F9FDABBC15}"/>
    <cellStyle name="Calculation 3 4 2 3 2" xfId="7184" xr:uid="{1B260240-6541-4ACB-A148-B993EB7B3724}"/>
    <cellStyle name="Calculation 3 4 2 3 2 2" xfId="7185" xr:uid="{11890CD7-A764-43FF-9BA3-DC8A51F10378}"/>
    <cellStyle name="Calculation 3 4 2 3 2_Volatility" xfId="7186" xr:uid="{1C11E22F-0FC1-4E96-BEBA-01B3B29D89A6}"/>
    <cellStyle name="Calculation 3 4 2 3 3" xfId="7187" xr:uid="{D53D6F61-DC4A-40B4-AFEC-AF9EA1F644AB}"/>
    <cellStyle name="Calculation 3 4 2 3_Volatility" xfId="7188" xr:uid="{AE4C641D-F62E-4290-90B2-2500DCD28E6D}"/>
    <cellStyle name="Calculation 3 4 2 4" xfId="7189" xr:uid="{1378F2EC-AFF5-4771-BC11-AB866E859AF4}"/>
    <cellStyle name="Calculation 3 4 2 4 2" xfId="7190" xr:uid="{EB596025-E349-4DD7-9FC2-E8B81E8E178B}"/>
    <cellStyle name="Calculation 3 4 2 4_Volatility" xfId="7191" xr:uid="{DB44497D-2D12-4C47-ACD2-EA0A8B55C550}"/>
    <cellStyle name="Calculation 3 4 2 5" xfId="7192" xr:uid="{F7ECC082-E03E-4A3D-98C9-446F4E9C9A59}"/>
    <cellStyle name="Calculation 3 4 2_Volatility" xfId="7193" xr:uid="{15D9A1FA-CB42-4D47-9497-5D0B89140879}"/>
    <cellStyle name="Calculation 3 4 3" xfId="7194" xr:uid="{45F77F4D-BB17-4EAB-8053-6BEEA1589696}"/>
    <cellStyle name="Calculation 3 4 3 2" xfId="7195" xr:uid="{461CFEFF-4C1F-45B9-8CF2-7C43739811F8}"/>
    <cellStyle name="Calculation 3 4 3 2 2" xfId="7196" xr:uid="{C5BD3E4F-603E-46CC-9EFE-3A7D8CA72E0C}"/>
    <cellStyle name="Calculation 3 4 3 2_Volatility" xfId="7197" xr:uid="{E40E9AAB-0C54-4E70-B8EA-462E3F880C4C}"/>
    <cellStyle name="Calculation 3 4 3 3" xfId="7198" xr:uid="{B6FE50FE-A2B0-4CCD-B61E-B1A5170CDFC3}"/>
    <cellStyle name="Calculation 3 4 3_Volatility" xfId="7199" xr:uid="{048FE842-44E6-4F5A-808A-930A7BDAC57F}"/>
    <cellStyle name="Calculation 3 4 4" xfId="7200" xr:uid="{88C56071-BECE-436A-BFE0-AD538E8F6392}"/>
    <cellStyle name="Calculation 3 4 4 2" xfId="7201" xr:uid="{F6203DDE-ABB0-4796-B937-DE426C76896C}"/>
    <cellStyle name="Calculation 3 4 4_Volatility" xfId="7202" xr:uid="{522EF33A-40C9-4653-BF05-A7362DAA4CA6}"/>
    <cellStyle name="Calculation 3 4 5" xfId="7203" xr:uid="{F915DD2A-3AFD-4737-A11E-6C37B33F6E59}"/>
    <cellStyle name="Calculation 3 4_Volatility" xfId="7204" xr:uid="{D9AD01CB-994B-460F-964A-81C328590B4F}"/>
    <cellStyle name="Calculation 3 40" xfId="7205" xr:uid="{EF2A4923-20B4-4BF8-A4C0-986435D4602D}"/>
    <cellStyle name="Calculation 3 40 2" xfId="7206" xr:uid="{352D4865-2A56-46D8-BB76-7C87E2CBBC71}"/>
    <cellStyle name="Calculation 3 40 2 2" xfId="7207" xr:uid="{9AB25410-B397-44B1-BAB4-EC3F5A6BD5E1}"/>
    <cellStyle name="Calculation 3 40 2 2 2" xfId="7208" xr:uid="{C85750E6-238B-472C-A95C-3C8CB5D197AA}"/>
    <cellStyle name="Calculation 3 40 2 2 2 2" xfId="7209" xr:uid="{130B2789-D8AE-4597-B468-8DD5E5A7233E}"/>
    <cellStyle name="Calculation 3 40 2 2 2_Volatility" xfId="7210" xr:uid="{32333A03-6C77-4936-8864-B433D0F51636}"/>
    <cellStyle name="Calculation 3 40 2 2 3" xfId="7211" xr:uid="{8801CF1E-94BF-4C44-A519-6D157FB9BD91}"/>
    <cellStyle name="Calculation 3 40 2 2_Volatility" xfId="7212" xr:uid="{E04CA6F7-C8D8-4DB9-AA04-175A1A03ABC3}"/>
    <cellStyle name="Calculation 3 40 2 3" xfId="7213" xr:uid="{5DB2889C-65EF-4B20-9058-D958C4C7031F}"/>
    <cellStyle name="Calculation 3 40 2 3 2" xfId="7214" xr:uid="{5E72AE78-DF0B-42A2-8DD6-5A517874172D}"/>
    <cellStyle name="Calculation 3 40 2 3 2 2" xfId="7215" xr:uid="{41AB56C6-EF30-4716-8BDF-810810A67F1A}"/>
    <cellStyle name="Calculation 3 40 2 3 2_Volatility" xfId="7216" xr:uid="{BC5ADEDF-334C-49EA-9B31-C1E842BB78F7}"/>
    <cellStyle name="Calculation 3 40 2 3 3" xfId="7217" xr:uid="{4AB0C475-D14F-4875-8666-6495973A2BEA}"/>
    <cellStyle name="Calculation 3 40 2 3_Volatility" xfId="7218" xr:uid="{66780CB2-8B18-4D06-BE15-0B36E2269D6B}"/>
    <cellStyle name="Calculation 3 40 2 4" xfId="7219" xr:uid="{7093547C-B963-45A3-A117-00C54F4F6CEB}"/>
    <cellStyle name="Calculation 3 40 2 4 2" xfId="7220" xr:uid="{FB641FCA-6165-40B0-9C36-AC419E024CCF}"/>
    <cellStyle name="Calculation 3 40 2 4_Volatility" xfId="7221" xr:uid="{AFF3AB47-8A9B-4F26-8977-F06BAE930D2D}"/>
    <cellStyle name="Calculation 3 40 2 5" xfId="7222" xr:uid="{26B32610-F706-40CB-B9CA-271A1825845D}"/>
    <cellStyle name="Calculation 3 40 2_Volatility" xfId="7223" xr:uid="{6A1272E0-353F-4A55-971D-1C9CAED8CC3A}"/>
    <cellStyle name="Calculation 3 40 3" xfId="7224" xr:uid="{CEF3686C-23DA-40D5-9E4A-DA0305146F02}"/>
    <cellStyle name="Calculation 3 40 3 2" xfId="7225" xr:uid="{D5FEE560-1DE6-49E2-970F-E471152D166F}"/>
    <cellStyle name="Calculation 3 40 3 2 2" xfId="7226" xr:uid="{7987807B-E4B6-4F77-AD18-16ED03550527}"/>
    <cellStyle name="Calculation 3 40 3 2_Volatility" xfId="7227" xr:uid="{320C6F59-1310-4AD8-B127-6E86C2A4FF78}"/>
    <cellStyle name="Calculation 3 40 3 3" xfId="7228" xr:uid="{841668C9-DF21-45EB-8924-6EBC78E0C834}"/>
    <cellStyle name="Calculation 3 40 3_Volatility" xfId="7229" xr:uid="{9F564B11-2A05-41CF-81DB-101A12B04213}"/>
    <cellStyle name="Calculation 3 40 4" xfId="7230" xr:uid="{B0CD4929-95B1-4680-8A2A-8C5E2D228CB8}"/>
    <cellStyle name="Calculation 3 40 4 2" xfId="7231" xr:uid="{1A3E6502-E86A-48E7-9C42-7367F1F14EC2}"/>
    <cellStyle name="Calculation 3 40 4_Volatility" xfId="7232" xr:uid="{7186B2EF-942B-4BEB-9BD2-1C8D951A1051}"/>
    <cellStyle name="Calculation 3 40 5" xfId="7233" xr:uid="{374612E9-15D0-48D2-B8DE-89798AE2051E}"/>
    <cellStyle name="Calculation 3 40_Volatility" xfId="7234" xr:uid="{FF3B6917-E408-4A33-B99F-176AD7EEE5A2}"/>
    <cellStyle name="Calculation 3 41" xfId="7235" xr:uid="{AE71E563-BB4A-4009-9CF4-E7A81CC926F2}"/>
    <cellStyle name="Calculation 3 41 2" xfId="7236" xr:uid="{F3DF2D5A-61B1-4026-9B56-A1749B286219}"/>
    <cellStyle name="Calculation 3 41 2 2" xfId="7237" xr:uid="{894A8A47-5B3B-45CB-B06F-60904C261FD3}"/>
    <cellStyle name="Calculation 3 41 2 2 2" xfId="7238" xr:uid="{9091931B-CEF7-4512-9C32-B88AAFACCACA}"/>
    <cellStyle name="Calculation 3 41 2 2 2 2" xfId="7239" xr:uid="{3BE67C0F-3BFE-4D70-9178-E6E77356C94B}"/>
    <cellStyle name="Calculation 3 41 2 2 2_Volatility" xfId="7240" xr:uid="{BC383177-5A37-428F-BDA3-9C568EF174D7}"/>
    <cellStyle name="Calculation 3 41 2 2 3" xfId="7241" xr:uid="{43FBC03E-67E7-4A9E-B95B-D4BCDBF805BB}"/>
    <cellStyle name="Calculation 3 41 2 2_Volatility" xfId="7242" xr:uid="{C13CF22D-4300-4A2F-9472-F7784F60D338}"/>
    <cellStyle name="Calculation 3 41 2 3" xfId="7243" xr:uid="{88B296B4-FC97-41F4-BDEE-AF8F92F8CECC}"/>
    <cellStyle name="Calculation 3 41 2 3 2" xfId="7244" xr:uid="{7E3E3EB2-94A4-4EB5-922D-4B6E771032E7}"/>
    <cellStyle name="Calculation 3 41 2 3 2 2" xfId="7245" xr:uid="{A6E88A18-87E3-4FAC-B231-5908FCA96E7F}"/>
    <cellStyle name="Calculation 3 41 2 3 2_Volatility" xfId="7246" xr:uid="{EBD6706C-5870-4766-8C5A-0A8E89CE342D}"/>
    <cellStyle name="Calculation 3 41 2 3 3" xfId="7247" xr:uid="{0BE6AC3A-2566-4E0F-A778-C82AA13E3A90}"/>
    <cellStyle name="Calculation 3 41 2 3_Volatility" xfId="7248" xr:uid="{44D74426-07B6-44CE-92CC-10DB66A8A8E2}"/>
    <cellStyle name="Calculation 3 41 2 4" xfId="7249" xr:uid="{C78BB0B1-EE31-4D33-B92E-10714B81E4E1}"/>
    <cellStyle name="Calculation 3 41 2 4 2" xfId="7250" xr:uid="{B610F4C3-26CA-4329-A4C5-50DD4E597196}"/>
    <cellStyle name="Calculation 3 41 2 4_Volatility" xfId="7251" xr:uid="{FA62765F-8AAD-4A61-85EE-270141CF3893}"/>
    <cellStyle name="Calculation 3 41 2 5" xfId="7252" xr:uid="{B132DDEF-F37B-4C81-BFFA-EC51F2BDCBCB}"/>
    <cellStyle name="Calculation 3 41 2_Volatility" xfId="7253" xr:uid="{FD3FA66A-73C6-46EC-950E-592D9C9B3770}"/>
    <cellStyle name="Calculation 3 41 3" xfId="7254" xr:uid="{B7621247-97C3-464F-A29A-8622091E4FC4}"/>
    <cellStyle name="Calculation 3 41 3 2" xfId="7255" xr:uid="{6CCEEB1B-70E2-43D8-B10A-B907B14AB25B}"/>
    <cellStyle name="Calculation 3 41 3 2 2" xfId="7256" xr:uid="{3D3B2D10-7A62-4B39-9A97-6C5C61079A40}"/>
    <cellStyle name="Calculation 3 41 3 2_Volatility" xfId="7257" xr:uid="{BB45B55D-E38B-4681-A04C-7F7E394102A1}"/>
    <cellStyle name="Calculation 3 41 3 3" xfId="7258" xr:uid="{AAF981A0-2E20-4CC4-87DE-7C5AD9D26C4B}"/>
    <cellStyle name="Calculation 3 41 3_Volatility" xfId="7259" xr:uid="{C50F6E47-0A88-4735-97CC-342CD6FF99D4}"/>
    <cellStyle name="Calculation 3 41 4" xfId="7260" xr:uid="{E0B7A35C-8DD9-4250-A103-F4081910748E}"/>
    <cellStyle name="Calculation 3 41 4 2" xfId="7261" xr:uid="{03028414-20BD-48D7-A29A-1E8D5C667329}"/>
    <cellStyle name="Calculation 3 41 4_Volatility" xfId="7262" xr:uid="{2809D4DF-56DF-4B22-9A19-6171449F621A}"/>
    <cellStyle name="Calculation 3 41 5" xfId="7263" xr:uid="{BB5F2017-63E8-429A-8D5D-340A9B2D11CF}"/>
    <cellStyle name="Calculation 3 41_Volatility" xfId="7264" xr:uid="{A575EDF7-6776-4C55-8979-691BC7413F19}"/>
    <cellStyle name="Calculation 3 42" xfId="7265" xr:uid="{EA67B95E-F565-4744-93B8-DAC0CD84979C}"/>
    <cellStyle name="Calculation 3 42 2" xfId="7266" xr:uid="{CF4579AC-7050-408B-8774-F567FB3C555D}"/>
    <cellStyle name="Calculation 3 42 2 2" xfId="7267" xr:uid="{06B30420-8BED-41A4-ACF2-A84FED430143}"/>
    <cellStyle name="Calculation 3 42 2 2 2" xfId="7268" xr:uid="{5B112C76-1AC8-4104-B347-5E05BD6DFD7B}"/>
    <cellStyle name="Calculation 3 42 2 2 2 2" xfId="7269" xr:uid="{673A7180-EC47-478D-9C2E-E367A4BB8DE6}"/>
    <cellStyle name="Calculation 3 42 2 2 2_Volatility" xfId="7270" xr:uid="{2AD6906E-BD1B-4EE6-9A24-6E73B78713AF}"/>
    <cellStyle name="Calculation 3 42 2 2 3" xfId="7271" xr:uid="{81CC98F0-186B-42B4-84A7-4CF04A35004B}"/>
    <cellStyle name="Calculation 3 42 2 2_Volatility" xfId="7272" xr:uid="{37147581-1D00-4FDD-B0AB-50679C10BC99}"/>
    <cellStyle name="Calculation 3 42 2 3" xfId="7273" xr:uid="{E6C8F144-5D74-4DFB-BFFB-84A83742FC34}"/>
    <cellStyle name="Calculation 3 42 2 3 2" xfId="7274" xr:uid="{30E6E9B0-081B-4CFD-B8B1-5EA2480E9604}"/>
    <cellStyle name="Calculation 3 42 2 3 2 2" xfId="7275" xr:uid="{6193B401-E0DB-44D4-9542-7BC20C583F64}"/>
    <cellStyle name="Calculation 3 42 2 3 2_Volatility" xfId="7276" xr:uid="{89B3C7EF-F5D0-4158-A116-1BFA33385699}"/>
    <cellStyle name="Calculation 3 42 2 3 3" xfId="7277" xr:uid="{08008C1B-EF10-484A-839A-684315E12B9D}"/>
    <cellStyle name="Calculation 3 42 2 3_Volatility" xfId="7278" xr:uid="{B3FA28E4-5750-4E4E-9CDA-2171DD8E93B4}"/>
    <cellStyle name="Calculation 3 42 2 4" xfId="7279" xr:uid="{B7938E01-6370-4DED-8842-BE322B6FF643}"/>
    <cellStyle name="Calculation 3 42 2 4 2" xfId="7280" xr:uid="{DA6F4203-B0A6-413D-916C-B1D2CB488057}"/>
    <cellStyle name="Calculation 3 42 2 4_Volatility" xfId="7281" xr:uid="{FE88E333-172D-43C3-99D4-11EE9F3B6516}"/>
    <cellStyle name="Calculation 3 42 2 5" xfId="7282" xr:uid="{9B4D8641-5873-423F-94AF-ED5760A8847F}"/>
    <cellStyle name="Calculation 3 42 2_Volatility" xfId="7283" xr:uid="{9CCA657A-5D08-46EE-B3C7-0CA56A6D4649}"/>
    <cellStyle name="Calculation 3 42 3" xfId="7284" xr:uid="{15E48AA4-3772-426E-B4C7-ED23DEDBD754}"/>
    <cellStyle name="Calculation 3 42 3 2" xfId="7285" xr:uid="{F87A3B19-C105-4E68-AE89-9F2EEB8601B2}"/>
    <cellStyle name="Calculation 3 42 3 2 2" xfId="7286" xr:uid="{75CC5189-1F52-4E6E-AC20-194582BC4FD8}"/>
    <cellStyle name="Calculation 3 42 3 2_Volatility" xfId="7287" xr:uid="{23C4463A-1C39-4F50-AD70-DD58E1166368}"/>
    <cellStyle name="Calculation 3 42 3 3" xfId="7288" xr:uid="{C0C744D4-893D-418A-9285-2CD07B51D5D1}"/>
    <cellStyle name="Calculation 3 42 3_Volatility" xfId="7289" xr:uid="{973AC90C-181C-42A5-AAE6-C85B2B6803B9}"/>
    <cellStyle name="Calculation 3 42 4" xfId="7290" xr:uid="{4AF57BF5-E73B-469A-89CC-A7E670C372C2}"/>
    <cellStyle name="Calculation 3 42 4 2" xfId="7291" xr:uid="{F2FC56C4-85B9-4BA0-AC28-175F4285EE8D}"/>
    <cellStyle name="Calculation 3 42 4_Volatility" xfId="7292" xr:uid="{B8360426-D8C7-4A8C-9D10-B64A18CBF486}"/>
    <cellStyle name="Calculation 3 42 5" xfId="7293" xr:uid="{A054006C-AA7E-49A6-AF4A-AC74E9DB504C}"/>
    <cellStyle name="Calculation 3 42_Volatility" xfId="7294" xr:uid="{3E712585-8176-4C5F-A924-BC783B91B262}"/>
    <cellStyle name="Calculation 3 43" xfId="7295" xr:uid="{62515A98-325C-48C2-8107-C697529864CB}"/>
    <cellStyle name="Calculation 3 43 2" xfId="7296" xr:uid="{6A006EBF-0151-4D5D-B9F4-D4CF28AB445C}"/>
    <cellStyle name="Calculation 3 43 2 2" xfId="7297" xr:uid="{FB3A2A3E-EEAD-4845-A307-74F69A898DE0}"/>
    <cellStyle name="Calculation 3 43 2 2 2" xfId="7298" xr:uid="{FC2E81BB-6E16-4F18-8AD3-A4329678826E}"/>
    <cellStyle name="Calculation 3 43 2 2 2 2" xfId="7299" xr:uid="{B911D6A3-07C7-4A6B-8823-5516C615C5BA}"/>
    <cellStyle name="Calculation 3 43 2 2 2_Volatility" xfId="7300" xr:uid="{3D527D68-902E-4F37-8049-8FEC9DA66842}"/>
    <cellStyle name="Calculation 3 43 2 2 3" xfId="7301" xr:uid="{71937008-3E88-4401-80AE-27AF8B5AE59E}"/>
    <cellStyle name="Calculation 3 43 2 2_Volatility" xfId="7302" xr:uid="{48991C05-E4DD-4571-83E2-667D378F8A1F}"/>
    <cellStyle name="Calculation 3 43 2 3" xfId="7303" xr:uid="{69B30C8C-E95F-4A03-888E-000270CEA537}"/>
    <cellStyle name="Calculation 3 43 2 3 2" xfId="7304" xr:uid="{F54DCF59-120B-446A-A1D9-6EF451B5A64E}"/>
    <cellStyle name="Calculation 3 43 2 3 2 2" xfId="7305" xr:uid="{40D3BAEC-6EBE-49BB-BBD8-06B484C7C88D}"/>
    <cellStyle name="Calculation 3 43 2 3 2_Volatility" xfId="7306" xr:uid="{A7736640-F4B4-483C-9721-0DCCC08A7623}"/>
    <cellStyle name="Calculation 3 43 2 3 3" xfId="7307" xr:uid="{29C828CB-51B2-4225-A717-71199EE07F2F}"/>
    <cellStyle name="Calculation 3 43 2 3_Volatility" xfId="7308" xr:uid="{9973BD43-F32D-468E-9F7E-2E459156482B}"/>
    <cellStyle name="Calculation 3 43 2 4" xfId="7309" xr:uid="{D46C3B50-8CB0-431F-8D08-2D378810E369}"/>
    <cellStyle name="Calculation 3 43 2 4 2" xfId="7310" xr:uid="{2420A7E0-860F-47A8-B34E-7EB67C69F272}"/>
    <cellStyle name="Calculation 3 43 2 4_Volatility" xfId="7311" xr:uid="{0A196625-D064-4ACA-AE5B-47BD1C8B7558}"/>
    <cellStyle name="Calculation 3 43 2 5" xfId="7312" xr:uid="{6353C0E5-4EA3-4C42-8E10-63B0C493336E}"/>
    <cellStyle name="Calculation 3 43 2_Volatility" xfId="7313" xr:uid="{5A00FAB6-40FC-4145-8A76-28C0F0964E00}"/>
    <cellStyle name="Calculation 3 43 3" xfId="7314" xr:uid="{2DFA15CF-5948-4113-B8BD-F64C6C161E63}"/>
    <cellStyle name="Calculation 3 43 3 2" xfId="7315" xr:uid="{F066BA9C-5ADB-4F64-928F-1ECDF19FF717}"/>
    <cellStyle name="Calculation 3 43 3 2 2" xfId="7316" xr:uid="{675DB4C6-6901-4E91-8D34-F391884462FA}"/>
    <cellStyle name="Calculation 3 43 3 2_Volatility" xfId="7317" xr:uid="{27337C3F-AC62-4C58-AABC-25F5F9432CDE}"/>
    <cellStyle name="Calculation 3 43 3 3" xfId="7318" xr:uid="{83783C27-8E6C-43C8-96C4-BB8DF550E11C}"/>
    <cellStyle name="Calculation 3 43 3_Volatility" xfId="7319" xr:uid="{18182A6A-0A90-4483-B761-AD70C56B0599}"/>
    <cellStyle name="Calculation 3 43 4" xfId="7320" xr:uid="{8841D9A4-4B93-496A-A8CE-F5BEACF68CAB}"/>
    <cellStyle name="Calculation 3 43 4 2" xfId="7321" xr:uid="{D8D8F33F-1B18-4CD2-88AB-66ADCD72C91E}"/>
    <cellStyle name="Calculation 3 43 4_Volatility" xfId="7322" xr:uid="{05183CAE-4DE2-4473-BB3A-DB065F879BBA}"/>
    <cellStyle name="Calculation 3 43 5" xfId="7323" xr:uid="{E5431E06-8F2A-46AE-9FB8-9ABD8E785541}"/>
    <cellStyle name="Calculation 3 43_Volatility" xfId="7324" xr:uid="{219DFE02-13F8-4569-9EBC-5B4CF71672D7}"/>
    <cellStyle name="Calculation 3 44" xfId="7325" xr:uid="{F879FE25-7E70-43D7-BBF1-B8630ABF34A5}"/>
    <cellStyle name="Calculation 3 44 2" xfId="7326" xr:uid="{715B8154-C33C-41E0-BFA1-D91F0A98CAFF}"/>
    <cellStyle name="Calculation 3 44 2 2" xfId="7327" xr:uid="{7FCD470B-35DF-4434-8AA8-854056909CF0}"/>
    <cellStyle name="Calculation 3 44 2 2 2" xfId="7328" xr:uid="{244DDCA7-0620-4927-94DE-60CAB3B8882E}"/>
    <cellStyle name="Calculation 3 44 2 2 2 2" xfId="7329" xr:uid="{0F0C8A46-1528-4003-B194-3B997C0894A5}"/>
    <cellStyle name="Calculation 3 44 2 2 2_Volatility" xfId="7330" xr:uid="{421E00A5-8D2A-405D-8D6F-1509985F71F6}"/>
    <cellStyle name="Calculation 3 44 2 2 3" xfId="7331" xr:uid="{5F20190E-4A51-4081-8D6D-1F5DFC11D249}"/>
    <cellStyle name="Calculation 3 44 2 2_Volatility" xfId="7332" xr:uid="{83B2FEC3-2783-41F4-AF84-43C685F724E5}"/>
    <cellStyle name="Calculation 3 44 2 3" xfId="7333" xr:uid="{EF9D1798-C972-4BF8-B9E0-278E8BC7D26D}"/>
    <cellStyle name="Calculation 3 44 2 3 2" xfId="7334" xr:uid="{54D26AE5-9884-4155-8D68-9C62DD6E7EEA}"/>
    <cellStyle name="Calculation 3 44 2 3 2 2" xfId="7335" xr:uid="{68A253CF-B061-4498-980B-A8FEF79296B4}"/>
    <cellStyle name="Calculation 3 44 2 3 2_Volatility" xfId="7336" xr:uid="{AF8DA82B-1BA4-4959-A1EB-AFB1A9DBC850}"/>
    <cellStyle name="Calculation 3 44 2 3 3" xfId="7337" xr:uid="{787F434F-FFC3-48B8-A617-B72D0B620F6F}"/>
    <cellStyle name="Calculation 3 44 2 3_Volatility" xfId="7338" xr:uid="{5C3635EF-2357-42B2-8D89-E9ADECAD1340}"/>
    <cellStyle name="Calculation 3 44 2 4" xfId="7339" xr:uid="{9F274B5C-5CF2-4D8D-BD04-30908F020870}"/>
    <cellStyle name="Calculation 3 44 2 4 2" xfId="7340" xr:uid="{E165C9C4-DD5E-4CF8-BBA4-B6F7A2B095B5}"/>
    <cellStyle name="Calculation 3 44 2 4_Volatility" xfId="7341" xr:uid="{C157C3F3-E633-482C-8F3E-444BEBCD48E6}"/>
    <cellStyle name="Calculation 3 44 2 5" xfId="7342" xr:uid="{3E3E18DD-368D-473E-9543-23046AC6C731}"/>
    <cellStyle name="Calculation 3 44 2_Volatility" xfId="7343" xr:uid="{FF8BF29D-CBAE-41B5-B2AD-006FC8A10C23}"/>
    <cellStyle name="Calculation 3 44 3" xfId="7344" xr:uid="{31028E68-90F4-49E8-84E5-6FA3BF1A9D1F}"/>
    <cellStyle name="Calculation 3 44 3 2" xfId="7345" xr:uid="{C6FF78E9-580A-486F-9E27-A8710A0F0BE7}"/>
    <cellStyle name="Calculation 3 44 3 2 2" xfId="7346" xr:uid="{234D028E-511C-4912-8547-784A229DCED3}"/>
    <cellStyle name="Calculation 3 44 3 2_Volatility" xfId="7347" xr:uid="{F84233C0-8D7D-4A34-A001-D205F78857E2}"/>
    <cellStyle name="Calculation 3 44 3 3" xfId="7348" xr:uid="{8E5DDA95-3F37-4253-B1EA-B71D20764D04}"/>
    <cellStyle name="Calculation 3 44 3_Volatility" xfId="7349" xr:uid="{03A2A5AA-8E13-444C-9743-B9FE9961DD34}"/>
    <cellStyle name="Calculation 3 44 4" xfId="7350" xr:uid="{CF5B87F6-B0A4-4EB2-B3F2-33C004207D78}"/>
    <cellStyle name="Calculation 3 44 4 2" xfId="7351" xr:uid="{C29D5EAF-EA39-41D3-BC10-9E65E890ECDB}"/>
    <cellStyle name="Calculation 3 44 4_Volatility" xfId="7352" xr:uid="{2681672B-DCE1-4422-B829-21C6BE7F1F2F}"/>
    <cellStyle name="Calculation 3 44 5" xfId="7353" xr:uid="{8FD84347-843F-4C10-93AE-3A97A017F158}"/>
    <cellStyle name="Calculation 3 44_Volatility" xfId="7354" xr:uid="{0B918433-202A-471F-B959-8086E496D78C}"/>
    <cellStyle name="Calculation 3 45" xfId="7355" xr:uid="{01D451D3-3A15-4DCB-953C-A1400F94B645}"/>
    <cellStyle name="Calculation 3 45 2" xfId="7356" xr:uid="{84A08E62-0424-4012-96E6-9EC408FA78BF}"/>
    <cellStyle name="Calculation 3 45 2 2" xfId="7357" xr:uid="{D51D3291-EDCA-4167-B4DB-8EF22BEF97D4}"/>
    <cellStyle name="Calculation 3 45 2 2 2" xfId="7358" xr:uid="{D4FF6077-5F16-4A60-9FF9-72BAB45740AE}"/>
    <cellStyle name="Calculation 3 45 2 2 2 2" xfId="7359" xr:uid="{D367209E-DDD4-49C1-B761-C1CF7536EDBA}"/>
    <cellStyle name="Calculation 3 45 2 2 2_Volatility" xfId="7360" xr:uid="{33787096-4AFA-477B-88AF-DCAAD4E49CD3}"/>
    <cellStyle name="Calculation 3 45 2 2 3" xfId="7361" xr:uid="{846E2CC3-D708-4C62-8A8C-BAE531D195C6}"/>
    <cellStyle name="Calculation 3 45 2 2_Volatility" xfId="7362" xr:uid="{05A30D10-05A9-4420-8C18-2A751CFD634A}"/>
    <cellStyle name="Calculation 3 45 2 3" xfId="7363" xr:uid="{15C6D083-B729-419F-B996-31059D182E88}"/>
    <cellStyle name="Calculation 3 45 2 3 2" xfId="7364" xr:uid="{F896B78C-9939-4F24-8E42-D8273FEFEDFC}"/>
    <cellStyle name="Calculation 3 45 2 3 2 2" xfId="7365" xr:uid="{64673295-543D-4BE2-BC2F-9A9047123A24}"/>
    <cellStyle name="Calculation 3 45 2 3 2_Volatility" xfId="7366" xr:uid="{AAF1D55C-C8F9-4AD9-BAFE-AE511435B00C}"/>
    <cellStyle name="Calculation 3 45 2 3 3" xfId="7367" xr:uid="{EFEA1CD5-87B1-4A99-8751-EEAD8C25AC87}"/>
    <cellStyle name="Calculation 3 45 2 3_Volatility" xfId="7368" xr:uid="{35465238-0369-4AC8-ABBC-8B130F203B1E}"/>
    <cellStyle name="Calculation 3 45 2 4" xfId="7369" xr:uid="{8C05E864-66FD-429B-9B01-67543343051F}"/>
    <cellStyle name="Calculation 3 45 2 4 2" xfId="7370" xr:uid="{BBEFA73D-4BE1-4BAE-A40F-4B4B389FC5E5}"/>
    <cellStyle name="Calculation 3 45 2 4_Volatility" xfId="7371" xr:uid="{79223151-ECFA-4763-91E1-A52D99B57DF1}"/>
    <cellStyle name="Calculation 3 45 2 5" xfId="7372" xr:uid="{9084568C-39B3-4EAB-81DE-542113112DF8}"/>
    <cellStyle name="Calculation 3 45 2_Volatility" xfId="7373" xr:uid="{8C68A0CB-7CAB-4530-8E2A-D38D13B93380}"/>
    <cellStyle name="Calculation 3 45 3" xfId="7374" xr:uid="{47B2AFA4-1335-4D82-919D-F0A038489608}"/>
    <cellStyle name="Calculation 3 45 3 2" xfId="7375" xr:uid="{CFD1BC99-11ED-4DD2-BCB0-0B6CAF2546CF}"/>
    <cellStyle name="Calculation 3 45 3 2 2" xfId="7376" xr:uid="{715AADC9-3C3B-49CF-9692-A2DBB73B1558}"/>
    <cellStyle name="Calculation 3 45 3 2_Volatility" xfId="7377" xr:uid="{11A281B3-B36C-4854-8735-E153E16BF618}"/>
    <cellStyle name="Calculation 3 45 3 3" xfId="7378" xr:uid="{593DE0A9-0821-491F-9C31-A3D0CBC993B0}"/>
    <cellStyle name="Calculation 3 45 3_Volatility" xfId="7379" xr:uid="{DADC66FB-A65C-4F14-8D36-2648F8D7C441}"/>
    <cellStyle name="Calculation 3 45 4" xfId="7380" xr:uid="{62397982-4A65-42B9-B3FE-CB7846157CBF}"/>
    <cellStyle name="Calculation 3 45 4 2" xfId="7381" xr:uid="{2B196D2A-DB9A-45E2-A11D-56E66C6879D9}"/>
    <cellStyle name="Calculation 3 45 4_Volatility" xfId="7382" xr:uid="{6B62B391-93AD-4450-838C-FAA32F853A61}"/>
    <cellStyle name="Calculation 3 45 5" xfId="7383" xr:uid="{010D5F05-D45F-4E4B-990D-A6DE03AFAC2F}"/>
    <cellStyle name="Calculation 3 45_Volatility" xfId="7384" xr:uid="{7093997E-D631-4CAC-8595-7119AE3810C9}"/>
    <cellStyle name="Calculation 3 46" xfId="7385" xr:uid="{011B9461-C6CE-480E-8F97-0FF4B549D4F9}"/>
    <cellStyle name="Calculation 3 46 2" xfId="7386" xr:uid="{A63660DE-DACD-4D3D-A62A-741FB8AA31E1}"/>
    <cellStyle name="Calculation 3 46 2 2" xfId="7387" xr:uid="{AAE61CA9-6CB1-4BCB-AA69-416B96BBA91F}"/>
    <cellStyle name="Calculation 3 46 2 2 2" xfId="7388" xr:uid="{CB7A0A33-2C7C-4880-84B2-8B5FA5954629}"/>
    <cellStyle name="Calculation 3 46 2 2 2 2" xfId="7389" xr:uid="{3EB0022D-6C94-402E-8A5B-0BDF5366D53B}"/>
    <cellStyle name="Calculation 3 46 2 2 2_Volatility" xfId="7390" xr:uid="{16466A2B-C47E-4761-9D77-4F9FB68E6B60}"/>
    <cellStyle name="Calculation 3 46 2 2 3" xfId="7391" xr:uid="{47C8B3EB-12B9-4387-8F4D-AD01FA8041BC}"/>
    <cellStyle name="Calculation 3 46 2 2_Volatility" xfId="7392" xr:uid="{06860F04-C7E2-47A7-B32A-6E9AC823A92C}"/>
    <cellStyle name="Calculation 3 46 2 3" xfId="7393" xr:uid="{DEFC34A0-E361-41AE-9600-7B9BE6048383}"/>
    <cellStyle name="Calculation 3 46 2 3 2" xfId="7394" xr:uid="{6919D149-21E7-4A26-AC30-7A08AEBC4721}"/>
    <cellStyle name="Calculation 3 46 2 3 2 2" xfId="7395" xr:uid="{C19F6143-A7A0-43CF-AB40-FD95C1DB2B38}"/>
    <cellStyle name="Calculation 3 46 2 3 2_Volatility" xfId="7396" xr:uid="{45E4A205-D3DA-46DB-BE28-8E5DC328518E}"/>
    <cellStyle name="Calculation 3 46 2 3 3" xfId="7397" xr:uid="{C928784E-284A-48FD-8E67-E3B8EE63525D}"/>
    <cellStyle name="Calculation 3 46 2 3_Volatility" xfId="7398" xr:uid="{779C61DE-32B6-4351-8555-5E9CF09BE87A}"/>
    <cellStyle name="Calculation 3 46 2 4" xfId="7399" xr:uid="{DEC67620-92AF-4525-8843-C9FE441B097F}"/>
    <cellStyle name="Calculation 3 46 2 4 2" xfId="7400" xr:uid="{6CD9A284-6C0B-450A-8592-88C538D9C72B}"/>
    <cellStyle name="Calculation 3 46 2 4_Volatility" xfId="7401" xr:uid="{EC7BF754-15F2-4510-B270-073901EFB3C0}"/>
    <cellStyle name="Calculation 3 46 2 5" xfId="7402" xr:uid="{5183E796-F3F8-4885-89D8-7E93602CBEFC}"/>
    <cellStyle name="Calculation 3 46 2_Volatility" xfId="7403" xr:uid="{F6310FF0-5C21-416E-B1AC-170C9A936259}"/>
    <cellStyle name="Calculation 3 46 3" xfId="7404" xr:uid="{789AC879-1A8E-490B-9D86-18CD42517305}"/>
    <cellStyle name="Calculation 3 46 3 2" xfId="7405" xr:uid="{0192856E-E40E-40CC-8251-B89DCCD98F33}"/>
    <cellStyle name="Calculation 3 46 3 2 2" xfId="7406" xr:uid="{4E04067B-11BC-44C8-AE84-40A69D467C6C}"/>
    <cellStyle name="Calculation 3 46 3 2_Volatility" xfId="7407" xr:uid="{9FA2D5CC-48DC-460E-869A-1708A04039D9}"/>
    <cellStyle name="Calculation 3 46 3 3" xfId="7408" xr:uid="{5F2C2130-3835-4D63-BD58-03C0F5813C02}"/>
    <cellStyle name="Calculation 3 46 3_Volatility" xfId="7409" xr:uid="{56CE1959-C3F6-4006-A379-33DA249CDEEC}"/>
    <cellStyle name="Calculation 3 46 4" xfId="7410" xr:uid="{6C9A6A58-15D6-4518-8EA1-5B3AF21D611A}"/>
    <cellStyle name="Calculation 3 46 4 2" xfId="7411" xr:uid="{7A897506-F6C6-4984-A467-F657DEA6289F}"/>
    <cellStyle name="Calculation 3 46 4_Volatility" xfId="7412" xr:uid="{11F6F4E6-EA7C-4537-9A0E-EF57D6E6083A}"/>
    <cellStyle name="Calculation 3 46 5" xfId="7413" xr:uid="{8403EEE9-7EBF-4CBC-B2CD-D0D3EA09A1F2}"/>
    <cellStyle name="Calculation 3 46_Volatility" xfId="7414" xr:uid="{AAAB2C19-EED8-4758-AA4F-2C2F9B9F378D}"/>
    <cellStyle name="Calculation 3 47" xfId="7415" xr:uid="{5C1093AA-1471-44BE-9898-6855C4B43202}"/>
    <cellStyle name="Calculation 3 47 2" xfId="7416" xr:uid="{BEC704D6-E852-4F5D-A1D9-F412803CCE14}"/>
    <cellStyle name="Calculation 3 47 2 2" xfId="7417" xr:uid="{E6A4E9E2-C9E8-4D82-9637-6BF2E32D32FF}"/>
    <cellStyle name="Calculation 3 47 2 2 2" xfId="7418" xr:uid="{9F1B7B69-1C99-4E9A-A2F0-9AF72B82A2A4}"/>
    <cellStyle name="Calculation 3 47 2 2_Volatility" xfId="7419" xr:uid="{73C02E6B-7D20-4E64-B63B-968F508AC91E}"/>
    <cellStyle name="Calculation 3 47 2 3" xfId="7420" xr:uid="{8802B8A2-EFFD-44D5-B045-737047AC87B5}"/>
    <cellStyle name="Calculation 3 47 2_Volatility" xfId="7421" xr:uid="{F5543EC9-BF5F-4A37-85A0-F11F3CC32D05}"/>
    <cellStyle name="Calculation 3 47 3" xfId="7422" xr:uid="{1A617443-5A89-40BA-AE16-FD362545EBF6}"/>
    <cellStyle name="Calculation 3 47 3 2" xfId="7423" xr:uid="{24FD3C8D-4C85-4F89-BEFC-63BCBDDDD178}"/>
    <cellStyle name="Calculation 3 47 3 2 2" xfId="7424" xr:uid="{7D26F29B-872E-4486-9932-14579695DE55}"/>
    <cellStyle name="Calculation 3 47 3 2_Volatility" xfId="7425" xr:uid="{D4B1A561-4E29-4AE9-9131-E1E405A14478}"/>
    <cellStyle name="Calculation 3 47 3 3" xfId="7426" xr:uid="{FEB750D2-FCA5-429A-BF0E-71EF1D40781B}"/>
    <cellStyle name="Calculation 3 47 3_Volatility" xfId="7427" xr:uid="{D48812B4-8B19-4DD6-9DB1-605DECE79072}"/>
    <cellStyle name="Calculation 3 47 4" xfId="7428" xr:uid="{B7E18334-DCC6-4515-A840-FDF8A62B2590}"/>
    <cellStyle name="Calculation 3 47 4 2" xfId="7429" xr:uid="{F5915E06-922D-4E07-8368-DC4D2BAC7233}"/>
    <cellStyle name="Calculation 3 47 4_Volatility" xfId="7430" xr:uid="{1247A0E7-ECA0-4BAD-B43E-E444D0013561}"/>
    <cellStyle name="Calculation 3 47 5" xfId="7431" xr:uid="{E2E4BB18-891A-4591-AC60-A0B1595495E7}"/>
    <cellStyle name="Calculation 3 47_Volatility" xfId="7432" xr:uid="{CAAE1329-04E8-48B9-A51C-FF34F33E65E0}"/>
    <cellStyle name="Calculation 3 48" xfId="7433" xr:uid="{7C5D1327-2CD2-4336-A305-E6390DB44AE4}"/>
    <cellStyle name="Calculation 3 48 2" xfId="7434" xr:uid="{7BCCE202-6D24-4A90-B11B-01289AC64444}"/>
    <cellStyle name="Calculation 3 48 2 2" xfId="7435" xr:uid="{467E89ED-8978-49B4-A463-FD63727DC512}"/>
    <cellStyle name="Calculation 3 48 2_Volatility" xfId="7436" xr:uid="{EDF97B1E-D872-4A23-BC3B-DE6991C41296}"/>
    <cellStyle name="Calculation 3 48 3" xfId="7437" xr:uid="{16A27912-05FE-45E4-B368-88F63CE018B6}"/>
    <cellStyle name="Calculation 3 48_Volatility" xfId="7438" xr:uid="{F2673F43-4134-44D0-B741-984DABBB4082}"/>
    <cellStyle name="Calculation 3 49" xfId="7439" xr:uid="{E41D9706-FE09-4551-8CDA-2E775788FB57}"/>
    <cellStyle name="Calculation 3 49 2" xfId="7440" xr:uid="{F7AF4438-6C32-45FD-8FD6-2873AA87141C}"/>
    <cellStyle name="Calculation 3 49_Volatility" xfId="7441" xr:uid="{5CFC941F-0FDA-4871-9A38-37A1E34797CE}"/>
    <cellStyle name="Calculation 3 5" xfId="7442" xr:uid="{A9BEEE38-2C1D-4DE0-9793-A2E256391474}"/>
    <cellStyle name="Calculation 3 5 2" xfId="7443" xr:uid="{92065F2B-A864-49E0-B713-4E3959D1D1A9}"/>
    <cellStyle name="Calculation 3 5 2 2" xfId="7444" xr:uid="{5ABE9721-9570-4F72-B626-324BD518B62D}"/>
    <cellStyle name="Calculation 3 5 2 2 2" xfId="7445" xr:uid="{49D5ABE1-A863-49F3-8E48-DA87CA091603}"/>
    <cellStyle name="Calculation 3 5 2 2 2 2" xfId="7446" xr:uid="{EC5DA63D-A479-4E6C-8A2B-1E1D44167EE3}"/>
    <cellStyle name="Calculation 3 5 2 2 2_Volatility" xfId="7447" xr:uid="{FABF4BCF-E690-47A2-9707-482BE66045A5}"/>
    <cellStyle name="Calculation 3 5 2 2 3" xfId="7448" xr:uid="{82E6DEA6-526F-4678-9816-3CE31279BED8}"/>
    <cellStyle name="Calculation 3 5 2 2_Volatility" xfId="7449" xr:uid="{916BFC4C-E759-4354-81E6-A70CE4F46EDA}"/>
    <cellStyle name="Calculation 3 5 2 3" xfId="7450" xr:uid="{8751428E-7340-4861-B186-55563929ACF4}"/>
    <cellStyle name="Calculation 3 5 2 3 2" xfId="7451" xr:uid="{C06A14F2-835D-4D02-A02F-6FABBC3DFBC5}"/>
    <cellStyle name="Calculation 3 5 2 3 2 2" xfId="7452" xr:uid="{BCAC531A-D6C7-440D-8192-9239302BF0B6}"/>
    <cellStyle name="Calculation 3 5 2 3 2_Volatility" xfId="7453" xr:uid="{A5C5A800-5F10-44DF-A89B-C15E36D0B206}"/>
    <cellStyle name="Calculation 3 5 2 3 3" xfId="7454" xr:uid="{9B8EFE8D-77EE-4F6B-A14F-8D70B670D78C}"/>
    <cellStyle name="Calculation 3 5 2 3_Volatility" xfId="7455" xr:uid="{1A5FCF70-B3FD-420B-B965-2991F86F71BA}"/>
    <cellStyle name="Calculation 3 5 2 4" xfId="7456" xr:uid="{62A9B8B4-AA1E-4948-9EAF-3E9F302562BB}"/>
    <cellStyle name="Calculation 3 5 2 4 2" xfId="7457" xr:uid="{A6025D3F-E51E-4B05-82B9-E8CACE2D5D51}"/>
    <cellStyle name="Calculation 3 5 2 4_Volatility" xfId="7458" xr:uid="{E776E96D-150D-466B-A59F-3C1372BC2D94}"/>
    <cellStyle name="Calculation 3 5 2 5" xfId="7459" xr:uid="{BB4E4B6A-C7B1-4E4E-91F0-E55FCFF8C96C}"/>
    <cellStyle name="Calculation 3 5 2_Volatility" xfId="7460" xr:uid="{1985BA2F-F3F8-4040-BA18-4B5662EEE570}"/>
    <cellStyle name="Calculation 3 5 3" xfId="7461" xr:uid="{BE4D4D6A-2734-46D4-9EF7-C48ACB0DC2C9}"/>
    <cellStyle name="Calculation 3 5 3 2" xfId="7462" xr:uid="{95A82FB8-D44E-4335-9450-4A3216C03B48}"/>
    <cellStyle name="Calculation 3 5 3 2 2" xfId="7463" xr:uid="{A007202D-DCA0-4A6B-9F01-69E53A38F7C3}"/>
    <cellStyle name="Calculation 3 5 3 2_Volatility" xfId="7464" xr:uid="{4919E7B2-1463-4432-9EB1-E883BF31A875}"/>
    <cellStyle name="Calculation 3 5 3 3" xfId="7465" xr:uid="{2B63F74C-B64A-4675-B690-94005A10626C}"/>
    <cellStyle name="Calculation 3 5 3_Volatility" xfId="7466" xr:uid="{CAA988EB-97E3-421E-91D8-83C849198589}"/>
    <cellStyle name="Calculation 3 5 4" xfId="7467" xr:uid="{A610AEF6-B097-4723-9B22-C8154401D962}"/>
    <cellStyle name="Calculation 3 5 4 2" xfId="7468" xr:uid="{84EF81AA-ACC2-4C5C-8CF7-C98E9AE54D38}"/>
    <cellStyle name="Calculation 3 5 4_Volatility" xfId="7469" xr:uid="{DF49091E-0D8D-4085-A292-8927DC5F73D8}"/>
    <cellStyle name="Calculation 3 5 5" xfId="7470" xr:uid="{8A3575D6-0AA8-4E1D-9AB4-D79F66A5D02E}"/>
    <cellStyle name="Calculation 3 5_Volatility" xfId="7471" xr:uid="{D24CD68F-8196-4F6B-BB05-317236D235DE}"/>
    <cellStyle name="Calculation 3 50" xfId="7472" xr:uid="{823DF29F-FB54-4C1A-ACFF-B3F97ED6E5E8}"/>
    <cellStyle name="Calculation 3 51" xfId="7473" xr:uid="{E7ACA8B3-49E0-4844-97DF-25C9BFDA1177}"/>
    <cellStyle name="Calculation 3 52" xfId="7474" xr:uid="{C49E18C3-13AB-4FD0-99E7-137BB6D3DD20}"/>
    <cellStyle name="Calculation 3 6" xfId="7475" xr:uid="{00EB75ED-5D2C-482A-AEC7-D5AB2B29A103}"/>
    <cellStyle name="Calculation 3 6 2" xfId="7476" xr:uid="{1B1D56CE-08EC-4F52-825F-64EB63C83058}"/>
    <cellStyle name="Calculation 3 6 2 2" xfId="7477" xr:uid="{6D51FE67-9E56-41F0-8174-3DDFEC26CEA1}"/>
    <cellStyle name="Calculation 3 6 2 2 2" xfId="7478" xr:uid="{EA5DDDD2-AC14-42D8-A28C-A2E5C43C3DC6}"/>
    <cellStyle name="Calculation 3 6 2 2 2 2" xfId="7479" xr:uid="{CF663840-18BB-425A-985F-F9B31AF774EA}"/>
    <cellStyle name="Calculation 3 6 2 2 2_Volatility" xfId="7480" xr:uid="{985A8F42-00B5-4675-9C26-749507A34C18}"/>
    <cellStyle name="Calculation 3 6 2 2 3" xfId="7481" xr:uid="{0C35551E-55B6-4721-B495-51BBB46A7CDB}"/>
    <cellStyle name="Calculation 3 6 2 2_Volatility" xfId="7482" xr:uid="{30039C15-FD67-4D9E-BBD4-C37E699CB06F}"/>
    <cellStyle name="Calculation 3 6 2 3" xfId="7483" xr:uid="{4D491C37-C271-44C3-B08A-AF5BB0439E64}"/>
    <cellStyle name="Calculation 3 6 2 3 2" xfId="7484" xr:uid="{9B0AFDD4-597D-4D06-9BC4-0E3F5287C14B}"/>
    <cellStyle name="Calculation 3 6 2 3 2 2" xfId="7485" xr:uid="{7D31E183-CD5B-48F0-AD45-7BB204B327D4}"/>
    <cellStyle name="Calculation 3 6 2 3 2_Volatility" xfId="7486" xr:uid="{1A475DE3-9C2F-49F1-B06C-081E83CAD681}"/>
    <cellStyle name="Calculation 3 6 2 3 3" xfId="7487" xr:uid="{DE8E4552-3071-4627-AD0C-29F43AD338CF}"/>
    <cellStyle name="Calculation 3 6 2 3_Volatility" xfId="7488" xr:uid="{B573CAA5-1642-4C19-8730-2B438DB7330B}"/>
    <cellStyle name="Calculation 3 6 2 4" xfId="7489" xr:uid="{B7B65281-1BF0-4AF5-812C-832DCE558F1E}"/>
    <cellStyle name="Calculation 3 6 2 4 2" xfId="7490" xr:uid="{BE0605FF-2C10-4CB6-9884-BAE4D5519F3D}"/>
    <cellStyle name="Calculation 3 6 2 4_Volatility" xfId="7491" xr:uid="{32721644-17AC-4D51-BEEA-35006EAF3A17}"/>
    <cellStyle name="Calculation 3 6 2 5" xfId="7492" xr:uid="{64A342B1-0A34-46AE-849D-C2ADD2CE71A2}"/>
    <cellStyle name="Calculation 3 6 2_Volatility" xfId="7493" xr:uid="{3D97B7C5-2BC3-4307-B8E9-C199747BA574}"/>
    <cellStyle name="Calculation 3 6 3" xfId="7494" xr:uid="{762C056D-8092-475F-B86E-D08F2344261A}"/>
    <cellStyle name="Calculation 3 6 3 2" xfId="7495" xr:uid="{8EA04DFF-29B8-4587-A197-0E8A44BB5A09}"/>
    <cellStyle name="Calculation 3 6 3 2 2" xfId="7496" xr:uid="{577572E7-38AB-43D6-AF65-59129581C8B5}"/>
    <cellStyle name="Calculation 3 6 3 2_Volatility" xfId="7497" xr:uid="{44023A26-8633-43E8-AC1E-AC709696FB2A}"/>
    <cellStyle name="Calculation 3 6 3 3" xfId="7498" xr:uid="{32863078-3B71-4046-9846-0704B0012B17}"/>
    <cellStyle name="Calculation 3 6 3_Volatility" xfId="7499" xr:uid="{09EA19E2-2411-4DD6-AF0E-D1D2435D53E4}"/>
    <cellStyle name="Calculation 3 6 4" xfId="7500" xr:uid="{F57EF86E-2610-40CF-9C66-5F4A7525CDDE}"/>
    <cellStyle name="Calculation 3 6 4 2" xfId="7501" xr:uid="{518845DA-9EFD-4F3E-873A-78235C58E97E}"/>
    <cellStyle name="Calculation 3 6 4_Volatility" xfId="7502" xr:uid="{06D39D82-6135-40BF-812E-3E3C03E51465}"/>
    <cellStyle name="Calculation 3 6 5" xfId="7503" xr:uid="{7FDF5508-B7A1-4DCB-B7B0-49469D3E5CA3}"/>
    <cellStyle name="Calculation 3 6_Volatility" xfId="7504" xr:uid="{C512F1CF-AEFD-4C97-A232-AC970A8A403F}"/>
    <cellStyle name="Calculation 3 7" xfId="7505" xr:uid="{C8AE2F23-96A7-4FB4-91AD-2BCE476BBFD2}"/>
    <cellStyle name="Calculation 3 7 2" xfId="7506" xr:uid="{1BC62E3B-AFA2-4AA5-B683-215B2DEBE3ED}"/>
    <cellStyle name="Calculation 3 7 2 2" xfId="7507" xr:uid="{DDADB1AB-1444-4B28-960B-7F7A36AE8270}"/>
    <cellStyle name="Calculation 3 7 2 2 2" xfId="7508" xr:uid="{C007D00A-3828-413F-A294-AEFF8FD6B4DD}"/>
    <cellStyle name="Calculation 3 7 2 2 2 2" xfId="7509" xr:uid="{A2343365-8369-44BF-9B84-B02D21836DD7}"/>
    <cellStyle name="Calculation 3 7 2 2 2_Volatility" xfId="7510" xr:uid="{36757A80-86B9-4E6D-8996-65AE281D19FB}"/>
    <cellStyle name="Calculation 3 7 2 2 3" xfId="7511" xr:uid="{6DD13100-709A-427E-8E0D-0B260BE97282}"/>
    <cellStyle name="Calculation 3 7 2 2_Volatility" xfId="7512" xr:uid="{3A31BA81-7FA1-439D-8CB9-D4D4FEABEB21}"/>
    <cellStyle name="Calculation 3 7 2 3" xfId="7513" xr:uid="{54F6BABC-6423-401D-83E4-5F45D5002EFE}"/>
    <cellStyle name="Calculation 3 7 2 3 2" xfId="7514" xr:uid="{DCE96F8E-6362-4A32-BCE8-E42436AB13ED}"/>
    <cellStyle name="Calculation 3 7 2 3 2 2" xfId="7515" xr:uid="{610853B9-87DD-4135-8A50-B97E8E890D25}"/>
    <cellStyle name="Calculation 3 7 2 3 2_Volatility" xfId="7516" xr:uid="{F274A0C7-7148-4C6B-A7A3-7BA4A2DDB3E5}"/>
    <cellStyle name="Calculation 3 7 2 3 3" xfId="7517" xr:uid="{941B96F7-5838-4309-809F-F936084F8700}"/>
    <cellStyle name="Calculation 3 7 2 3_Volatility" xfId="7518" xr:uid="{4C5C9387-C66D-4925-8879-84BB41B72382}"/>
    <cellStyle name="Calculation 3 7 2 4" xfId="7519" xr:uid="{9A0B7656-A374-4DF2-9653-9E891F0DC59B}"/>
    <cellStyle name="Calculation 3 7 2 4 2" xfId="7520" xr:uid="{6C89DB8A-5A75-4096-8C14-906571562C8C}"/>
    <cellStyle name="Calculation 3 7 2 4_Volatility" xfId="7521" xr:uid="{AE20F4E4-E82F-4569-BF81-5F9E616B673D}"/>
    <cellStyle name="Calculation 3 7 2 5" xfId="7522" xr:uid="{F4F4916B-6FB0-4A2C-9501-0A3114511F1A}"/>
    <cellStyle name="Calculation 3 7 2_Volatility" xfId="7523" xr:uid="{63F154B4-01FD-47EB-919A-3BBB1249E990}"/>
    <cellStyle name="Calculation 3 7 3" xfId="7524" xr:uid="{BEBD2648-5FC7-46FF-AA12-721197E38CE4}"/>
    <cellStyle name="Calculation 3 7 3 2" xfId="7525" xr:uid="{1ED28A74-484C-420D-BB6D-26F1F625DF25}"/>
    <cellStyle name="Calculation 3 7 3 2 2" xfId="7526" xr:uid="{35ABCA07-549D-4415-B979-E85CA2C4141D}"/>
    <cellStyle name="Calculation 3 7 3 2_Volatility" xfId="7527" xr:uid="{9A851C1B-C202-4F1C-8299-2BA660B5ED5D}"/>
    <cellStyle name="Calculation 3 7 3 3" xfId="7528" xr:uid="{82F25954-75F8-41C4-92DB-E747672C2DB8}"/>
    <cellStyle name="Calculation 3 7 3_Volatility" xfId="7529" xr:uid="{4F8A2314-5AFA-447D-939C-EF0130A13467}"/>
    <cellStyle name="Calculation 3 7 4" xfId="7530" xr:uid="{C560C677-8630-4460-81B5-E5055D4899D3}"/>
    <cellStyle name="Calculation 3 7 4 2" xfId="7531" xr:uid="{4B6D9A43-1CB4-42FD-9E6E-FDD274736835}"/>
    <cellStyle name="Calculation 3 7 4_Volatility" xfId="7532" xr:uid="{EC3DBCF0-2FCA-44C7-9F94-758D3F78B32E}"/>
    <cellStyle name="Calculation 3 7 5" xfId="7533" xr:uid="{49A0539A-BAC4-4468-B225-9BDA3E8DE9F0}"/>
    <cellStyle name="Calculation 3 7_Volatility" xfId="7534" xr:uid="{B2F6F853-3612-41A4-B668-D7D89B145529}"/>
    <cellStyle name="Calculation 3 8" xfId="7535" xr:uid="{CA36079D-1892-45CF-909C-B31877FD783D}"/>
    <cellStyle name="Calculation 3 8 2" xfId="7536" xr:uid="{8EAB9098-C815-41FF-B62E-55F6D7635CCE}"/>
    <cellStyle name="Calculation 3 8 2 2" xfId="7537" xr:uid="{76552E60-8695-4FDF-BDB3-7AAF54F6A139}"/>
    <cellStyle name="Calculation 3 8 2 2 2" xfId="7538" xr:uid="{7295FE87-CE8C-4DBE-8CA2-5D5613B48808}"/>
    <cellStyle name="Calculation 3 8 2 2 2 2" xfId="7539" xr:uid="{81F45673-A26C-4052-80B3-3A040651DEB8}"/>
    <cellStyle name="Calculation 3 8 2 2 2_Volatility" xfId="7540" xr:uid="{799CF10A-F006-4ED5-921C-30A14FFB105C}"/>
    <cellStyle name="Calculation 3 8 2 2 3" xfId="7541" xr:uid="{448A9DAB-AB4F-4326-B2A0-43284E7F0EE7}"/>
    <cellStyle name="Calculation 3 8 2 2_Volatility" xfId="7542" xr:uid="{C8B52FD6-382D-4A93-957C-49568B3FAAC6}"/>
    <cellStyle name="Calculation 3 8 2 3" xfId="7543" xr:uid="{7DB6BE60-37B8-4937-8CD5-EE1F12F7EBB3}"/>
    <cellStyle name="Calculation 3 8 2 3 2" xfId="7544" xr:uid="{98CC3909-C2B1-47DE-8606-BE74A3D1689E}"/>
    <cellStyle name="Calculation 3 8 2 3 2 2" xfId="7545" xr:uid="{04EF0F97-1772-4877-8496-8F40C9EF2382}"/>
    <cellStyle name="Calculation 3 8 2 3 2_Volatility" xfId="7546" xr:uid="{21D6423A-1A5A-45D6-AF06-63A54736B858}"/>
    <cellStyle name="Calculation 3 8 2 3 3" xfId="7547" xr:uid="{AB34851A-0B1B-4842-90D3-5CCDEED1AEE2}"/>
    <cellStyle name="Calculation 3 8 2 3_Volatility" xfId="7548" xr:uid="{BD905F2D-947F-47E4-9101-EB4B84B1DF09}"/>
    <cellStyle name="Calculation 3 8 2 4" xfId="7549" xr:uid="{C1702AF5-484F-4C0D-B8A4-BCA4B88D9B22}"/>
    <cellStyle name="Calculation 3 8 2 4 2" xfId="7550" xr:uid="{E614A859-1E8D-4A21-97F1-931C23F87B2C}"/>
    <cellStyle name="Calculation 3 8 2 4_Volatility" xfId="7551" xr:uid="{A63DB957-D594-4FE6-A2C4-CE053960DBEC}"/>
    <cellStyle name="Calculation 3 8 2 5" xfId="7552" xr:uid="{372802BD-A8A4-47D7-85BA-399E0E1071C3}"/>
    <cellStyle name="Calculation 3 8 2_Volatility" xfId="7553" xr:uid="{E4308F1C-B6A6-4A6D-AE20-8FBC28CB72D7}"/>
    <cellStyle name="Calculation 3 8 3" xfId="7554" xr:uid="{617D3F4B-7F20-4CAD-AEDF-7C8DB1A3A395}"/>
    <cellStyle name="Calculation 3 8 3 2" xfId="7555" xr:uid="{A6529562-1B27-4649-AC8E-2CF6C3859FE6}"/>
    <cellStyle name="Calculation 3 8 3 2 2" xfId="7556" xr:uid="{075F7A9E-0793-48B9-AF07-F34C690499A8}"/>
    <cellStyle name="Calculation 3 8 3 2_Volatility" xfId="7557" xr:uid="{1677014A-F22C-4A8F-8CAC-DAE71BE43A87}"/>
    <cellStyle name="Calculation 3 8 3 3" xfId="7558" xr:uid="{6BC1B5B8-41BB-4EE3-AFE4-2375BA302027}"/>
    <cellStyle name="Calculation 3 8 3_Volatility" xfId="7559" xr:uid="{6685AF05-FBB8-4554-9DC7-FFAF09147808}"/>
    <cellStyle name="Calculation 3 8 4" xfId="7560" xr:uid="{AF9F018E-BFE1-4968-9659-3D780C9F429C}"/>
    <cellStyle name="Calculation 3 8 4 2" xfId="7561" xr:uid="{B778A182-F2CD-4551-96D6-74B2A0EE62D3}"/>
    <cellStyle name="Calculation 3 8 4_Volatility" xfId="7562" xr:uid="{1C7F235E-A732-4B48-A366-4A64C7482516}"/>
    <cellStyle name="Calculation 3 8 5" xfId="7563" xr:uid="{56D418CB-9DD4-4309-8173-F2B50EF4CEAA}"/>
    <cellStyle name="Calculation 3 8_Volatility" xfId="7564" xr:uid="{2BFEDC6A-FF26-43E6-B843-921E76447FA3}"/>
    <cellStyle name="Calculation 3 9" xfId="7565" xr:uid="{91A98F0C-2A69-4A7B-94AC-08555A286B89}"/>
    <cellStyle name="Calculation 3 9 2" xfId="7566" xr:uid="{EDDD8360-95FF-4DE8-AA7E-1555E5231D5A}"/>
    <cellStyle name="Calculation 3 9 2 2" xfId="7567" xr:uid="{B3FFC2CF-2B10-4816-8A31-176A6AA61BB7}"/>
    <cellStyle name="Calculation 3 9 2 2 2" xfId="7568" xr:uid="{78F7C192-8661-4030-807A-4CDAC487AE5D}"/>
    <cellStyle name="Calculation 3 9 2 2 2 2" xfId="7569" xr:uid="{A1D912F5-5FD3-4E3C-BFC4-7D9D72979E64}"/>
    <cellStyle name="Calculation 3 9 2 2 2_Volatility" xfId="7570" xr:uid="{337EA566-012A-455D-8BA3-FED35EF495B5}"/>
    <cellStyle name="Calculation 3 9 2 2 3" xfId="7571" xr:uid="{BDAAF3C6-E893-4104-A089-7A0C080A53F6}"/>
    <cellStyle name="Calculation 3 9 2 2_Volatility" xfId="7572" xr:uid="{7E891463-6C94-4E1E-BFE8-F1B994988ADA}"/>
    <cellStyle name="Calculation 3 9 2 3" xfId="7573" xr:uid="{6B8CD230-B394-42E7-853A-C584E3B444F3}"/>
    <cellStyle name="Calculation 3 9 2 3 2" xfId="7574" xr:uid="{1D857BFB-276B-41E7-9626-59A140CA5CA3}"/>
    <cellStyle name="Calculation 3 9 2 3 2 2" xfId="7575" xr:uid="{3C318611-D806-4A6A-9EE1-B89F3A6FFEC9}"/>
    <cellStyle name="Calculation 3 9 2 3 2_Volatility" xfId="7576" xr:uid="{E93065F6-AC27-4223-B26F-015B20B19EF4}"/>
    <cellStyle name="Calculation 3 9 2 3 3" xfId="7577" xr:uid="{99683ED7-CBC5-453C-A279-654D87E869D9}"/>
    <cellStyle name="Calculation 3 9 2 3_Volatility" xfId="7578" xr:uid="{6CD75FF1-6DDB-4FBA-B7CC-6681CA579353}"/>
    <cellStyle name="Calculation 3 9 2 4" xfId="7579" xr:uid="{09B5420C-76A7-48E0-AF13-C6899469818A}"/>
    <cellStyle name="Calculation 3 9 2 4 2" xfId="7580" xr:uid="{2EEF3A18-116C-4E7C-95A3-19F5212BB14B}"/>
    <cellStyle name="Calculation 3 9 2 4_Volatility" xfId="7581" xr:uid="{62657445-4ACC-43CB-A430-47369CDE851B}"/>
    <cellStyle name="Calculation 3 9 2 5" xfId="7582" xr:uid="{171CBF49-3B3E-467D-A6D7-4646CF972825}"/>
    <cellStyle name="Calculation 3 9 2_Volatility" xfId="7583" xr:uid="{E390F640-4EE3-4B44-83CA-4057F3D00E17}"/>
    <cellStyle name="Calculation 3 9 3" xfId="7584" xr:uid="{6781E8A8-4C8E-4A47-A1FE-F5947544E665}"/>
    <cellStyle name="Calculation 3 9 3 2" xfId="7585" xr:uid="{BCF4C52F-7017-4AAC-9016-0618388201B5}"/>
    <cellStyle name="Calculation 3 9 3 2 2" xfId="7586" xr:uid="{3B78E821-B69A-4EEE-9535-9F80EF5B0D63}"/>
    <cellStyle name="Calculation 3 9 3 2_Volatility" xfId="7587" xr:uid="{6A7CA4A6-3E97-4BEA-87B3-5477EC8CFDB9}"/>
    <cellStyle name="Calculation 3 9 3 3" xfId="7588" xr:uid="{5E92C79F-5B17-4B5E-A376-30C045646434}"/>
    <cellStyle name="Calculation 3 9 3_Volatility" xfId="7589" xr:uid="{EB4E8B3D-EA4B-4FAD-A6FB-82E1C910BB9E}"/>
    <cellStyle name="Calculation 3 9 4" xfId="7590" xr:uid="{80A4DAE9-9764-4AFC-B36C-71DADE93E342}"/>
    <cellStyle name="Calculation 3 9 4 2" xfId="7591" xr:uid="{39974703-3326-4FF8-B54A-6391D96B0D0D}"/>
    <cellStyle name="Calculation 3 9 4_Volatility" xfId="7592" xr:uid="{B9C01AF5-7EA1-4750-8738-B32DFD399A71}"/>
    <cellStyle name="Calculation 3 9 5" xfId="7593" xr:uid="{76190F2D-D563-48DA-B1B5-EC2E60A81461}"/>
    <cellStyle name="Calculation 3 9_Volatility" xfId="7594" xr:uid="{33DE1A80-B13A-4314-935F-936A24045900}"/>
    <cellStyle name="Calculation 3_CAD-L.C." xfId="7595" xr:uid="{741B0275-E001-45FA-95C6-BA21310DC764}"/>
    <cellStyle name="Calculation 4" xfId="7596" xr:uid="{17E54D58-CF3A-4AC2-87C0-681653AA396F}"/>
    <cellStyle name="Calculation 4 2" xfId="7597" xr:uid="{E48E5AA5-CAFC-42A9-A066-173DBECA6356}"/>
    <cellStyle name="Calculation 4 2 2" xfId="7598" xr:uid="{0DE101D6-2C51-42CD-9980-E392F4967446}"/>
    <cellStyle name="Calculation 4 2_Volatility" xfId="7599" xr:uid="{C04CA42C-2609-4022-AA1F-FCFA9CF9A084}"/>
    <cellStyle name="Calculation 4 3" xfId="7600" xr:uid="{C0B2477A-88B9-4776-9ACC-3DC38037B86E}"/>
    <cellStyle name="Calculation 4_Volatility" xfId="7601" xr:uid="{5D189864-EB31-4D3A-8D17-7E7B0E9C5E77}"/>
    <cellStyle name="Calculation 5" xfId="7602" xr:uid="{8FBE4E44-B882-4950-BFF5-77339930C439}"/>
    <cellStyle name="Calculation 5 2" xfId="7603" xr:uid="{0118EDA9-8A4F-445A-B9FC-608F6B0A3244}"/>
    <cellStyle name="Calculation 5_Volatility" xfId="7604" xr:uid="{CAD7B24D-D38B-4355-955E-1606FE62D73B}"/>
    <cellStyle name="Calculation 6" xfId="7605" xr:uid="{0A2A17FE-5779-4130-BE9F-AC20722777C5}"/>
    <cellStyle name="Cálculo" xfId="7606" xr:uid="{563D560A-23CA-4981-869F-D1D03744EB72}"/>
    <cellStyle name="Cálculo 2" xfId="7607" xr:uid="{B739BC52-F2F6-4CD5-853B-463C89B1DED6}"/>
    <cellStyle name="Cálculo 2 10" xfId="7608" xr:uid="{EB1B53EC-322E-4A05-869A-E43FD4C31200}"/>
    <cellStyle name="Cálculo 2 10 2" xfId="7609" xr:uid="{67F10966-82C7-4217-8DEF-DA0DC3BCB18F}"/>
    <cellStyle name="Cálculo 2 10 2 2" xfId="7610" xr:uid="{FB3A20F3-4AF0-479C-B8D4-15AE138A2798}"/>
    <cellStyle name="Cálculo 2 10 2 2 2" xfId="7611" xr:uid="{6FD65497-7006-49A4-8943-868DB02EF6F6}"/>
    <cellStyle name="Cálculo 2 10 2 2 2 2" xfId="7612" xr:uid="{7D8E5215-9B77-462F-81B3-8D5B58C38DB8}"/>
    <cellStyle name="Cálculo 2 10 2 2 2_Volatility" xfId="7613" xr:uid="{CFE3EA0F-C5D3-4D92-A91F-5DF91C1CEC6A}"/>
    <cellStyle name="Cálculo 2 10 2 2 3" xfId="7614" xr:uid="{1E85E489-B26B-457E-A9EC-9DE401EEC5C3}"/>
    <cellStyle name="Cálculo 2 10 2 2_Volatility" xfId="7615" xr:uid="{0A709F2E-8E9B-46E8-8582-2DB2D88C7A18}"/>
    <cellStyle name="Cálculo 2 10 2 3" xfId="7616" xr:uid="{122D8442-C80A-4819-A752-3D7B80269623}"/>
    <cellStyle name="Cálculo 2 10 2 3 2" xfId="7617" xr:uid="{3316965F-11C1-4794-870C-B6290DDDA2B6}"/>
    <cellStyle name="Cálculo 2 10 2 3 2 2" xfId="7618" xr:uid="{22A19C2F-05CA-413E-A6EF-F92609652FA0}"/>
    <cellStyle name="Cálculo 2 10 2 3 2_Volatility" xfId="7619" xr:uid="{2A1C03BF-CF6B-4A84-8010-AEBA1B52A288}"/>
    <cellStyle name="Cálculo 2 10 2 3 3" xfId="7620" xr:uid="{4AC71C5C-AB60-4585-92D9-37B470E26355}"/>
    <cellStyle name="Cálculo 2 10 2 3_Volatility" xfId="7621" xr:uid="{47F9E8D5-F874-4466-958F-109A73C40124}"/>
    <cellStyle name="Cálculo 2 10 2 4" xfId="7622" xr:uid="{C7FD3DB4-30B1-42BA-8F2B-0599B0AC2A1A}"/>
    <cellStyle name="Cálculo 2 10 2 4 2" xfId="7623" xr:uid="{B4DCAEC2-8595-4A37-84C7-CEB9536C30B6}"/>
    <cellStyle name="Cálculo 2 10 2 4_Volatility" xfId="7624" xr:uid="{1C968F5A-8D65-4058-8185-6D1D267F9398}"/>
    <cellStyle name="Cálculo 2 10 2 5" xfId="7625" xr:uid="{8CBBF034-03C3-4546-A49B-D80A762AC695}"/>
    <cellStyle name="Cálculo 2 10 2_Volatility" xfId="7626" xr:uid="{FB0E835F-36D1-43D2-B53B-3921E3AE971A}"/>
    <cellStyle name="Cálculo 2 10 3" xfId="7627" xr:uid="{D0F6D267-D659-465E-9BF3-CFC25569163E}"/>
    <cellStyle name="Cálculo 2 10 3 2" xfId="7628" xr:uid="{A647C2DF-39E5-4AC4-BF5C-7E79C0AD68AF}"/>
    <cellStyle name="Cálculo 2 10 3 2 2" xfId="7629" xr:uid="{CE41297A-DCBB-49D5-BC51-D3226669AFDF}"/>
    <cellStyle name="Cálculo 2 10 3 2_Volatility" xfId="7630" xr:uid="{0D0C4192-81A8-4560-92C5-C9A0DD75EAE8}"/>
    <cellStyle name="Cálculo 2 10 3 3" xfId="7631" xr:uid="{74BC4A9F-21FC-46F2-A453-81A7DD769028}"/>
    <cellStyle name="Cálculo 2 10 3_Volatility" xfId="7632" xr:uid="{57DF05A4-42D5-42FA-9B32-8CB2AA82AFA8}"/>
    <cellStyle name="Cálculo 2 10 4" xfId="7633" xr:uid="{DDA679FF-B26C-4DDB-9678-05ADE1216C70}"/>
    <cellStyle name="Cálculo 2 10 4 2" xfId="7634" xr:uid="{4F765A66-578A-4CC0-8FF4-54DDD9EDBE20}"/>
    <cellStyle name="Cálculo 2 10 4_Volatility" xfId="7635" xr:uid="{11481BF6-2C4F-427D-B69A-3F9D7BE3EC3A}"/>
    <cellStyle name="Cálculo 2 10 5" xfId="7636" xr:uid="{D24D214D-C8C2-4D73-8FDF-DD4E197B1DD1}"/>
    <cellStyle name="Cálculo 2 10_Volatility" xfId="7637" xr:uid="{2C5BB03C-D7B9-4482-B20A-01DAC73989A2}"/>
    <cellStyle name="Cálculo 2 11" xfId="7638" xr:uid="{01E842A3-88F3-44D9-B4D3-F32973CAE221}"/>
    <cellStyle name="Cálculo 2 11 2" xfId="7639" xr:uid="{ACD9FB14-A751-4A98-B190-4C1EF115B82A}"/>
    <cellStyle name="Cálculo 2 11 2 2" xfId="7640" xr:uid="{C94EE516-4808-4F07-AC38-8C3FE8371EF4}"/>
    <cellStyle name="Cálculo 2 11 2 2 2" xfId="7641" xr:uid="{42C9B0FF-BADB-4958-93C5-25BD459AFDF9}"/>
    <cellStyle name="Cálculo 2 11 2 2 2 2" xfId="7642" xr:uid="{8EFC77F3-BE10-47ED-8B60-5C5258745A7B}"/>
    <cellStyle name="Cálculo 2 11 2 2 2_Volatility" xfId="7643" xr:uid="{47004E36-1FFA-41EE-A1E0-4D268AC12901}"/>
    <cellStyle name="Cálculo 2 11 2 2 3" xfId="7644" xr:uid="{EFA7D2F2-3692-4554-A4A5-ABEF0A582A1C}"/>
    <cellStyle name="Cálculo 2 11 2 2_Volatility" xfId="7645" xr:uid="{807AF50C-5DE6-401F-8611-45AEE1E72D81}"/>
    <cellStyle name="Cálculo 2 11 2 3" xfId="7646" xr:uid="{815B2179-634D-440F-A3DF-BB9DF712A4A3}"/>
    <cellStyle name="Cálculo 2 11 2 3 2" xfId="7647" xr:uid="{CD070C9A-7362-4ECD-B5B9-B301D9DD940D}"/>
    <cellStyle name="Cálculo 2 11 2 3 2 2" xfId="7648" xr:uid="{044E14E5-A612-4F7A-B5DB-0A4AFB9FC37C}"/>
    <cellStyle name="Cálculo 2 11 2 3 2_Volatility" xfId="7649" xr:uid="{012CB29C-704A-4A9B-BD5C-737324D3CA33}"/>
    <cellStyle name="Cálculo 2 11 2 3 3" xfId="7650" xr:uid="{76AD3560-5DBF-4E7C-818B-A8C67655F407}"/>
    <cellStyle name="Cálculo 2 11 2 3_Volatility" xfId="7651" xr:uid="{8E831646-51B5-4B8A-9BE3-53829C2CD31F}"/>
    <cellStyle name="Cálculo 2 11 2 4" xfId="7652" xr:uid="{5E0D02DE-C8B5-45F9-A453-4410C1D3A2BF}"/>
    <cellStyle name="Cálculo 2 11 2 4 2" xfId="7653" xr:uid="{542874B0-3F2C-4763-B315-27C914F6F355}"/>
    <cellStyle name="Cálculo 2 11 2 4_Volatility" xfId="7654" xr:uid="{E5437AA4-05B0-4291-A9C0-0D731A01A6FF}"/>
    <cellStyle name="Cálculo 2 11 2 5" xfId="7655" xr:uid="{F69DDF25-5DAA-49BB-94CC-7658FF8544EF}"/>
    <cellStyle name="Cálculo 2 11 2_Volatility" xfId="7656" xr:uid="{1E7C5F5B-25B4-4913-9486-67EAB0A0B972}"/>
    <cellStyle name="Cálculo 2 11 3" xfId="7657" xr:uid="{89BC6BC3-7D79-4E73-9E68-582645F70460}"/>
    <cellStyle name="Cálculo 2 11 3 2" xfId="7658" xr:uid="{A7E8006E-1490-4480-87A6-6066E8397808}"/>
    <cellStyle name="Cálculo 2 11 3 2 2" xfId="7659" xr:uid="{DFD609C8-97F1-4284-BC47-BF3963270864}"/>
    <cellStyle name="Cálculo 2 11 3 2_Volatility" xfId="7660" xr:uid="{5ABF1680-8C98-45CB-9E7D-627F3E53B742}"/>
    <cellStyle name="Cálculo 2 11 3 3" xfId="7661" xr:uid="{93768F89-3394-4A49-8872-ACB6EA76AD98}"/>
    <cellStyle name="Cálculo 2 11 3_Volatility" xfId="7662" xr:uid="{34698539-4292-4A0F-910D-B1CC55322692}"/>
    <cellStyle name="Cálculo 2 11 4" xfId="7663" xr:uid="{0C05780A-0448-43CE-BE55-E803C0FF67DD}"/>
    <cellStyle name="Cálculo 2 11 4 2" xfId="7664" xr:uid="{D5C3B5ED-B184-49D9-9208-73A555D136F7}"/>
    <cellStyle name="Cálculo 2 11 4_Volatility" xfId="7665" xr:uid="{39F1DFAB-5E5E-4043-A749-4B3E2D9F0987}"/>
    <cellStyle name="Cálculo 2 11 5" xfId="7666" xr:uid="{26998731-D082-4213-8C23-76228CC1804D}"/>
    <cellStyle name="Cálculo 2 11_Volatility" xfId="7667" xr:uid="{111AD121-1DBB-4552-BCB7-87974C02A2A2}"/>
    <cellStyle name="Cálculo 2 12" xfId="7668" xr:uid="{782B192D-A5D4-4822-BAD1-A6D23E9018CF}"/>
    <cellStyle name="Cálculo 2 12 2" xfId="7669" xr:uid="{9A82DC32-B5FF-42B1-AA88-877D0882B9FB}"/>
    <cellStyle name="Cálculo 2 12 2 2" xfId="7670" xr:uid="{1FB9C919-A02D-4D56-8B2F-6DED24FF65ED}"/>
    <cellStyle name="Cálculo 2 12 2 2 2" xfId="7671" xr:uid="{1FF118FB-A6EB-4720-B3E5-79CF074EC294}"/>
    <cellStyle name="Cálculo 2 12 2 2 2 2" xfId="7672" xr:uid="{01CA9F18-1F99-4B0F-AC2F-9070FFAAA9CF}"/>
    <cellStyle name="Cálculo 2 12 2 2 2_Volatility" xfId="7673" xr:uid="{D9D6F99B-7C37-4381-B344-6D4EA9AA14F9}"/>
    <cellStyle name="Cálculo 2 12 2 2 3" xfId="7674" xr:uid="{86688FAC-4E78-4C29-9582-7A5B05753E0D}"/>
    <cellStyle name="Cálculo 2 12 2 2_Volatility" xfId="7675" xr:uid="{C4BB723A-816A-4425-A818-50A4786E002C}"/>
    <cellStyle name="Cálculo 2 12 2 3" xfId="7676" xr:uid="{254513EA-0301-476E-B7EB-A2FBE04FD374}"/>
    <cellStyle name="Cálculo 2 12 2 3 2" xfId="7677" xr:uid="{CD8A47ED-0790-493E-84D1-2BFFFC633849}"/>
    <cellStyle name="Cálculo 2 12 2 3 2 2" xfId="7678" xr:uid="{2926AECE-EDEF-4188-A32E-4BBE28C2706A}"/>
    <cellStyle name="Cálculo 2 12 2 3 2_Volatility" xfId="7679" xr:uid="{DF7DB70D-85C4-47F8-81C6-D139F00BD231}"/>
    <cellStyle name="Cálculo 2 12 2 3 3" xfId="7680" xr:uid="{4D4D565D-FF9B-4907-A1D0-80E39723F313}"/>
    <cellStyle name="Cálculo 2 12 2 3_Volatility" xfId="7681" xr:uid="{F62ADE77-F42D-4377-A012-D7E4D84E400D}"/>
    <cellStyle name="Cálculo 2 12 2 4" xfId="7682" xr:uid="{E4408B5F-A810-4E90-99C9-0FBA8AF89A46}"/>
    <cellStyle name="Cálculo 2 12 2 4 2" xfId="7683" xr:uid="{5412F093-222C-405F-A30F-7094D90BEC94}"/>
    <cellStyle name="Cálculo 2 12 2 4_Volatility" xfId="7684" xr:uid="{8E321799-E4F5-4C19-A7D8-5511DD808C5E}"/>
    <cellStyle name="Cálculo 2 12 2 5" xfId="7685" xr:uid="{7D03D05A-2299-40F9-9FCC-07A626996C0F}"/>
    <cellStyle name="Cálculo 2 12 2_Volatility" xfId="7686" xr:uid="{E83F9801-7279-4A26-BCF3-FF10B39B9632}"/>
    <cellStyle name="Cálculo 2 12 3" xfId="7687" xr:uid="{4A7987AC-74FD-423B-BCA5-86FA949FA46C}"/>
    <cellStyle name="Cálculo 2 12 3 2" xfId="7688" xr:uid="{84ECABA5-9DE2-4477-A85F-AAA1D6F465EB}"/>
    <cellStyle name="Cálculo 2 12 3 2 2" xfId="7689" xr:uid="{CFF3523D-75D2-4AF5-AE61-2EB05C3275CE}"/>
    <cellStyle name="Cálculo 2 12 3 2_Volatility" xfId="7690" xr:uid="{DB95A4C8-D347-485C-B849-EB97BAB10829}"/>
    <cellStyle name="Cálculo 2 12 3 3" xfId="7691" xr:uid="{B77F7CE4-B1E2-41DD-BABE-6BEE692824B6}"/>
    <cellStyle name="Cálculo 2 12 3_Volatility" xfId="7692" xr:uid="{308E0106-DEF9-412C-BD3E-2EDE4210DCAD}"/>
    <cellStyle name="Cálculo 2 12 4" xfId="7693" xr:uid="{84668389-976C-4F2F-8CC8-F48AD1FB7CB1}"/>
    <cellStyle name="Cálculo 2 12 4 2" xfId="7694" xr:uid="{4BFC48E1-04DB-427A-98D6-9957878581B3}"/>
    <cellStyle name="Cálculo 2 12 4_Volatility" xfId="7695" xr:uid="{76E381C3-4232-48E0-94FA-B06D86086EFB}"/>
    <cellStyle name="Cálculo 2 12 5" xfId="7696" xr:uid="{1EE6DCBD-CA81-453C-AF8A-4F7CDEA01FA5}"/>
    <cellStyle name="Cálculo 2 12_Volatility" xfId="7697" xr:uid="{0CACCAC9-8AE8-4CDD-9ED3-E589E2A1DA5E}"/>
    <cellStyle name="Cálculo 2 13" xfId="7698" xr:uid="{603601EB-2CB2-4C31-988A-8ED78D7A5093}"/>
    <cellStyle name="Cálculo 2 13 2" xfId="7699" xr:uid="{BA14CFF5-35F9-4FE4-80F6-8D86064EF433}"/>
    <cellStyle name="Cálculo 2 13 2 2" xfId="7700" xr:uid="{853D8350-AF03-4369-88A5-3B1B1545D988}"/>
    <cellStyle name="Cálculo 2 13 2 2 2" xfId="7701" xr:uid="{C427E2B5-1A45-46B2-8B11-AB424414DDD3}"/>
    <cellStyle name="Cálculo 2 13 2 2 2 2" xfId="7702" xr:uid="{C158A9F5-B0D6-443B-AB01-CA72240447D8}"/>
    <cellStyle name="Cálculo 2 13 2 2 2_Volatility" xfId="7703" xr:uid="{E163D15D-F79E-4E24-A400-B9374A9A690F}"/>
    <cellStyle name="Cálculo 2 13 2 2 3" xfId="7704" xr:uid="{80ED8CB6-4812-425B-8FC7-CC4C3CB8BF95}"/>
    <cellStyle name="Cálculo 2 13 2 2_Volatility" xfId="7705" xr:uid="{715EC982-5260-495C-B7BA-154590B9D1DA}"/>
    <cellStyle name="Cálculo 2 13 2 3" xfId="7706" xr:uid="{50C761A7-AAF7-4EFE-80E2-3B7CDEB7D068}"/>
    <cellStyle name="Cálculo 2 13 2 3 2" xfId="7707" xr:uid="{69CBD986-464F-4D6B-862A-7FA4D662F7ED}"/>
    <cellStyle name="Cálculo 2 13 2 3 2 2" xfId="7708" xr:uid="{7EAC9958-C1CC-449D-AFAA-95CF1355113D}"/>
    <cellStyle name="Cálculo 2 13 2 3 2_Volatility" xfId="7709" xr:uid="{3D6E25B2-03E2-472E-9D2C-3A9AF8E8D86B}"/>
    <cellStyle name="Cálculo 2 13 2 3 3" xfId="7710" xr:uid="{F9B78C5F-726D-45C5-9DD5-0846B174803A}"/>
    <cellStyle name="Cálculo 2 13 2 3_Volatility" xfId="7711" xr:uid="{C3FB2E92-B4B5-40A1-BAB0-C164C1DA20C4}"/>
    <cellStyle name="Cálculo 2 13 2 4" xfId="7712" xr:uid="{9C90F6D8-57D1-4E5E-B2D9-FB195CAD802E}"/>
    <cellStyle name="Cálculo 2 13 2 4 2" xfId="7713" xr:uid="{4D62EF6B-9AB6-4145-808C-E3923919AB61}"/>
    <cellStyle name="Cálculo 2 13 2 4_Volatility" xfId="7714" xr:uid="{CDA44023-0DAE-41AA-A23C-09927B92054E}"/>
    <cellStyle name="Cálculo 2 13 2 5" xfId="7715" xr:uid="{0A7166FC-A4B4-4136-83E0-5D84CB36A904}"/>
    <cellStyle name="Cálculo 2 13 2_Volatility" xfId="7716" xr:uid="{A5A9A458-7B6D-421C-9DB3-3F498B25483D}"/>
    <cellStyle name="Cálculo 2 13 3" xfId="7717" xr:uid="{C766138F-6C45-45DA-883B-C0E0D18CCC0A}"/>
    <cellStyle name="Cálculo 2 13 3 2" xfId="7718" xr:uid="{E18407C7-CFFF-4AC2-B091-AC41CDAE72F7}"/>
    <cellStyle name="Cálculo 2 13 3 2 2" xfId="7719" xr:uid="{3FBCD9A8-6E20-4078-93DB-406EBAA7863B}"/>
    <cellStyle name="Cálculo 2 13 3 2_Volatility" xfId="7720" xr:uid="{86AF9986-3042-4945-8C48-1225FA5F21BC}"/>
    <cellStyle name="Cálculo 2 13 3 3" xfId="7721" xr:uid="{A52B7A9B-E2E6-4649-BF40-20FF14699BF4}"/>
    <cellStyle name="Cálculo 2 13 3_Volatility" xfId="7722" xr:uid="{F2EA26EB-AB8E-4B59-B42D-98BEDEF65BC4}"/>
    <cellStyle name="Cálculo 2 13 4" xfId="7723" xr:uid="{1DABE475-8A6A-483E-9D5B-7029BA5137A1}"/>
    <cellStyle name="Cálculo 2 13 4 2" xfId="7724" xr:uid="{6BCE5139-C7A7-4B15-9E5E-62440A767162}"/>
    <cellStyle name="Cálculo 2 13 4_Volatility" xfId="7725" xr:uid="{94727D70-246F-4B82-9830-F644B3F56CCC}"/>
    <cellStyle name="Cálculo 2 13 5" xfId="7726" xr:uid="{12B43314-2749-45AE-9B69-CF0E19CC2688}"/>
    <cellStyle name="Cálculo 2 13_Volatility" xfId="7727" xr:uid="{5B043E6A-EF6A-4961-8ED1-B4FA7EC2E9DB}"/>
    <cellStyle name="Cálculo 2 14" xfId="7728" xr:uid="{35E1567C-A82F-4F34-B630-DF6547159432}"/>
    <cellStyle name="Cálculo 2 14 2" xfId="7729" xr:uid="{E7C86EC0-59BE-437E-AA50-986954BDF70D}"/>
    <cellStyle name="Cálculo 2 14 2 2" xfId="7730" xr:uid="{0DEEFB62-9F6B-436C-944C-02E7B367B1B2}"/>
    <cellStyle name="Cálculo 2 14 2 2 2" xfId="7731" xr:uid="{56CC9C26-0BF0-41E0-AC76-0574494286AE}"/>
    <cellStyle name="Cálculo 2 14 2 2 2 2" xfId="7732" xr:uid="{912BBBF1-B80A-483E-AE2D-67CB1A04BFA6}"/>
    <cellStyle name="Cálculo 2 14 2 2 2_Volatility" xfId="7733" xr:uid="{7A697244-71A4-40E9-9C8A-6C606A63CD3C}"/>
    <cellStyle name="Cálculo 2 14 2 2 3" xfId="7734" xr:uid="{44E36F4B-4B31-4A03-96FE-B1650CD89EDC}"/>
    <cellStyle name="Cálculo 2 14 2 2_Volatility" xfId="7735" xr:uid="{E6684CAF-8968-4C2E-B281-A234E2788895}"/>
    <cellStyle name="Cálculo 2 14 2 3" xfId="7736" xr:uid="{1628A510-C1F7-494E-931C-B8520A7F6126}"/>
    <cellStyle name="Cálculo 2 14 2 3 2" xfId="7737" xr:uid="{26329F1C-0D34-4B0C-882F-A789FEE63DA9}"/>
    <cellStyle name="Cálculo 2 14 2 3 2 2" xfId="7738" xr:uid="{B12E96A0-81F4-4E2A-A79B-9F1C6890119F}"/>
    <cellStyle name="Cálculo 2 14 2 3 2_Volatility" xfId="7739" xr:uid="{67B4AF53-A575-4E07-B434-9C14AE51CBA6}"/>
    <cellStyle name="Cálculo 2 14 2 3 3" xfId="7740" xr:uid="{E4D8F0E9-2D3B-4990-BF68-22D39991B0CD}"/>
    <cellStyle name="Cálculo 2 14 2 3_Volatility" xfId="7741" xr:uid="{1C6E5C56-FCF9-41AB-BBFE-5F27A41A6BA1}"/>
    <cellStyle name="Cálculo 2 14 2 4" xfId="7742" xr:uid="{B27B0DBE-82AF-42E6-A333-4BEB59323B9A}"/>
    <cellStyle name="Cálculo 2 14 2 4 2" xfId="7743" xr:uid="{73A301EE-4E77-4D2D-A7DD-7358FDF91E5C}"/>
    <cellStyle name="Cálculo 2 14 2 4_Volatility" xfId="7744" xr:uid="{BE6B18E0-E1D7-48AB-8FAE-0DC6D2550895}"/>
    <cellStyle name="Cálculo 2 14 2 5" xfId="7745" xr:uid="{1FA41546-5159-4163-B581-E7B70FF6301C}"/>
    <cellStyle name="Cálculo 2 14 2_Volatility" xfId="7746" xr:uid="{BFBBA0A4-231F-4C85-BC47-59250EBDBB8E}"/>
    <cellStyle name="Cálculo 2 14 3" xfId="7747" xr:uid="{47D1A282-F262-45F8-BF94-400A9EAB4278}"/>
    <cellStyle name="Cálculo 2 14 3 2" xfId="7748" xr:uid="{F4BFE472-0738-406B-8E87-FD5954577F43}"/>
    <cellStyle name="Cálculo 2 14 3 2 2" xfId="7749" xr:uid="{7A18CE1B-CD10-4E23-B60E-C5D04CE929F7}"/>
    <cellStyle name="Cálculo 2 14 3 2_Volatility" xfId="7750" xr:uid="{1F92F402-D1FE-4326-82C8-58F35EFA432C}"/>
    <cellStyle name="Cálculo 2 14 3 3" xfId="7751" xr:uid="{876DEDE6-DCA2-4DDF-9981-4E546F887E0D}"/>
    <cellStyle name="Cálculo 2 14 3_Volatility" xfId="7752" xr:uid="{EC04C14D-5AE5-4592-B671-BB868BBE541A}"/>
    <cellStyle name="Cálculo 2 14 4" xfId="7753" xr:uid="{3F00A1AC-311B-407E-8622-7D04D795B615}"/>
    <cellStyle name="Cálculo 2 14 4 2" xfId="7754" xr:uid="{4B85C311-D566-4252-9836-C0C51CAB3DD2}"/>
    <cellStyle name="Cálculo 2 14 4_Volatility" xfId="7755" xr:uid="{99D77328-3E3A-44A2-AB8A-E41500065CC0}"/>
    <cellStyle name="Cálculo 2 14 5" xfId="7756" xr:uid="{EA54A7B3-34BB-481B-A7CC-09421B956BB3}"/>
    <cellStyle name="Cálculo 2 14_Volatility" xfId="7757" xr:uid="{B4227E77-C059-4022-950C-69114FC1822E}"/>
    <cellStyle name="Cálculo 2 15" xfId="7758" xr:uid="{9F2AE2B7-E07D-428D-8C6F-34FCF7B92458}"/>
    <cellStyle name="Cálculo 2 15 2" xfId="7759" xr:uid="{5556075E-7B12-4814-A63D-074CAB2E2C42}"/>
    <cellStyle name="Cálculo 2 15 2 2" xfId="7760" xr:uid="{7AE6DC29-5BC6-4EE8-B450-8854012CEF02}"/>
    <cellStyle name="Cálculo 2 15 2 2 2" xfId="7761" xr:uid="{46E4FDAE-51C7-46B4-B1FD-ABAA8A728554}"/>
    <cellStyle name="Cálculo 2 15 2 2 2 2" xfId="7762" xr:uid="{1E8A4E20-042E-491F-AF5A-F607FD8C79B2}"/>
    <cellStyle name="Cálculo 2 15 2 2 2_Volatility" xfId="7763" xr:uid="{B47EACDF-94D6-44CF-A399-77D2C5386588}"/>
    <cellStyle name="Cálculo 2 15 2 2 3" xfId="7764" xr:uid="{828530D2-DF40-4EE7-9E56-6AECDA324E97}"/>
    <cellStyle name="Cálculo 2 15 2 2_Volatility" xfId="7765" xr:uid="{53777CFA-F99A-4EB4-B506-B0845E420AA6}"/>
    <cellStyle name="Cálculo 2 15 2 3" xfId="7766" xr:uid="{FB6979EA-0EC9-4AD6-9A7E-A6D8905F32A5}"/>
    <cellStyle name="Cálculo 2 15 2 3 2" xfId="7767" xr:uid="{1600952D-34FB-45DD-91E3-15044777BD96}"/>
    <cellStyle name="Cálculo 2 15 2 3 2 2" xfId="7768" xr:uid="{9FBE2237-85AD-4E3E-9867-1025DF50F460}"/>
    <cellStyle name="Cálculo 2 15 2 3 2_Volatility" xfId="7769" xr:uid="{C194FFCD-4FC8-4A3D-9D0B-D7653B10C285}"/>
    <cellStyle name="Cálculo 2 15 2 3 3" xfId="7770" xr:uid="{C1104BB2-9625-407D-B5A5-F8C72D35D2E0}"/>
    <cellStyle name="Cálculo 2 15 2 3_Volatility" xfId="7771" xr:uid="{D610FE75-D9B6-406F-81A6-7682BE58BB0C}"/>
    <cellStyle name="Cálculo 2 15 2 4" xfId="7772" xr:uid="{DE370638-38F4-400E-8590-5101DC12F264}"/>
    <cellStyle name="Cálculo 2 15 2 4 2" xfId="7773" xr:uid="{1FEC39FE-23C2-468A-AD45-D9FA4DBD57C7}"/>
    <cellStyle name="Cálculo 2 15 2 4_Volatility" xfId="7774" xr:uid="{676E4BF8-E7B3-4C4E-B648-D4CF83BE7795}"/>
    <cellStyle name="Cálculo 2 15 2 5" xfId="7775" xr:uid="{E6AE39D2-D42E-412A-B73F-6471463DEFD7}"/>
    <cellStyle name="Cálculo 2 15 2_Volatility" xfId="7776" xr:uid="{7074B7F1-99E2-4154-8AB5-981FDCB7653B}"/>
    <cellStyle name="Cálculo 2 15 3" xfId="7777" xr:uid="{12350D65-6C75-4A47-BD99-7098609D868C}"/>
    <cellStyle name="Cálculo 2 15 3 2" xfId="7778" xr:uid="{EDEBA148-40E8-4884-8AE5-000F6B8FAE86}"/>
    <cellStyle name="Cálculo 2 15 3 2 2" xfId="7779" xr:uid="{0861F6E3-C1CB-4584-A356-5499E72CE056}"/>
    <cellStyle name="Cálculo 2 15 3 2_Volatility" xfId="7780" xr:uid="{47B92D74-4349-4FBD-BCFB-40E96F9C65E6}"/>
    <cellStyle name="Cálculo 2 15 3 3" xfId="7781" xr:uid="{3E9F2D2E-F8F2-406E-A73F-03D8EDB6F194}"/>
    <cellStyle name="Cálculo 2 15 3_Volatility" xfId="7782" xr:uid="{1837AD3A-8FF7-49F8-B0FA-E93B1D38B96C}"/>
    <cellStyle name="Cálculo 2 15 4" xfId="7783" xr:uid="{075482AD-D958-4526-B331-79B79D6916E1}"/>
    <cellStyle name="Cálculo 2 15 4 2" xfId="7784" xr:uid="{372A94AD-0799-44FD-94EC-EAD3DFE12941}"/>
    <cellStyle name="Cálculo 2 15 4_Volatility" xfId="7785" xr:uid="{8E16EC9C-A9BB-4866-A167-7455B03359FA}"/>
    <cellStyle name="Cálculo 2 15 5" xfId="7786" xr:uid="{F3C09E39-0549-481F-822A-0FDF82F83B71}"/>
    <cellStyle name="Cálculo 2 15_Volatility" xfId="7787" xr:uid="{76E9176D-5E75-426F-8CD2-EC1F213FCA24}"/>
    <cellStyle name="Cálculo 2 16" xfId="7788" xr:uid="{13A1DE68-4202-46FD-B37E-B8CBB3C626E1}"/>
    <cellStyle name="Cálculo 2 16 2" xfId="7789" xr:uid="{BA2512AD-9A26-4013-B9E2-6C61D90D1786}"/>
    <cellStyle name="Cálculo 2 16 2 2" xfId="7790" xr:uid="{A718D455-EBD8-4DE5-98F3-A2B24497D447}"/>
    <cellStyle name="Cálculo 2 16 2 2 2" xfId="7791" xr:uid="{CF919987-C659-4F9D-8146-FD0D3D5DC178}"/>
    <cellStyle name="Cálculo 2 16 2 2 2 2" xfId="7792" xr:uid="{8C50ADD4-6A7A-4B1E-B823-CADBC608CAC2}"/>
    <cellStyle name="Cálculo 2 16 2 2 2_Volatility" xfId="7793" xr:uid="{7DEC3641-407A-47D3-81FB-B49C2AC4F871}"/>
    <cellStyle name="Cálculo 2 16 2 2 3" xfId="7794" xr:uid="{2394DAC7-88C5-4C5B-9A4D-1912CB9E3001}"/>
    <cellStyle name="Cálculo 2 16 2 2_Volatility" xfId="7795" xr:uid="{0113FD67-821F-428E-88C8-BBD0322656B7}"/>
    <cellStyle name="Cálculo 2 16 2 3" xfId="7796" xr:uid="{001C1076-8AD2-402C-A34F-774881F23982}"/>
    <cellStyle name="Cálculo 2 16 2 3 2" xfId="7797" xr:uid="{05A72AEB-10C8-4BF2-AE48-D38491A5D025}"/>
    <cellStyle name="Cálculo 2 16 2 3 2 2" xfId="7798" xr:uid="{6FB44AF6-7BBD-4035-BBAC-1EA2A88C76B1}"/>
    <cellStyle name="Cálculo 2 16 2 3 2_Volatility" xfId="7799" xr:uid="{193C6229-0566-42F1-9109-8681C2B11C71}"/>
    <cellStyle name="Cálculo 2 16 2 3 3" xfId="7800" xr:uid="{FD88E18C-F2D6-4F01-B6C2-72D1B22AC4F7}"/>
    <cellStyle name="Cálculo 2 16 2 3_Volatility" xfId="7801" xr:uid="{BA138316-ED67-4757-920C-CFFA1BE120DA}"/>
    <cellStyle name="Cálculo 2 16 2 4" xfId="7802" xr:uid="{28AEBA23-E051-43F6-B211-056FEA33124E}"/>
    <cellStyle name="Cálculo 2 16 2 4 2" xfId="7803" xr:uid="{47FCC1E5-1A34-4860-B81C-A7CB8A2F1EA6}"/>
    <cellStyle name="Cálculo 2 16 2 4_Volatility" xfId="7804" xr:uid="{4CEFF0DB-69E6-4A59-AB40-DC0ECA8C8153}"/>
    <cellStyle name="Cálculo 2 16 2 5" xfId="7805" xr:uid="{6B1A67F3-6A91-4E63-A305-F5FED9713350}"/>
    <cellStyle name="Cálculo 2 16 2_Volatility" xfId="7806" xr:uid="{981F5859-7A93-4E69-B22A-BB101E8C4927}"/>
    <cellStyle name="Cálculo 2 16 3" xfId="7807" xr:uid="{E9060236-9E3C-4B23-8269-5706581AB2EE}"/>
    <cellStyle name="Cálculo 2 16 3 2" xfId="7808" xr:uid="{EAAC0B43-AC3E-48F0-BA84-5ACE6EABD565}"/>
    <cellStyle name="Cálculo 2 16 3 2 2" xfId="7809" xr:uid="{DECBA61D-2984-435C-B855-B6B1DF121C45}"/>
    <cellStyle name="Cálculo 2 16 3 2_Volatility" xfId="7810" xr:uid="{E3BFD64A-0AE3-4D84-8544-A8BD0C3029D3}"/>
    <cellStyle name="Cálculo 2 16 3 3" xfId="7811" xr:uid="{BB66B045-D789-4CB5-A0C5-1BC5510DD4BE}"/>
    <cellStyle name="Cálculo 2 16 3_Volatility" xfId="7812" xr:uid="{96E1197A-B171-4AE2-B42C-3DDE9AACCCCA}"/>
    <cellStyle name="Cálculo 2 16 4" xfId="7813" xr:uid="{2EE7A1DD-62A8-4AB3-B338-0CBED86E0239}"/>
    <cellStyle name="Cálculo 2 16 4 2" xfId="7814" xr:uid="{A1FC8151-1C88-43DC-8FD2-F48AEEF7A99E}"/>
    <cellStyle name="Cálculo 2 16 4_Volatility" xfId="7815" xr:uid="{7A824D38-EC8A-40AB-92CE-8FCE810FB396}"/>
    <cellStyle name="Cálculo 2 16 5" xfId="7816" xr:uid="{DFF305E8-F076-437E-9CA1-B4D8ADDCA260}"/>
    <cellStyle name="Cálculo 2 16_Volatility" xfId="7817" xr:uid="{7D4B0EF3-CEFB-4D8B-B0B0-26567D769304}"/>
    <cellStyle name="Cálculo 2 17" xfId="7818" xr:uid="{071B76C6-C3F9-46D5-88BC-FCABC2C8C6BC}"/>
    <cellStyle name="Cálculo 2 17 2" xfId="7819" xr:uid="{5FE39D58-BDB2-44AF-A102-D7B054C56F17}"/>
    <cellStyle name="Cálculo 2 17 2 2" xfId="7820" xr:uid="{3DBC4CC4-9E73-48A4-A1C4-AC94DDC13197}"/>
    <cellStyle name="Cálculo 2 17 2 2 2" xfId="7821" xr:uid="{ABB4D695-C586-411D-BB49-5504337ABE4D}"/>
    <cellStyle name="Cálculo 2 17 2 2 2 2" xfId="7822" xr:uid="{B7AB6DC3-AAD7-4A71-BD2C-8492254B8AEB}"/>
    <cellStyle name="Cálculo 2 17 2 2 2_Volatility" xfId="7823" xr:uid="{360F301E-FD15-471D-BFE8-DE64663A565B}"/>
    <cellStyle name="Cálculo 2 17 2 2 3" xfId="7824" xr:uid="{21861D06-C47A-464B-B715-E9B6449D5DFB}"/>
    <cellStyle name="Cálculo 2 17 2 2_Volatility" xfId="7825" xr:uid="{E48D8E84-6142-4C2B-AC18-ADB4A65DEBDF}"/>
    <cellStyle name="Cálculo 2 17 2 3" xfId="7826" xr:uid="{D25B62FA-F1C9-4D48-86B7-885D0C208F8A}"/>
    <cellStyle name="Cálculo 2 17 2 3 2" xfId="7827" xr:uid="{C8CABD2E-E13F-42BD-A7E1-3BEBE38D6501}"/>
    <cellStyle name="Cálculo 2 17 2 3 2 2" xfId="7828" xr:uid="{49E8B066-8A5C-41AD-A410-EB622730D569}"/>
    <cellStyle name="Cálculo 2 17 2 3 2_Volatility" xfId="7829" xr:uid="{D12AD826-153B-4CD2-8C1D-D67E52B642C9}"/>
    <cellStyle name="Cálculo 2 17 2 3 3" xfId="7830" xr:uid="{7991E3F1-BC4D-4047-8203-6DE29C4EC2A1}"/>
    <cellStyle name="Cálculo 2 17 2 3_Volatility" xfId="7831" xr:uid="{AEE299CD-5640-4E4F-946E-4FAD3B7B7D9A}"/>
    <cellStyle name="Cálculo 2 17 2 4" xfId="7832" xr:uid="{BE305A96-DAC2-45F5-ABBA-8F8DF96AA2F3}"/>
    <cellStyle name="Cálculo 2 17 2 4 2" xfId="7833" xr:uid="{FB774B4D-195B-4143-B746-5756DD667F22}"/>
    <cellStyle name="Cálculo 2 17 2 4_Volatility" xfId="7834" xr:uid="{D2D42C0E-DE74-46A6-9269-BC691822969D}"/>
    <cellStyle name="Cálculo 2 17 2 5" xfId="7835" xr:uid="{67CF21B2-7445-43C0-8CCA-79495B9C002C}"/>
    <cellStyle name="Cálculo 2 17 2_Volatility" xfId="7836" xr:uid="{30A84FCC-84D4-4E67-ACE3-EFBAE72C9DFB}"/>
    <cellStyle name="Cálculo 2 17 3" xfId="7837" xr:uid="{84C5D841-B59F-4259-9226-7AED63E79936}"/>
    <cellStyle name="Cálculo 2 17 3 2" xfId="7838" xr:uid="{C8B1490D-601A-4D30-863D-0CC3124FEF16}"/>
    <cellStyle name="Cálculo 2 17 3 2 2" xfId="7839" xr:uid="{B616C687-990C-457C-A9C2-713FF5DB9DF6}"/>
    <cellStyle name="Cálculo 2 17 3 2_Volatility" xfId="7840" xr:uid="{960087BB-5E79-4D2C-94AF-F725649BC602}"/>
    <cellStyle name="Cálculo 2 17 3 3" xfId="7841" xr:uid="{09B0C7E4-1E2F-4314-AEB6-73D38C79717E}"/>
    <cellStyle name="Cálculo 2 17 3_Volatility" xfId="7842" xr:uid="{B2D8D973-4B42-4470-9D0D-02477C9FBD23}"/>
    <cellStyle name="Cálculo 2 17 4" xfId="7843" xr:uid="{19F8868E-2A2E-4591-8F08-484772A6DFAD}"/>
    <cellStyle name="Cálculo 2 17 4 2" xfId="7844" xr:uid="{C2D6D289-07D5-471B-88C5-56C99EEB2917}"/>
    <cellStyle name="Cálculo 2 17 4_Volatility" xfId="7845" xr:uid="{E7443F39-48D4-4192-B7FA-A46380EC8FDB}"/>
    <cellStyle name="Cálculo 2 17 5" xfId="7846" xr:uid="{62F8B869-AACD-445B-A846-ED3C7CA4F92D}"/>
    <cellStyle name="Cálculo 2 17_Volatility" xfId="7847" xr:uid="{F11F57C1-8201-4A35-9DB5-C7FA5BB4EBF3}"/>
    <cellStyle name="Cálculo 2 18" xfId="7848" xr:uid="{230C118F-F76B-458D-9E77-4B7C44D8D05B}"/>
    <cellStyle name="Cálculo 2 18 2" xfId="7849" xr:uid="{71C92A16-93E4-49E3-B9A2-8DD16861B6CC}"/>
    <cellStyle name="Cálculo 2 18 2 2" xfId="7850" xr:uid="{74D4BEE0-861D-40EE-B712-3C7171E6F730}"/>
    <cellStyle name="Cálculo 2 18 2 2 2" xfId="7851" xr:uid="{E621195C-B6E2-47AA-AA1F-91007926551F}"/>
    <cellStyle name="Cálculo 2 18 2 2 2 2" xfId="7852" xr:uid="{8E77B2A4-93A3-436D-AB98-21E4A9CA96E4}"/>
    <cellStyle name="Cálculo 2 18 2 2 2_Volatility" xfId="7853" xr:uid="{62610378-3E41-4B92-B259-C5DFCA9167D0}"/>
    <cellStyle name="Cálculo 2 18 2 2 3" xfId="7854" xr:uid="{D4B0BA46-6924-476C-8F61-FD3EE8D94D41}"/>
    <cellStyle name="Cálculo 2 18 2 2_Volatility" xfId="7855" xr:uid="{F47D2CC4-4E1B-4D17-AF2F-3D9BDF3DDD98}"/>
    <cellStyle name="Cálculo 2 18 2 3" xfId="7856" xr:uid="{0974095C-EBE8-46DC-91DF-9F6BE2311274}"/>
    <cellStyle name="Cálculo 2 18 2 3 2" xfId="7857" xr:uid="{FBEC3F85-4FBE-44F6-B95A-84B55C730490}"/>
    <cellStyle name="Cálculo 2 18 2 3 2 2" xfId="7858" xr:uid="{D4BF768B-62FB-4DA9-AEDB-90733389796B}"/>
    <cellStyle name="Cálculo 2 18 2 3 2_Volatility" xfId="7859" xr:uid="{849BD162-FFBC-4BFE-9C26-47EA9C9CF350}"/>
    <cellStyle name="Cálculo 2 18 2 3 3" xfId="7860" xr:uid="{24626257-918D-4FEC-9DE9-36CE882EDE35}"/>
    <cellStyle name="Cálculo 2 18 2 3_Volatility" xfId="7861" xr:uid="{FB0C67E8-FDCF-4CEC-8FF2-75BAF806E508}"/>
    <cellStyle name="Cálculo 2 18 2 4" xfId="7862" xr:uid="{48138ACE-33C8-44BA-AC15-066D56B15B88}"/>
    <cellStyle name="Cálculo 2 18 2 4 2" xfId="7863" xr:uid="{0C1C45A5-5629-40E4-AAAC-5DD2C573B421}"/>
    <cellStyle name="Cálculo 2 18 2 4_Volatility" xfId="7864" xr:uid="{BFE8271B-75F8-43F0-8D9F-ED66AAA457B3}"/>
    <cellStyle name="Cálculo 2 18 2 5" xfId="7865" xr:uid="{524E48EA-B647-460F-87E3-F0977858B8F9}"/>
    <cellStyle name="Cálculo 2 18 2_Volatility" xfId="7866" xr:uid="{55388266-7A7E-4C2B-BB48-4EFD91A9F14C}"/>
    <cellStyle name="Cálculo 2 18 3" xfId="7867" xr:uid="{AFCD6B93-B27D-428E-84A8-813E756DA086}"/>
    <cellStyle name="Cálculo 2 18 3 2" xfId="7868" xr:uid="{A0630DCC-E0A4-4405-AC39-A31B88F4F93B}"/>
    <cellStyle name="Cálculo 2 18 3 2 2" xfId="7869" xr:uid="{37DE8ECC-B145-4532-AFDE-902CAF2C66DE}"/>
    <cellStyle name="Cálculo 2 18 3 2_Volatility" xfId="7870" xr:uid="{BE0EFEE2-D96C-4384-83BE-7F9B24B2F7D7}"/>
    <cellStyle name="Cálculo 2 18 3 3" xfId="7871" xr:uid="{9CC29C22-A71A-4293-B646-7BC10B23AFC4}"/>
    <cellStyle name="Cálculo 2 18 3_Volatility" xfId="7872" xr:uid="{81D57AFE-35AE-40FB-A13D-D31EAA2EFEBD}"/>
    <cellStyle name="Cálculo 2 18 4" xfId="7873" xr:uid="{79B8BEBE-60B6-4CFD-A33E-F31B62CD68DC}"/>
    <cellStyle name="Cálculo 2 18 4 2" xfId="7874" xr:uid="{B97B61D9-A427-4872-81E6-2D7B59F1BC72}"/>
    <cellStyle name="Cálculo 2 18 4_Volatility" xfId="7875" xr:uid="{1D6C9B54-661B-493E-A205-302377B591FA}"/>
    <cellStyle name="Cálculo 2 18 5" xfId="7876" xr:uid="{42C12951-735A-4468-95FC-A2047204CA9E}"/>
    <cellStyle name="Cálculo 2 18_Volatility" xfId="7877" xr:uid="{34CFC4BB-A498-4B7A-B94B-AE253B802C40}"/>
    <cellStyle name="Cálculo 2 19" xfId="7878" xr:uid="{DB62B6DE-BC7F-4DDC-B72D-536DABC49E56}"/>
    <cellStyle name="Cálculo 2 19 2" xfId="7879" xr:uid="{AEF2E017-B412-44C4-8155-9D4864E4B9C5}"/>
    <cellStyle name="Cálculo 2 19 2 2" xfId="7880" xr:uid="{49AD0571-4ED8-4622-891B-16EEC3AF3516}"/>
    <cellStyle name="Cálculo 2 19 2 2 2" xfId="7881" xr:uid="{90438407-2454-4B8A-8CC1-8C0830B7D7F2}"/>
    <cellStyle name="Cálculo 2 19 2 2 2 2" xfId="7882" xr:uid="{3BA630FD-2D36-4B84-85EE-0E732E9DE552}"/>
    <cellStyle name="Cálculo 2 19 2 2 2_Volatility" xfId="7883" xr:uid="{9C99596F-AE94-445C-9399-AD76C24D40F1}"/>
    <cellStyle name="Cálculo 2 19 2 2 3" xfId="7884" xr:uid="{DCC08169-AD5A-42C9-89CE-51FD0076C56A}"/>
    <cellStyle name="Cálculo 2 19 2 2_Volatility" xfId="7885" xr:uid="{9F4A2FBF-C86E-406F-B0DE-68D600A82FE1}"/>
    <cellStyle name="Cálculo 2 19 2 3" xfId="7886" xr:uid="{1D1BCDB9-97BE-4FA7-881F-30A4589E2ECA}"/>
    <cellStyle name="Cálculo 2 19 2 3 2" xfId="7887" xr:uid="{C7EAE5A5-E58C-472E-97CC-49BA58C4E75A}"/>
    <cellStyle name="Cálculo 2 19 2 3 2 2" xfId="7888" xr:uid="{41F0AAB2-EDB2-414A-9F62-98D14A2C5852}"/>
    <cellStyle name="Cálculo 2 19 2 3 2_Volatility" xfId="7889" xr:uid="{D620F911-0F19-4AF4-B454-12B7EBB7B2B3}"/>
    <cellStyle name="Cálculo 2 19 2 3 3" xfId="7890" xr:uid="{D50A2161-3E0B-4460-814F-129EA7AA1D85}"/>
    <cellStyle name="Cálculo 2 19 2 3_Volatility" xfId="7891" xr:uid="{E7E0FB3E-C38F-4BF4-81D3-3DA122A11AD9}"/>
    <cellStyle name="Cálculo 2 19 2 4" xfId="7892" xr:uid="{E6FEF4EF-D185-4F7E-8F25-4FA918B0B84D}"/>
    <cellStyle name="Cálculo 2 19 2 4 2" xfId="7893" xr:uid="{657D94C9-E171-4DA1-AD79-00E6FD2BAB90}"/>
    <cellStyle name="Cálculo 2 19 2 4_Volatility" xfId="7894" xr:uid="{ADD8EF18-CD98-4DAB-A9E9-3CC14B1BF728}"/>
    <cellStyle name="Cálculo 2 19 2 5" xfId="7895" xr:uid="{03E31676-A434-4585-962B-A18A1F8749EA}"/>
    <cellStyle name="Cálculo 2 19 2_Volatility" xfId="7896" xr:uid="{C9E56C54-9B09-4FC3-B4A3-0B5F784EF63C}"/>
    <cellStyle name="Cálculo 2 19 3" xfId="7897" xr:uid="{F94FBEBE-5616-40E7-BDE2-CF3203CD3DAC}"/>
    <cellStyle name="Cálculo 2 19 3 2" xfId="7898" xr:uid="{401640BB-BF95-4685-BAB0-9C630820FF58}"/>
    <cellStyle name="Cálculo 2 19 3 2 2" xfId="7899" xr:uid="{FAF4AF4A-F7E1-45D7-AA02-D06736194CFE}"/>
    <cellStyle name="Cálculo 2 19 3 2_Volatility" xfId="7900" xr:uid="{42888140-341F-42A8-BE4E-2949165F359C}"/>
    <cellStyle name="Cálculo 2 19 3 3" xfId="7901" xr:uid="{B3ADA587-4BD1-4444-B089-4C1B9DFFA511}"/>
    <cellStyle name="Cálculo 2 19 3_Volatility" xfId="7902" xr:uid="{9595FAD9-E600-436D-97BE-182149C9A36A}"/>
    <cellStyle name="Cálculo 2 19 4" xfId="7903" xr:uid="{EE33B17D-E662-402C-B798-E826872B3CE1}"/>
    <cellStyle name="Cálculo 2 19 4 2" xfId="7904" xr:uid="{48615B0A-8799-453D-B5FD-9205A70BFEAA}"/>
    <cellStyle name="Cálculo 2 19 4_Volatility" xfId="7905" xr:uid="{97C438B9-CC7D-422B-BD05-75A62F3D6709}"/>
    <cellStyle name="Cálculo 2 19 5" xfId="7906" xr:uid="{E5797A49-BC5D-426E-A626-440144948A46}"/>
    <cellStyle name="Cálculo 2 19_Volatility" xfId="7907" xr:uid="{A68E4A18-FAC6-47E4-8B6B-2CF8DBF6AE8B}"/>
    <cellStyle name="Cálculo 2 2" xfId="7908" xr:uid="{ADD90CCF-F8CC-44C4-8EBD-951AFE634B99}"/>
    <cellStyle name="Cálculo 2 2 2" xfId="7909" xr:uid="{62E6BFD7-C18B-47F4-BEB5-DA277ED7C011}"/>
    <cellStyle name="Cálculo 2 2 2 2" xfId="7910" xr:uid="{6B374CEC-A6E3-4D98-BA45-8CA107F142B7}"/>
    <cellStyle name="Cálculo 2 2 2 2 2" xfId="7911" xr:uid="{9EC8A250-0A75-4FEB-839D-2C494A4A034F}"/>
    <cellStyle name="Cálculo 2 2 2 2 2 2" xfId="7912" xr:uid="{D323A75D-88D7-4783-844E-4FB635BB6E84}"/>
    <cellStyle name="Cálculo 2 2 2 2 2_Volatility" xfId="7913" xr:uid="{84DF1892-E44C-4B25-AC22-7FAEFE61CF92}"/>
    <cellStyle name="Cálculo 2 2 2 2 3" xfId="7914" xr:uid="{AF30C1E3-1F22-46FF-9A30-EBE1F18F182C}"/>
    <cellStyle name="Cálculo 2 2 2 2_Volatility" xfId="7915" xr:uid="{926C5054-5758-4A69-98A4-20D8B9F6D38F}"/>
    <cellStyle name="Cálculo 2 2 2 3" xfId="7916" xr:uid="{F13C6CBC-2708-49AA-9CB1-ED975FE3B4B0}"/>
    <cellStyle name="Cálculo 2 2 2 3 2" xfId="7917" xr:uid="{E1EEAB42-5F3C-4CD1-B8A8-3B2043488570}"/>
    <cellStyle name="Cálculo 2 2 2 3 2 2" xfId="7918" xr:uid="{C829DE02-9A44-4802-9C7A-87CB6310006B}"/>
    <cellStyle name="Cálculo 2 2 2 3 2_Volatility" xfId="7919" xr:uid="{D36EC25B-CD7B-42E9-979A-99033BD9ECE7}"/>
    <cellStyle name="Cálculo 2 2 2 3 3" xfId="7920" xr:uid="{9E44676E-F553-4D13-9A29-A3E71E57DF94}"/>
    <cellStyle name="Cálculo 2 2 2 3_Volatility" xfId="7921" xr:uid="{C92A51FD-64A2-4FE4-9388-17A04840F8B7}"/>
    <cellStyle name="Cálculo 2 2 2 4" xfId="7922" xr:uid="{8A42292B-F580-48D6-8B72-5F84C160EDC0}"/>
    <cellStyle name="Cálculo 2 2 2 4 2" xfId="7923" xr:uid="{9E410B70-9BB2-4CC0-AC5A-2353FE021F1D}"/>
    <cellStyle name="Cálculo 2 2 2 4_Volatility" xfId="7924" xr:uid="{EA03BECB-7770-4C0A-AC1B-4640EB83E492}"/>
    <cellStyle name="Cálculo 2 2 2 5" xfId="7925" xr:uid="{D6C2A3B7-6ABF-4E0E-A54B-5448DC99F0B2}"/>
    <cellStyle name="Cálculo 2 2 2_Volatility" xfId="7926" xr:uid="{29DAF2E6-C572-4A25-BB1A-478B58818F1B}"/>
    <cellStyle name="Cálculo 2 2 3" xfId="7927" xr:uid="{C52173E0-E74A-4E36-A194-0324DE48DC5B}"/>
    <cellStyle name="Cálculo 2 2 3 2" xfId="7928" xr:uid="{0C1959D5-C377-4737-864C-5B679F94F1B2}"/>
    <cellStyle name="Cálculo 2 2 3 2 2" xfId="7929" xr:uid="{F08B42F1-5187-48CB-A9DD-64CBD7F1C6D4}"/>
    <cellStyle name="Cálculo 2 2 3 2_Volatility" xfId="7930" xr:uid="{45B1DCCB-9FC1-41B5-9DA0-2BC31E0B45A9}"/>
    <cellStyle name="Cálculo 2 2 3 3" xfId="7931" xr:uid="{B598C445-2453-4BA6-B307-668D0C57AECE}"/>
    <cellStyle name="Cálculo 2 2 3_Volatility" xfId="7932" xr:uid="{DB51052B-5C36-42BA-9F00-FB00E4CB48FE}"/>
    <cellStyle name="Cálculo 2 2 4" xfId="7933" xr:uid="{2207A8CC-51A0-488F-9500-B7443A5AFF94}"/>
    <cellStyle name="Cálculo 2 2 4 2" xfId="7934" xr:uid="{67B3B7EB-0D86-4452-A046-DBC370F34AB9}"/>
    <cellStyle name="Cálculo 2 2 4_Volatility" xfId="7935" xr:uid="{155868EA-7A18-43D4-BCCE-6889ACC56277}"/>
    <cellStyle name="Cálculo 2 2 5" xfId="7936" xr:uid="{EDC19752-9922-40CE-A719-28DF17E3891F}"/>
    <cellStyle name="Cálculo 2 2_Volatility" xfId="7937" xr:uid="{816A7DE9-7F50-4A9A-83C8-0E72669503DC}"/>
    <cellStyle name="Cálculo 2 20" xfId="7938" xr:uid="{747B3609-DAF0-422A-9975-8073F00F0182}"/>
    <cellStyle name="Cálculo 2 20 2" xfId="7939" xr:uid="{5EDD5D29-82B0-4A82-AC8C-3C2D36F0CBDD}"/>
    <cellStyle name="Cálculo 2 20 2 2" xfId="7940" xr:uid="{7D66AF49-2695-467A-B651-AAC41C60B3F1}"/>
    <cellStyle name="Cálculo 2 20 2 2 2" xfId="7941" xr:uid="{4B993899-7E8B-4EAB-8655-92428853DF25}"/>
    <cellStyle name="Cálculo 2 20 2 2 2 2" xfId="7942" xr:uid="{F4AAB376-1EF1-4AE1-8D2B-2F6C21FA0382}"/>
    <cellStyle name="Cálculo 2 20 2 2 2_Volatility" xfId="7943" xr:uid="{6D68578A-1B7A-43C4-BE88-B1A774EF8C06}"/>
    <cellStyle name="Cálculo 2 20 2 2 3" xfId="7944" xr:uid="{10A155A7-58C3-4EFC-BAE7-E32D838A8177}"/>
    <cellStyle name="Cálculo 2 20 2 2_Volatility" xfId="7945" xr:uid="{A15BB01C-D354-41AC-BE9D-ACA592BA2466}"/>
    <cellStyle name="Cálculo 2 20 2 3" xfId="7946" xr:uid="{DE545386-F32D-437B-8851-512A2FD82B92}"/>
    <cellStyle name="Cálculo 2 20 2 3 2" xfId="7947" xr:uid="{90A76EFC-1D4D-4222-8693-A21C37FC6ECD}"/>
    <cellStyle name="Cálculo 2 20 2 3 2 2" xfId="7948" xr:uid="{FFF47CA4-C811-4502-B525-348D4B9E5336}"/>
    <cellStyle name="Cálculo 2 20 2 3 2_Volatility" xfId="7949" xr:uid="{7C03C400-607D-45EE-A828-075D8DD3E91F}"/>
    <cellStyle name="Cálculo 2 20 2 3 3" xfId="7950" xr:uid="{CD17E127-D6C6-44D3-A033-E04C3356F3DE}"/>
    <cellStyle name="Cálculo 2 20 2 3_Volatility" xfId="7951" xr:uid="{7AABF7D4-9F2C-4A71-BFE3-12F86A33FFF4}"/>
    <cellStyle name="Cálculo 2 20 2 4" xfId="7952" xr:uid="{55A79299-861A-40B2-ACD1-B277F734A7B9}"/>
    <cellStyle name="Cálculo 2 20 2 4 2" xfId="7953" xr:uid="{1A78B9F0-37FF-4DD1-848A-3F67D4D28A55}"/>
    <cellStyle name="Cálculo 2 20 2 4_Volatility" xfId="7954" xr:uid="{2423C861-2526-4712-8A47-38DEDAB3600D}"/>
    <cellStyle name="Cálculo 2 20 2 5" xfId="7955" xr:uid="{20F24CD8-616F-4AA2-B51C-E21888411F13}"/>
    <cellStyle name="Cálculo 2 20 2_Volatility" xfId="7956" xr:uid="{C257D21E-73B9-403F-B788-E6A28194DFD1}"/>
    <cellStyle name="Cálculo 2 20 3" xfId="7957" xr:uid="{30E28166-D39B-41E7-9B03-B82C34BA6E2A}"/>
    <cellStyle name="Cálculo 2 20 3 2" xfId="7958" xr:uid="{D1DF0E8D-CBB1-4D1C-BC4D-7133811CE913}"/>
    <cellStyle name="Cálculo 2 20 3 2 2" xfId="7959" xr:uid="{175B4C30-7CA3-41B6-8A86-A1584625FA82}"/>
    <cellStyle name="Cálculo 2 20 3 2_Volatility" xfId="7960" xr:uid="{C21F478F-CC1E-4963-9CF6-A3BEDE0E7CA4}"/>
    <cellStyle name="Cálculo 2 20 3 3" xfId="7961" xr:uid="{25542700-29DC-4CDE-93EC-34071667F36B}"/>
    <cellStyle name="Cálculo 2 20 3_Volatility" xfId="7962" xr:uid="{E05602E1-36F3-49DC-B92C-61E0C6AA5EE7}"/>
    <cellStyle name="Cálculo 2 20 4" xfId="7963" xr:uid="{5C697549-0F26-4986-801D-E201C5458F55}"/>
    <cellStyle name="Cálculo 2 20 4 2" xfId="7964" xr:uid="{506F1720-0C8B-4264-9A0C-D6771E92FD3A}"/>
    <cellStyle name="Cálculo 2 20 4_Volatility" xfId="7965" xr:uid="{896A4499-324B-4D5B-8210-5F3918E9067F}"/>
    <cellStyle name="Cálculo 2 20 5" xfId="7966" xr:uid="{55107F75-681F-4D27-9BE2-C2B86049A9D3}"/>
    <cellStyle name="Cálculo 2 20_Volatility" xfId="7967" xr:uid="{486D2C45-6763-4A6B-BC4F-D5727A5B78F5}"/>
    <cellStyle name="Cálculo 2 21" xfId="7968" xr:uid="{1B794AF5-78F4-4BD7-886D-1C0E185A9C2E}"/>
    <cellStyle name="Cálculo 2 21 2" xfId="7969" xr:uid="{A8E8E2D4-B165-43F8-91E6-4BA9A3DBFCD0}"/>
    <cellStyle name="Cálculo 2 21 2 2" xfId="7970" xr:uid="{DBA47517-B5ED-4C9F-95AF-CCD75FEFEA94}"/>
    <cellStyle name="Cálculo 2 21 2 2 2" xfId="7971" xr:uid="{ABDB46E1-3F95-4C75-8EFB-2D9144F8C97D}"/>
    <cellStyle name="Cálculo 2 21 2 2 2 2" xfId="7972" xr:uid="{74342399-4074-4517-9D7C-1B0E4B0FAAD9}"/>
    <cellStyle name="Cálculo 2 21 2 2 2_Volatility" xfId="7973" xr:uid="{5F913DB5-5D04-41E3-85A0-BFAF29D65F40}"/>
    <cellStyle name="Cálculo 2 21 2 2 3" xfId="7974" xr:uid="{E2F48D71-D1E0-46D5-AD90-9F5C41EBB362}"/>
    <cellStyle name="Cálculo 2 21 2 2_Volatility" xfId="7975" xr:uid="{F86E7655-E429-4C05-A9AF-2FEB877D820D}"/>
    <cellStyle name="Cálculo 2 21 2 3" xfId="7976" xr:uid="{C9EB05A0-7AA4-4FCD-B112-B17DB4C9E818}"/>
    <cellStyle name="Cálculo 2 21 2 3 2" xfId="7977" xr:uid="{2A07BB89-6587-4052-BCB3-6CE23AEFB610}"/>
    <cellStyle name="Cálculo 2 21 2 3 2 2" xfId="7978" xr:uid="{B6619093-B185-4535-95A2-7E1BB4E32987}"/>
    <cellStyle name="Cálculo 2 21 2 3 2_Volatility" xfId="7979" xr:uid="{435168BA-E3FB-4EDF-BCB7-892798CECDDD}"/>
    <cellStyle name="Cálculo 2 21 2 3 3" xfId="7980" xr:uid="{7221FFDC-E877-40EF-BA0D-17B4E4750A8D}"/>
    <cellStyle name="Cálculo 2 21 2 3_Volatility" xfId="7981" xr:uid="{4A9AE98C-D5F6-4F6C-A337-A0BCAB2121A9}"/>
    <cellStyle name="Cálculo 2 21 2 4" xfId="7982" xr:uid="{EE4A38D1-255A-457D-BE95-B4B275372F23}"/>
    <cellStyle name="Cálculo 2 21 2 4 2" xfId="7983" xr:uid="{88415B3B-0117-43BF-9CC6-855611DB4345}"/>
    <cellStyle name="Cálculo 2 21 2 4_Volatility" xfId="7984" xr:uid="{1D3C668B-3187-4452-974F-51DC8B2C96FD}"/>
    <cellStyle name="Cálculo 2 21 2 5" xfId="7985" xr:uid="{5C39AA3E-5EFB-4EF5-B0E0-D151D5C4BB5D}"/>
    <cellStyle name="Cálculo 2 21 2_Volatility" xfId="7986" xr:uid="{C1F635CF-3DF5-4924-875E-87A42560DD25}"/>
    <cellStyle name="Cálculo 2 21 3" xfId="7987" xr:uid="{1761F0BB-73FA-4AFC-B608-69E430B4641A}"/>
    <cellStyle name="Cálculo 2 21 3 2" xfId="7988" xr:uid="{634DA429-E38A-42EA-872B-112E77A97375}"/>
    <cellStyle name="Cálculo 2 21 3 2 2" xfId="7989" xr:uid="{ECFA4321-92EC-4ADB-AE3F-6E8F005B7CB6}"/>
    <cellStyle name="Cálculo 2 21 3 2_Volatility" xfId="7990" xr:uid="{4C2C0A40-CD62-4AA7-AB8B-4BEE246E4C14}"/>
    <cellStyle name="Cálculo 2 21 3 3" xfId="7991" xr:uid="{8B643495-0A65-4F57-AD02-4CB2A3483B2B}"/>
    <cellStyle name="Cálculo 2 21 3_Volatility" xfId="7992" xr:uid="{F592D3AD-F402-4E55-9C5E-03D2782751C2}"/>
    <cellStyle name="Cálculo 2 21 4" xfId="7993" xr:uid="{9CE3283C-1B21-4C0D-A56E-268E88A13A3C}"/>
    <cellStyle name="Cálculo 2 21 4 2" xfId="7994" xr:uid="{836258EE-243D-4217-BEC8-C22430FEE850}"/>
    <cellStyle name="Cálculo 2 21 4_Volatility" xfId="7995" xr:uid="{0FABC01F-E9B6-4ADC-B9E8-14907AC13A43}"/>
    <cellStyle name="Cálculo 2 21 5" xfId="7996" xr:uid="{880C704B-0087-4940-9122-B5E49CBB205D}"/>
    <cellStyle name="Cálculo 2 21_Volatility" xfId="7997" xr:uid="{B2253394-9440-4C9E-8D63-B592766E7B57}"/>
    <cellStyle name="Cálculo 2 22" xfId="7998" xr:uid="{EDB21C69-EA13-49D4-8AB3-59E3CB4B5203}"/>
    <cellStyle name="Cálculo 2 22 2" xfId="7999" xr:uid="{E5849667-051D-4920-B784-D2EECE36CA8A}"/>
    <cellStyle name="Cálculo 2 22 2 2" xfId="8000" xr:uid="{A2C2AD53-8DE1-465C-ADFF-D9520447F9BF}"/>
    <cellStyle name="Cálculo 2 22 2 2 2" xfId="8001" xr:uid="{7DCDF1AE-9671-4041-AB3D-65C77F9529AC}"/>
    <cellStyle name="Cálculo 2 22 2 2 2 2" xfId="8002" xr:uid="{1A76D21A-83A3-43E0-BD39-56D7ED2180F0}"/>
    <cellStyle name="Cálculo 2 22 2 2 2_Volatility" xfId="8003" xr:uid="{5BFB28B8-EBE7-4B43-9F40-12E446C2C28E}"/>
    <cellStyle name="Cálculo 2 22 2 2 3" xfId="8004" xr:uid="{574640EC-2C62-4D36-BEEE-B80B24A19D7A}"/>
    <cellStyle name="Cálculo 2 22 2 2_Volatility" xfId="8005" xr:uid="{F76CA7E3-B6AD-44C0-B0C9-C6651D6AC625}"/>
    <cellStyle name="Cálculo 2 22 2 3" xfId="8006" xr:uid="{70906680-4758-4F0B-8143-C2EE5E546CE0}"/>
    <cellStyle name="Cálculo 2 22 2 3 2" xfId="8007" xr:uid="{36368BEC-DB10-4751-B181-C3CF814D3A40}"/>
    <cellStyle name="Cálculo 2 22 2 3 2 2" xfId="8008" xr:uid="{BA3D92E5-EEEF-4FB9-A2EA-14856C20A07B}"/>
    <cellStyle name="Cálculo 2 22 2 3 2_Volatility" xfId="8009" xr:uid="{8ECD63DE-E944-4966-BA7E-AF8AD8AC0005}"/>
    <cellStyle name="Cálculo 2 22 2 3 3" xfId="8010" xr:uid="{8F844F02-716F-4794-BF16-34BD0A610EC3}"/>
    <cellStyle name="Cálculo 2 22 2 3_Volatility" xfId="8011" xr:uid="{FCBA746E-7757-49EC-A4DE-43B3A8A8B065}"/>
    <cellStyle name="Cálculo 2 22 2 4" xfId="8012" xr:uid="{1DCF0620-DC90-408D-A9F6-0515643BCC97}"/>
    <cellStyle name="Cálculo 2 22 2 4 2" xfId="8013" xr:uid="{3B0C0DFC-1265-46DB-817E-62D8E57614C3}"/>
    <cellStyle name="Cálculo 2 22 2 4_Volatility" xfId="8014" xr:uid="{1CBEC43A-A17B-4210-852E-5CE2A1632E6F}"/>
    <cellStyle name="Cálculo 2 22 2 5" xfId="8015" xr:uid="{4236AB37-696A-4463-9D56-7383F14F4BED}"/>
    <cellStyle name="Cálculo 2 22 2_Volatility" xfId="8016" xr:uid="{1CC806FA-A4CA-4AE6-B234-530D487FA696}"/>
    <cellStyle name="Cálculo 2 22 3" xfId="8017" xr:uid="{E56AB99B-BD29-435C-9B8A-C2320BFC0E65}"/>
    <cellStyle name="Cálculo 2 22 3 2" xfId="8018" xr:uid="{4D5B9C50-475E-4FD6-A556-C579C62AD9FE}"/>
    <cellStyle name="Cálculo 2 22 3 2 2" xfId="8019" xr:uid="{99C566B8-2E02-4032-8554-26B3413F4373}"/>
    <cellStyle name="Cálculo 2 22 3 2_Volatility" xfId="8020" xr:uid="{E863F7C9-A586-409B-865E-27FE13639E48}"/>
    <cellStyle name="Cálculo 2 22 3 3" xfId="8021" xr:uid="{06E0DCBF-1B66-4F6B-9106-6A4139C136EE}"/>
    <cellStyle name="Cálculo 2 22 3_Volatility" xfId="8022" xr:uid="{359B15E7-FB88-45F6-85CA-028FB767EF60}"/>
    <cellStyle name="Cálculo 2 22 4" xfId="8023" xr:uid="{9A5EDB06-3A4B-42BB-B5C4-6797C8999A0F}"/>
    <cellStyle name="Cálculo 2 22 4 2" xfId="8024" xr:uid="{B8897941-8BF1-4197-ABEC-C2EC9E72BC02}"/>
    <cellStyle name="Cálculo 2 22 4_Volatility" xfId="8025" xr:uid="{584516A0-0356-4128-86D5-35D7BFBD4C61}"/>
    <cellStyle name="Cálculo 2 22 5" xfId="8026" xr:uid="{3F514EDF-1956-4BE9-8E15-44C5B19C5637}"/>
    <cellStyle name="Cálculo 2 22_Volatility" xfId="8027" xr:uid="{7674CF7B-D4B5-4901-AD15-166B3AF6CCE0}"/>
    <cellStyle name="Cálculo 2 23" xfId="8028" xr:uid="{495A5338-455E-45A7-9EA9-34191E67B8C5}"/>
    <cellStyle name="Cálculo 2 23 2" xfId="8029" xr:uid="{DBD40B82-EDC8-4EFB-BFE1-41E97D569687}"/>
    <cellStyle name="Cálculo 2 23 2 2" xfId="8030" xr:uid="{59735173-91E8-49E8-9276-41DDD4F0220C}"/>
    <cellStyle name="Cálculo 2 23 2 2 2" xfId="8031" xr:uid="{D7D98FFE-0F58-413A-8253-DBA010BC224E}"/>
    <cellStyle name="Cálculo 2 23 2 2 2 2" xfId="8032" xr:uid="{7E513215-501C-4A09-91E4-3EF77343B19F}"/>
    <cellStyle name="Cálculo 2 23 2 2 2_Volatility" xfId="8033" xr:uid="{30D4C067-AED0-400A-800F-502063ACD5AE}"/>
    <cellStyle name="Cálculo 2 23 2 2 3" xfId="8034" xr:uid="{27BBDB69-D161-4A7B-9FDF-0F71D1F12334}"/>
    <cellStyle name="Cálculo 2 23 2 2_Volatility" xfId="8035" xr:uid="{C640F302-7939-4CDD-84B9-88635318C467}"/>
    <cellStyle name="Cálculo 2 23 2 3" xfId="8036" xr:uid="{D96E3C36-A02D-4D1E-A32B-8FB660C45CB7}"/>
    <cellStyle name="Cálculo 2 23 2 3 2" xfId="8037" xr:uid="{1FAE7B8B-51C4-4F96-9B96-4313B1DE2295}"/>
    <cellStyle name="Cálculo 2 23 2 3 2 2" xfId="8038" xr:uid="{6D845490-2DE5-4C17-8A1B-4A2CF72C4513}"/>
    <cellStyle name="Cálculo 2 23 2 3 2_Volatility" xfId="8039" xr:uid="{B5BD4290-1427-4700-A4D5-83AD7BDA8F40}"/>
    <cellStyle name="Cálculo 2 23 2 3 3" xfId="8040" xr:uid="{421194AC-83CC-4BEF-B988-75F67B1AC809}"/>
    <cellStyle name="Cálculo 2 23 2 3_Volatility" xfId="8041" xr:uid="{0F877E83-F681-4142-BC5F-91A235880B08}"/>
    <cellStyle name="Cálculo 2 23 2 4" xfId="8042" xr:uid="{1F340FC9-0879-4BF1-8785-9278D4CFC438}"/>
    <cellStyle name="Cálculo 2 23 2 4 2" xfId="8043" xr:uid="{7B1A52BC-AFC1-4919-820B-A202DC330970}"/>
    <cellStyle name="Cálculo 2 23 2 4_Volatility" xfId="8044" xr:uid="{E53848F2-E2BE-4EEC-8745-2E62E5B8FDBC}"/>
    <cellStyle name="Cálculo 2 23 2 5" xfId="8045" xr:uid="{5A3897F3-EFE7-488A-938B-76803E0606D1}"/>
    <cellStyle name="Cálculo 2 23 2_Volatility" xfId="8046" xr:uid="{8E25BF83-5129-49A4-9B16-F119A817EBC3}"/>
    <cellStyle name="Cálculo 2 23 3" xfId="8047" xr:uid="{55D4774E-FE23-4DB1-BCC6-F7F0298D82D5}"/>
    <cellStyle name="Cálculo 2 23 3 2" xfId="8048" xr:uid="{EBD7F394-F1A0-4B80-A776-757E2A7BA16A}"/>
    <cellStyle name="Cálculo 2 23 3 2 2" xfId="8049" xr:uid="{72E2316C-E47B-40D2-B05C-DA9694A1B1E8}"/>
    <cellStyle name="Cálculo 2 23 3 2_Volatility" xfId="8050" xr:uid="{D0E9A237-9598-40FC-B7F1-55129FB1F414}"/>
    <cellStyle name="Cálculo 2 23 3 3" xfId="8051" xr:uid="{E9C4B258-A431-4A3D-A56E-4F4DAAC76A01}"/>
    <cellStyle name="Cálculo 2 23 3_Volatility" xfId="8052" xr:uid="{DCBD242A-D80C-44D2-A11C-37354FE5C3BA}"/>
    <cellStyle name="Cálculo 2 23 4" xfId="8053" xr:uid="{EEAC2E06-C9CB-402D-9D60-376FA27D9586}"/>
    <cellStyle name="Cálculo 2 23 4 2" xfId="8054" xr:uid="{DAD4599F-5B39-4BE7-830F-7640D43C2B55}"/>
    <cellStyle name="Cálculo 2 23 4_Volatility" xfId="8055" xr:uid="{7EE5B750-F33A-4295-B4AC-845BF1D81A5B}"/>
    <cellStyle name="Cálculo 2 23 5" xfId="8056" xr:uid="{277EDA63-CB16-469C-8214-08CD11026288}"/>
    <cellStyle name="Cálculo 2 23_Volatility" xfId="8057" xr:uid="{79F6A3B4-45B1-4A36-93CC-FE73F3A97AFF}"/>
    <cellStyle name="Cálculo 2 24" xfId="8058" xr:uid="{1648DB8F-0EBC-4E99-938A-3AA3E45CE704}"/>
    <cellStyle name="Cálculo 2 24 2" xfId="8059" xr:uid="{96D9D5F0-0E00-4384-9A2F-1E0D1DFEA7CD}"/>
    <cellStyle name="Cálculo 2 24 2 2" xfId="8060" xr:uid="{E6B8C2E9-EB9F-474B-8547-839A8E7F144A}"/>
    <cellStyle name="Cálculo 2 24 2 2 2" xfId="8061" xr:uid="{83964BA1-C0E5-4B13-A503-682AB0369AC7}"/>
    <cellStyle name="Cálculo 2 24 2 2 2 2" xfId="8062" xr:uid="{5E7DBF0A-C4E1-4034-BE98-344E8D5B65B6}"/>
    <cellStyle name="Cálculo 2 24 2 2 2_Volatility" xfId="8063" xr:uid="{B36B5319-661B-4655-8B64-F77719F7266E}"/>
    <cellStyle name="Cálculo 2 24 2 2 3" xfId="8064" xr:uid="{EAFF8F02-3742-4709-93EE-DFAC58C69FEC}"/>
    <cellStyle name="Cálculo 2 24 2 2_Volatility" xfId="8065" xr:uid="{EE380D84-25F6-4D19-9402-27082C92B193}"/>
    <cellStyle name="Cálculo 2 24 2 3" xfId="8066" xr:uid="{BBAEB9ED-76F2-4465-9654-705FCFBD8917}"/>
    <cellStyle name="Cálculo 2 24 2 3 2" xfId="8067" xr:uid="{5EAACB5B-28EE-4CAF-9203-96E674F453A5}"/>
    <cellStyle name="Cálculo 2 24 2 3 2 2" xfId="8068" xr:uid="{6A0D03D8-0A79-469B-85BD-D210E3259D60}"/>
    <cellStyle name="Cálculo 2 24 2 3 2_Volatility" xfId="8069" xr:uid="{496D2723-B2B1-46BB-893A-04FFDE36BCBF}"/>
    <cellStyle name="Cálculo 2 24 2 3 3" xfId="8070" xr:uid="{1058D554-88B0-48A8-8B37-458B5C5BC0FA}"/>
    <cellStyle name="Cálculo 2 24 2 3_Volatility" xfId="8071" xr:uid="{91FC512B-560D-4D4A-9CE5-A90574B09FF1}"/>
    <cellStyle name="Cálculo 2 24 2 4" xfId="8072" xr:uid="{1C749DE5-AF75-4761-8294-77FD50AF98D1}"/>
    <cellStyle name="Cálculo 2 24 2 4 2" xfId="8073" xr:uid="{A2DAC931-7AF7-418E-9FEE-73D94897C01E}"/>
    <cellStyle name="Cálculo 2 24 2 4_Volatility" xfId="8074" xr:uid="{B8F1EB2B-D08F-44AA-BEC1-204577BD2B65}"/>
    <cellStyle name="Cálculo 2 24 2 5" xfId="8075" xr:uid="{5612783C-0346-4377-BF89-4DA2F33E21C2}"/>
    <cellStyle name="Cálculo 2 24 2_Volatility" xfId="8076" xr:uid="{9ECB5FD0-DA3C-4CF5-88FB-8B3C865E3F28}"/>
    <cellStyle name="Cálculo 2 24 3" xfId="8077" xr:uid="{ADCFD81B-2612-4181-94E0-60E3A4E762D9}"/>
    <cellStyle name="Cálculo 2 24 3 2" xfId="8078" xr:uid="{7D2EF109-95B3-4BC9-91A9-1B41FECFECCE}"/>
    <cellStyle name="Cálculo 2 24 3 2 2" xfId="8079" xr:uid="{69BC4975-0F85-4F18-951E-440832ACBC57}"/>
    <cellStyle name="Cálculo 2 24 3 2_Volatility" xfId="8080" xr:uid="{76FF1C10-509A-4376-9E16-39E7C1F98D1D}"/>
    <cellStyle name="Cálculo 2 24 3 3" xfId="8081" xr:uid="{E8413A95-3675-4E66-AD2D-0874D769C409}"/>
    <cellStyle name="Cálculo 2 24 3_Volatility" xfId="8082" xr:uid="{CDD12705-5380-4529-B190-9A43F128C793}"/>
    <cellStyle name="Cálculo 2 24 4" xfId="8083" xr:uid="{9F1231A9-D019-49B3-977C-CCF9167C5EFB}"/>
    <cellStyle name="Cálculo 2 24 4 2" xfId="8084" xr:uid="{4657D650-3949-4C3D-9924-BEAC00045049}"/>
    <cellStyle name="Cálculo 2 24 4_Volatility" xfId="8085" xr:uid="{22B0C550-7E94-4A91-B753-1822D741FD67}"/>
    <cellStyle name="Cálculo 2 24 5" xfId="8086" xr:uid="{5972C7D6-FF43-4B9B-A46E-AD23E83FA904}"/>
    <cellStyle name="Cálculo 2 24_Volatility" xfId="8087" xr:uid="{D94B6E24-38B8-4313-B2C6-2EA8774D5FFF}"/>
    <cellStyle name="Cálculo 2 25" xfId="8088" xr:uid="{78D60E9C-F61C-420A-A6E0-43040ECEC578}"/>
    <cellStyle name="Cálculo 2 25 2" xfId="8089" xr:uid="{A45A5C1A-5F3E-47E6-9CCD-CAEC1E2BDB57}"/>
    <cellStyle name="Cálculo 2 25 2 2" xfId="8090" xr:uid="{C67425EE-74D3-428E-B87F-E7BC0EFA74A5}"/>
    <cellStyle name="Cálculo 2 25 2 2 2" xfId="8091" xr:uid="{C384B755-99B1-4BEF-AE29-DFFFCC8F00C9}"/>
    <cellStyle name="Cálculo 2 25 2 2 2 2" xfId="8092" xr:uid="{B2797DEB-0118-404F-AD49-DE9ED522218F}"/>
    <cellStyle name="Cálculo 2 25 2 2 2_Volatility" xfId="8093" xr:uid="{6A25092A-5C9E-4936-A88B-F51EA11DB779}"/>
    <cellStyle name="Cálculo 2 25 2 2 3" xfId="8094" xr:uid="{FB795308-BE34-4F15-A4D3-4521994C87F5}"/>
    <cellStyle name="Cálculo 2 25 2 2_Volatility" xfId="8095" xr:uid="{007819CA-0EB3-431E-BE83-35BB06C7DA06}"/>
    <cellStyle name="Cálculo 2 25 2 3" xfId="8096" xr:uid="{9412C1F9-0F28-4646-A6DF-C4D902B5D08B}"/>
    <cellStyle name="Cálculo 2 25 2 3 2" xfId="8097" xr:uid="{393A75D9-698D-4CE1-83B9-360ED0133A2C}"/>
    <cellStyle name="Cálculo 2 25 2 3 2 2" xfId="8098" xr:uid="{032C6396-284F-41BB-B283-AB1F62DE0C9B}"/>
    <cellStyle name="Cálculo 2 25 2 3 2_Volatility" xfId="8099" xr:uid="{18297F89-ECC8-4451-829B-1AD3E071658B}"/>
    <cellStyle name="Cálculo 2 25 2 3 3" xfId="8100" xr:uid="{D4E0C6F5-B42A-4873-A531-98156247A3E1}"/>
    <cellStyle name="Cálculo 2 25 2 3_Volatility" xfId="8101" xr:uid="{8500BBFD-E2E7-400A-87C2-404E76B1BE1A}"/>
    <cellStyle name="Cálculo 2 25 2 4" xfId="8102" xr:uid="{3CE20ABD-93C8-4530-8524-E12CEDA996A8}"/>
    <cellStyle name="Cálculo 2 25 2 4 2" xfId="8103" xr:uid="{B7D5560F-1606-4635-92EA-12A0C4B1509D}"/>
    <cellStyle name="Cálculo 2 25 2 4_Volatility" xfId="8104" xr:uid="{38F34318-114B-44F8-864B-BAC8E818AED7}"/>
    <cellStyle name="Cálculo 2 25 2 5" xfId="8105" xr:uid="{7260CE0F-C7F3-4BC1-A0E6-729DFB669DFA}"/>
    <cellStyle name="Cálculo 2 25 2_Volatility" xfId="8106" xr:uid="{020FB65D-9F6F-4FA7-954B-C9C1C5D2CA23}"/>
    <cellStyle name="Cálculo 2 25 3" xfId="8107" xr:uid="{EB627804-2DA4-45A1-B662-6E4B01C8885C}"/>
    <cellStyle name="Cálculo 2 25 3 2" xfId="8108" xr:uid="{C1673554-18D0-4844-BB3D-626E5C4F0268}"/>
    <cellStyle name="Cálculo 2 25 3 2 2" xfId="8109" xr:uid="{674D8920-5CA4-4915-BF9E-AF7F361B7740}"/>
    <cellStyle name="Cálculo 2 25 3 2_Volatility" xfId="8110" xr:uid="{02834E76-DB99-4524-8811-D1F42581FB2E}"/>
    <cellStyle name="Cálculo 2 25 3 3" xfId="8111" xr:uid="{76A27135-9020-4192-9311-BF59F56D1240}"/>
    <cellStyle name="Cálculo 2 25 3_Volatility" xfId="8112" xr:uid="{2E39A046-3BDA-411F-97FA-B8BF36DAD314}"/>
    <cellStyle name="Cálculo 2 25 4" xfId="8113" xr:uid="{AF8518D4-9BD8-4DE6-9B39-74C3712A5A39}"/>
    <cellStyle name="Cálculo 2 25 4 2" xfId="8114" xr:uid="{3EB1D335-BE3F-4400-AC26-95FCF61744C9}"/>
    <cellStyle name="Cálculo 2 25 4_Volatility" xfId="8115" xr:uid="{633F7FCF-CB34-4BDE-95F0-09701636C071}"/>
    <cellStyle name="Cálculo 2 25 5" xfId="8116" xr:uid="{B5ABE7C8-10A7-43A6-9779-CA68C6425C54}"/>
    <cellStyle name="Cálculo 2 25_Volatility" xfId="8117" xr:uid="{2A37CD12-E82E-4BC5-B97D-D9C359A2ECD1}"/>
    <cellStyle name="Cálculo 2 26" xfId="8118" xr:uid="{DD81B06A-1A4D-42DD-8110-6CD9F1FDE8EF}"/>
    <cellStyle name="Cálculo 2 26 2" xfId="8119" xr:uid="{7BF587FF-50B2-4E81-9EF4-0017453BEDC5}"/>
    <cellStyle name="Cálculo 2 26 2 2" xfId="8120" xr:uid="{7ECCD2E5-EF16-41A0-86E5-626D0D075834}"/>
    <cellStyle name="Cálculo 2 26 2 2 2" xfId="8121" xr:uid="{F740C267-23A5-47D0-86FB-ADF58E605F3B}"/>
    <cellStyle name="Cálculo 2 26 2 2 2 2" xfId="8122" xr:uid="{A96F8C7C-0516-44B3-A2A5-D7FECC15A356}"/>
    <cellStyle name="Cálculo 2 26 2 2 2_Volatility" xfId="8123" xr:uid="{D1D628DC-C744-4FFB-8207-346F999DAAB0}"/>
    <cellStyle name="Cálculo 2 26 2 2 3" xfId="8124" xr:uid="{F1D974C8-5C57-4C84-A233-E39CBB349DA3}"/>
    <cellStyle name="Cálculo 2 26 2 2_Volatility" xfId="8125" xr:uid="{15B879DF-D873-4172-93A4-4204CD09F38F}"/>
    <cellStyle name="Cálculo 2 26 2 3" xfId="8126" xr:uid="{AFEADA7B-BD9D-472F-A7A0-A6FCCF4DDE7F}"/>
    <cellStyle name="Cálculo 2 26 2 3 2" xfId="8127" xr:uid="{09F0E973-39C6-4565-AC8D-D0FD6F3835E1}"/>
    <cellStyle name="Cálculo 2 26 2 3 2 2" xfId="8128" xr:uid="{36EF902D-0F29-4EC5-942C-2FBC538FFFBD}"/>
    <cellStyle name="Cálculo 2 26 2 3 2_Volatility" xfId="8129" xr:uid="{306AADD8-6D86-4956-98AC-EED48B64E974}"/>
    <cellStyle name="Cálculo 2 26 2 3 3" xfId="8130" xr:uid="{DFF2E31F-1A00-4275-9FD2-CD423780A3D3}"/>
    <cellStyle name="Cálculo 2 26 2 3_Volatility" xfId="8131" xr:uid="{77BA5BA2-B041-446C-9833-EBD5286D62B4}"/>
    <cellStyle name="Cálculo 2 26 2 4" xfId="8132" xr:uid="{861221FC-96A9-4515-B43D-29A3311DB30C}"/>
    <cellStyle name="Cálculo 2 26 2 4 2" xfId="8133" xr:uid="{E1DB9694-9167-4B95-8691-4AF92CEBCC7B}"/>
    <cellStyle name="Cálculo 2 26 2 4_Volatility" xfId="8134" xr:uid="{83C01B49-DBF8-409F-A7E4-0011289AE20C}"/>
    <cellStyle name="Cálculo 2 26 2 5" xfId="8135" xr:uid="{273E3FDC-57FD-46F5-B776-AE26521E0650}"/>
    <cellStyle name="Cálculo 2 26 2_Volatility" xfId="8136" xr:uid="{CB289641-9714-4617-8867-D01D4A2F1C9C}"/>
    <cellStyle name="Cálculo 2 26 3" xfId="8137" xr:uid="{EA298D03-E135-4304-9F6E-C4CA165A139D}"/>
    <cellStyle name="Cálculo 2 26 3 2" xfId="8138" xr:uid="{DCD160AD-4922-4504-BE9E-4945101F8044}"/>
    <cellStyle name="Cálculo 2 26 3 2 2" xfId="8139" xr:uid="{E13AAE2B-0B23-4916-869E-2AE9F8748C5F}"/>
    <cellStyle name="Cálculo 2 26 3 2_Volatility" xfId="8140" xr:uid="{015CF13A-5A09-44D3-B3D2-1BF4CB29E3E0}"/>
    <cellStyle name="Cálculo 2 26 3 3" xfId="8141" xr:uid="{A372B5EE-C2F5-4F2C-9869-30C0E2716830}"/>
    <cellStyle name="Cálculo 2 26 3_Volatility" xfId="8142" xr:uid="{6BE29511-FD60-4885-8339-A62C8C69E6FB}"/>
    <cellStyle name="Cálculo 2 26 4" xfId="8143" xr:uid="{D222A4F0-9772-4008-BD12-4EB5182C09C7}"/>
    <cellStyle name="Cálculo 2 26 4 2" xfId="8144" xr:uid="{FC8AD46A-8D5F-4F0D-B366-1FF09ECCFCC9}"/>
    <cellStyle name="Cálculo 2 26 4_Volatility" xfId="8145" xr:uid="{D92DA832-1B91-45EE-BC20-0830E757F1CA}"/>
    <cellStyle name="Cálculo 2 26 5" xfId="8146" xr:uid="{1DB7A0D8-D93F-4C02-B65A-5B03063EE984}"/>
    <cellStyle name="Cálculo 2 26_Volatility" xfId="8147" xr:uid="{D097C7DA-F61B-4665-814A-4EC03DCF46B4}"/>
    <cellStyle name="Cálculo 2 27" xfId="8148" xr:uid="{06A35767-EAE7-4F3B-9481-71BBB9703F15}"/>
    <cellStyle name="Cálculo 2 27 2" xfId="8149" xr:uid="{ED3F9C6F-E426-41BC-9259-C7DD006DD4A0}"/>
    <cellStyle name="Cálculo 2 27 2 2" xfId="8150" xr:uid="{9283E2B9-E4D6-4BEA-BAF0-87A32CB37F30}"/>
    <cellStyle name="Cálculo 2 27 2 2 2" xfId="8151" xr:uid="{976528C2-E777-4F6E-A3D9-F772DAA2B1E4}"/>
    <cellStyle name="Cálculo 2 27 2 2 2 2" xfId="8152" xr:uid="{68A29A56-07C2-4344-81E4-EC1EDEB656CB}"/>
    <cellStyle name="Cálculo 2 27 2 2 2_Volatility" xfId="8153" xr:uid="{73FAFCCC-09B1-444B-8243-9B2CD3318EE5}"/>
    <cellStyle name="Cálculo 2 27 2 2 3" xfId="8154" xr:uid="{724C0B9B-EFFB-44A2-BAC2-5795B696E8F3}"/>
    <cellStyle name="Cálculo 2 27 2 2_Volatility" xfId="8155" xr:uid="{5A811090-F815-4698-B110-60BAD8151BF0}"/>
    <cellStyle name="Cálculo 2 27 2 3" xfId="8156" xr:uid="{8F1C6FE8-678A-4B93-A668-954A45C92CDB}"/>
    <cellStyle name="Cálculo 2 27 2 3 2" xfId="8157" xr:uid="{BE3D6902-EDA4-43E5-B885-5B748B10CE15}"/>
    <cellStyle name="Cálculo 2 27 2 3 2 2" xfId="8158" xr:uid="{FEEC41E8-F8F8-478D-A94C-B72641558CA2}"/>
    <cellStyle name="Cálculo 2 27 2 3 2_Volatility" xfId="8159" xr:uid="{691DAB86-1853-4884-A751-5BF3E255A752}"/>
    <cellStyle name="Cálculo 2 27 2 3 3" xfId="8160" xr:uid="{9419D1BB-B3A3-4CD1-A27D-E0DF1B818D30}"/>
    <cellStyle name="Cálculo 2 27 2 3_Volatility" xfId="8161" xr:uid="{F9AD4597-1072-4960-B47A-CEFD0FE8F89A}"/>
    <cellStyle name="Cálculo 2 27 2 4" xfId="8162" xr:uid="{D39445B0-0A1F-4D6B-8096-1555AE67BCE7}"/>
    <cellStyle name="Cálculo 2 27 2 4 2" xfId="8163" xr:uid="{7CB2E5B7-3DCE-46E0-A654-C96E3406A154}"/>
    <cellStyle name="Cálculo 2 27 2 4_Volatility" xfId="8164" xr:uid="{F9E6FE1E-113B-4F0A-866E-9CE7B64BCCE5}"/>
    <cellStyle name="Cálculo 2 27 2 5" xfId="8165" xr:uid="{7ED0172A-BF5E-450A-918E-7FB9584986C6}"/>
    <cellStyle name="Cálculo 2 27 2_Volatility" xfId="8166" xr:uid="{613F116E-F376-4764-8D4C-54F7C917F712}"/>
    <cellStyle name="Cálculo 2 27 3" xfId="8167" xr:uid="{2443C714-607B-4FB7-A192-7A01E3789347}"/>
    <cellStyle name="Cálculo 2 27 3 2" xfId="8168" xr:uid="{860E8FDB-65F7-4B30-A831-2904B1F2E821}"/>
    <cellStyle name="Cálculo 2 27 3 2 2" xfId="8169" xr:uid="{890B9A8C-B204-4FE6-BA0F-C909DD4D8461}"/>
    <cellStyle name="Cálculo 2 27 3 2_Volatility" xfId="8170" xr:uid="{7068EDF1-6E91-4D9B-B725-DDBDB9FFFE22}"/>
    <cellStyle name="Cálculo 2 27 3 3" xfId="8171" xr:uid="{EC1B99B3-C3AB-4073-9E0B-EDDA94511863}"/>
    <cellStyle name="Cálculo 2 27 3_Volatility" xfId="8172" xr:uid="{E1EBD908-4AF0-4A26-9717-F937DA75DAFB}"/>
    <cellStyle name="Cálculo 2 27 4" xfId="8173" xr:uid="{6796548A-3B4B-4AF1-A3E2-40DCB1339A6C}"/>
    <cellStyle name="Cálculo 2 27 4 2" xfId="8174" xr:uid="{C1477F3B-2326-4678-8934-54E2994201F6}"/>
    <cellStyle name="Cálculo 2 27 4_Volatility" xfId="8175" xr:uid="{18532906-1D8C-4BE3-BC73-CD7B09502744}"/>
    <cellStyle name="Cálculo 2 27 5" xfId="8176" xr:uid="{4899FF1E-7F29-4894-B710-1882AF6541BB}"/>
    <cellStyle name="Cálculo 2 27_Volatility" xfId="8177" xr:uid="{90B20611-B407-4B0E-9132-9EDDD5EEF611}"/>
    <cellStyle name="Cálculo 2 28" xfId="8178" xr:uid="{564148CD-766F-4BB2-B47A-787367ED1EA6}"/>
    <cellStyle name="Cálculo 2 28 2" xfId="8179" xr:uid="{A1ED48FF-84F0-411E-B419-1EB1E0C94979}"/>
    <cellStyle name="Cálculo 2 28 2 2" xfId="8180" xr:uid="{D7DCC8AF-7A92-40D4-BDF1-5CCB4F148F55}"/>
    <cellStyle name="Cálculo 2 28 2 2 2" xfId="8181" xr:uid="{B7809AD5-2D04-40F0-85AA-FEB62F43B14C}"/>
    <cellStyle name="Cálculo 2 28 2 2 2 2" xfId="8182" xr:uid="{4E294597-042E-402D-AE7F-47B235665E73}"/>
    <cellStyle name="Cálculo 2 28 2 2 2_Volatility" xfId="8183" xr:uid="{901552B6-52DD-4BC6-816A-263AFD420BC0}"/>
    <cellStyle name="Cálculo 2 28 2 2 3" xfId="8184" xr:uid="{36D350F9-489D-4819-A73A-5BFCB9D6FE78}"/>
    <cellStyle name="Cálculo 2 28 2 2_Volatility" xfId="8185" xr:uid="{97C6F618-AB0E-4655-95E4-C05B81EE78F9}"/>
    <cellStyle name="Cálculo 2 28 2 3" xfId="8186" xr:uid="{C2D8E62C-29EC-4BCE-BFAC-6E974CD11069}"/>
    <cellStyle name="Cálculo 2 28 2 3 2" xfId="8187" xr:uid="{5C6DD297-F98D-4898-9040-1BE190B93307}"/>
    <cellStyle name="Cálculo 2 28 2 3 2 2" xfId="8188" xr:uid="{7551A6FC-6674-4D7E-991E-0E40913D3DD1}"/>
    <cellStyle name="Cálculo 2 28 2 3 2_Volatility" xfId="8189" xr:uid="{6A505582-F9D7-4509-97D1-14427AD0A1EA}"/>
    <cellStyle name="Cálculo 2 28 2 3 3" xfId="8190" xr:uid="{89E029E2-05BD-4DA3-86AD-CCC3E5FF5B47}"/>
    <cellStyle name="Cálculo 2 28 2 3_Volatility" xfId="8191" xr:uid="{E5B5BCFC-8850-4E80-A442-6C4B5E855C45}"/>
    <cellStyle name="Cálculo 2 28 2 4" xfId="8192" xr:uid="{54113BC5-1A01-4EF8-8DD1-4EE44A53B17A}"/>
    <cellStyle name="Cálculo 2 28 2 4 2" xfId="8193" xr:uid="{25E02F6A-B7BB-47ED-A63F-94ED72C4F50B}"/>
    <cellStyle name="Cálculo 2 28 2 4_Volatility" xfId="8194" xr:uid="{0BB8AEEE-A4D3-46D8-B570-72C97DB04F64}"/>
    <cellStyle name="Cálculo 2 28 2 5" xfId="8195" xr:uid="{255F8D3A-01EE-4F59-A738-2BEFA95589D4}"/>
    <cellStyle name="Cálculo 2 28 2_Volatility" xfId="8196" xr:uid="{80883B8A-D889-428F-A32F-BF51E67C7B2D}"/>
    <cellStyle name="Cálculo 2 28 3" xfId="8197" xr:uid="{F3EACB42-240B-4FB2-B74B-F1ED0960E7C6}"/>
    <cellStyle name="Cálculo 2 28 3 2" xfId="8198" xr:uid="{7BBE9C1E-4FA1-4697-B77D-A55F8B628C14}"/>
    <cellStyle name="Cálculo 2 28 3 2 2" xfId="8199" xr:uid="{DB30ADF6-A44D-4656-8D14-0752791747C5}"/>
    <cellStyle name="Cálculo 2 28 3 2_Volatility" xfId="8200" xr:uid="{B3A5B08F-2C26-41E3-BF9E-67A13A7E44E3}"/>
    <cellStyle name="Cálculo 2 28 3 3" xfId="8201" xr:uid="{754F3DAE-64F4-473F-A439-D869A2106B4D}"/>
    <cellStyle name="Cálculo 2 28 3_Volatility" xfId="8202" xr:uid="{9275CC92-8B6A-4B8C-903D-4D39F06F8DD9}"/>
    <cellStyle name="Cálculo 2 28 4" xfId="8203" xr:uid="{34A2ED2F-739C-4E11-94FC-CDB079F15A7B}"/>
    <cellStyle name="Cálculo 2 28 4 2" xfId="8204" xr:uid="{2E1E253D-5E3F-417D-BD7D-5993FFD675FE}"/>
    <cellStyle name="Cálculo 2 28 4_Volatility" xfId="8205" xr:uid="{B4091001-576E-471C-8CE6-E8CAB7C35D35}"/>
    <cellStyle name="Cálculo 2 28 5" xfId="8206" xr:uid="{46D194AB-485B-46A7-A388-E428A612FEB9}"/>
    <cellStyle name="Cálculo 2 28_Volatility" xfId="8207" xr:uid="{CEF54FEB-39D0-4E04-9C59-F6D05F33BA7D}"/>
    <cellStyle name="Cálculo 2 29" xfId="8208" xr:uid="{D6E7076F-29B3-44BB-928B-7B479878CE47}"/>
    <cellStyle name="Cálculo 2 29 2" xfId="8209" xr:uid="{C15A296A-40AB-4D15-B41E-FED2D7CE4571}"/>
    <cellStyle name="Cálculo 2 29 2 2" xfId="8210" xr:uid="{E4E990CE-8707-4FF2-8B35-F14F61D0850A}"/>
    <cellStyle name="Cálculo 2 29 2 2 2" xfId="8211" xr:uid="{9C79CA85-76EC-4037-9104-109B06F6FC54}"/>
    <cellStyle name="Cálculo 2 29 2 2 2 2" xfId="8212" xr:uid="{FC52E790-1DD6-4175-BA09-113B53DF0735}"/>
    <cellStyle name="Cálculo 2 29 2 2 2_Volatility" xfId="8213" xr:uid="{93CAF79A-3829-46BB-8CD6-D46C7F3EA2BB}"/>
    <cellStyle name="Cálculo 2 29 2 2 3" xfId="8214" xr:uid="{646EFFBF-FBD0-45ED-9AAF-0D3FE6570EAE}"/>
    <cellStyle name="Cálculo 2 29 2 2_Volatility" xfId="8215" xr:uid="{22273F37-67AD-4653-9877-A0F5B85C6F0F}"/>
    <cellStyle name="Cálculo 2 29 2 3" xfId="8216" xr:uid="{510E9167-82BA-49BB-8AFB-A9CBDE494F50}"/>
    <cellStyle name="Cálculo 2 29 2 3 2" xfId="8217" xr:uid="{82CD92DF-6155-46BE-8238-FB4E6A2D9B6A}"/>
    <cellStyle name="Cálculo 2 29 2 3 2 2" xfId="8218" xr:uid="{A6B31E70-2E21-44C6-913D-C73F56EFAE94}"/>
    <cellStyle name="Cálculo 2 29 2 3 2_Volatility" xfId="8219" xr:uid="{9B7B32D7-F69A-423B-9B09-20430105E890}"/>
    <cellStyle name="Cálculo 2 29 2 3 3" xfId="8220" xr:uid="{F4D4F25D-8608-4F56-B69F-4DE5B2E717AC}"/>
    <cellStyle name="Cálculo 2 29 2 3_Volatility" xfId="8221" xr:uid="{5FDD9B64-4C41-4593-9A67-63D1559E685A}"/>
    <cellStyle name="Cálculo 2 29 2 4" xfId="8222" xr:uid="{617EE2C6-4746-43D4-B738-D980C8E25EC6}"/>
    <cellStyle name="Cálculo 2 29 2 4 2" xfId="8223" xr:uid="{EC2F6B42-D0AB-47C8-AF63-10692DED7A99}"/>
    <cellStyle name="Cálculo 2 29 2 4_Volatility" xfId="8224" xr:uid="{CA6BA4C0-6C21-43A7-A086-006CA7423B78}"/>
    <cellStyle name="Cálculo 2 29 2 5" xfId="8225" xr:uid="{65299C49-D24C-4D22-965F-179101D08E37}"/>
    <cellStyle name="Cálculo 2 29 2_Volatility" xfId="8226" xr:uid="{B12C8B33-80F6-4DF6-AD31-29650B69CDE2}"/>
    <cellStyle name="Cálculo 2 29 3" xfId="8227" xr:uid="{D101ECCD-1107-4610-B0B6-8F680CC8B8E5}"/>
    <cellStyle name="Cálculo 2 29 3 2" xfId="8228" xr:uid="{58A749F5-C5E4-4CA7-ACAD-8F07C0B72385}"/>
    <cellStyle name="Cálculo 2 29 3 2 2" xfId="8229" xr:uid="{3D7C1CC1-00AF-47F2-9EE2-7B766C1D0320}"/>
    <cellStyle name="Cálculo 2 29 3 2_Volatility" xfId="8230" xr:uid="{4E4246E7-61BE-409B-B12C-F2B6C281F49D}"/>
    <cellStyle name="Cálculo 2 29 3 3" xfId="8231" xr:uid="{149903C7-87D4-4751-A195-0D7B586D5AA9}"/>
    <cellStyle name="Cálculo 2 29 3_Volatility" xfId="8232" xr:uid="{C862B59E-9B3E-4817-99AD-53104409E89D}"/>
    <cellStyle name="Cálculo 2 29 4" xfId="8233" xr:uid="{B69EE7E0-0E20-4C51-91A6-FDAE08BD7DA1}"/>
    <cellStyle name="Cálculo 2 29 4 2" xfId="8234" xr:uid="{146708E7-8131-4311-94D5-A742FC7DB852}"/>
    <cellStyle name="Cálculo 2 29 4_Volatility" xfId="8235" xr:uid="{17D9731F-612E-49F9-A43F-77CE85FC35CA}"/>
    <cellStyle name="Cálculo 2 29 5" xfId="8236" xr:uid="{10239B87-BC1A-4ED6-BC5A-733E0205C41C}"/>
    <cellStyle name="Cálculo 2 29_Volatility" xfId="8237" xr:uid="{E3061A06-C273-4533-BF3D-81489B6F8B75}"/>
    <cellStyle name="Cálculo 2 3" xfId="8238" xr:uid="{D5A0AA60-90DC-4105-8572-106F694D4EF4}"/>
    <cellStyle name="Cálculo 2 3 2" xfId="8239" xr:uid="{38B89985-40CD-4FE6-B31E-D53199A09893}"/>
    <cellStyle name="Cálculo 2 3 2 2" xfId="8240" xr:uid="{B386D471-3328-4BA6-8875-E9EEF0B05C32}"/>
    <cellStyle name="Cálculo 2 3 2 2 2" xfId="8241" xr:uid="{849CC10C-05C3-45B2-A78C-F8B3477D16FC}"/>
    <cellStyle name="Cálculo 2 3 2 2 2 2" xfId="8242" xr:uid="{339B639A-4EE5-440D-A05A-4C3ACA520A00}"/>
    <cellStyle name="Cálculo 2 3 2 2 2_Volatility" xfId="8243" xr:uid="{505C36A2-0133-49F4-8E57-40F3B7EAA864}"/>
    <cellStyle name="Cálculo 2 3 2 2 3" xfId="8244" xr:uid="{11C76C2F-B73E-4FFD-8E5A-08C86D7366D8}"/>
    <cellStyle name="Cálculo 2 3 2 2_Volatility" xfId="8245" xr:uid="{89FF7181-FCC9-4A18-8FB8-36DE133E4131}"/>
    <cellStyle name="Cálculo 2 3 2 3" xfId="8246" xr:uid="{C80B9301-3D97-45BC-B390-39D8FC43C855}"/>
    <cellStyle name="Cálculo 2 3 2 3 2" xfId="8247" xr:uid="{AC537DD7-7ECC-4E23-8CE0-9CA26DAE4D66}"/>
    <cellStyle name="Cálculo 2 3 2 3 2 2" xfId="8248" xr:uid="{970CF1F8-8B99-456A-86D6-5161D3766D3E}"/>
    <cellStyle name="Cálculo 2 3 2 3 2_Volatility" xfId="8249" xr:uid="{B6AB37F8-56EC-4948-9EF3-BF8167A46B58}"/>
    <cellStyle name="Cálculo 2 3 2 3 3" xfId="8250" xr:uid="{29843C85-22F8-450F-A273-D10199436AEB}"/>
    <cellStyle name="Cálculo 2 3 2 3_Volatility" xfId="8251" xr:uid="{B8663F15-02DA-4F53-B672-C0D55743A7ED}"/>
    <cellStyle name="Cálculo 2 3 2 4" xfId="8252" xr:uid="{3AAC3426-BE56-44F2-BB88-47036013F604}"/>
    <cellStyle name="Cálculo 2 3 2 4 2" xfId="8253" xr:uid="{2E1BED4B-9F6C-4838-BF01-53C7DB9EB230}"/>
    <cellStyle name="Cálculo 2 3 2 4_Volatility" xfId="8254" xr:uid="{FDC25F7F-1621-49B8-860F-2D6A6FAB456F}"/>
    <cellStyle name="Cálculo 2 3 2 5" xfId="8255" xr:uid="{CF241C94-F0B7-4675-A897-A50B7DA74B52}"/>
    <cellStyle name="Cálculo 2 3 2_Volatility" xfId="8256" xr:uid="{FE8A37C5-FD06-4D73-A27D-3BB6B14B386B}"/>
    <cellStyle name="Cálculo 2 3 3" xfId="8257" xr:uid="{15778262-D0A0-4676-BE3E-52BCDF44681D}"/>
    <cellStyle name="Cálculo 2 3 3 2" xfId="8258" xr:uid="{59BFBF32-ADE8-414D-9060-21ABA71F9596}"/>
    <cellStyle name="Cálculo 2 3 3 2 2" xfId="8259" xr:uid="{119D515D-26B2-4103-AB71-65A4F8A0954C}"/>
    <cellStyle name="Cálculo 2 3 3 2_Volatility" xfId="8260" xr:uid="{58B54049-BADF-4955-A80C-FF7A50D34295}"/>
    <cellStyle name="Cálculo 2 3 3 3" xfId="8261" xr:uid="{286AB60E-4D02-4B58-ADB6-2B3AD128E806}"/>
    <cellStyle name="Cálculo 2 3 3_Volatility" xfId="8262" xr:uid="{537C0114-927F-47AB-B242-44444B25F59F}"/>
    <cellStyle name="Cálculo 2 3 4" xfId="8263" xr:uid="{A03B94DF-AF7C-4C0A-802A-FAF682A2CB58}"/>
    <cellStyle name="Cálculo 2 3 4 2" xfId="8264" xr:uid="{467089FF-0C1A-4392-A016-B4BF510B687A}"/>
    <cellStyle name="Cálculo 2 3 4_Volatility" xfId="8265" xr:uid="{4D232DC3-A234-4FCD-81B2-91FA75FAF223}"/>
    <cellStyle name="Cálculo 2 3 5" xfId="8266" xr:uid="{FB5D96E2-5D31-4E62-8B86-3575343F6E32}"/>
    <cellStyle name="Cálculo 2 3_Volatility" xfId="8267" xr:uid="{9B2D9B4A-0001-4C97-A74B-34D33A629B45}"/>
    <cellStyle name="Cálculo 2 30" xfId="8268" xr:uid="{A5C29C81-A1A1-474C-9A74-6A112A5F80CF}"/>
    <cellStyle name="Cálculo 2 30 2" xfId="8269" xr:uid="{7A927E4D-93BB-4BEF-B5B4-FAA1E387D2FD}"/>
    <cellStyle name="Cálculo 2 30 2 2" xfId="8270" xr:uid="{AA602903-CDC5-4824-97DE-1E44DCDF8B17}"/>
    <cellStyle name="Cálculo 2 30 2 2 2" xfId="8271" xr:uid="{87FA7E27-D0D0-4E04-A996-1F4E7A3958E9}"/>
    <cellStyle name="Cálculo 2 30 2 2 2 2" xfId="8272" xr:uid="{B5B5D5AF-16E0-4311-A497-F8CA7C158528}"/>
    <cellStyle name="Cálculo 2 30 2 2 2_Volatility" xfId="8273" xr:uid="{810BBAEE-33B6-4793-9953-193281BB3398}"/>
    <cellStyle name="Cálculo 2 30 2 2 3" xfId="8274" xr:uid="{0586026A-20D0-465E-A9DF-99AAA8D84982}"/>
    <cellStyle name="Cálculo 2 30 2 2_Volatility" xfId="8275" xr:uid="{F31A2DC5-304D-4193-898C-C8788A260FCE}"/>
    <cellStyle name="Cálculo 2 30 2 3" xfId="8276" xr:uid="{DA3FF616-7680-41C4-9A24-F674985F66F5}"/>
    <cellStyle name="Cálculo 2 30 2 3 2" xfId="8277" xr:uid="{776E3086-B89B-4021-9235-8DDED5A2D637}"/>
    <cellStyle name="Cálculo 2 30 2 3 2 2" xfId="8278" xr:uid="{0C6F2976-A907-4B94-B7D0-2DBC29989F99}"/>
    <cellStyle name="Cálculo 2 30 2 3 2_Volatility" xfId="8279" xr:uid="{F78DF21D-D481-4E4C-BF63-CFE90748AD03}"/>
    <cellStyle name="Cálculo 2 30 2 3 3" xfId="8280" xr:uid="{30AB738E-76EC-41FA-B944-3D007D3889B5}"/>
    <cellStyle name="Cálculo 2 30 2 3_Volatility" xfId="8281" xr:uid="{1A21AC66-85DC-454C-A2B9-4FC34A4350A6}"/>
    <cellStyle name="Cálculo 2 30 2 4" xfId="8282" xr:uid="{E279B5DC-44F3-415A-9E98-446CD84368A2}"/>
    <cellStyle name="Cálculo 2 30 2 4 2" xfId="8283" xr:uid="{BFEA8EDC-C8B6-4837-98DF-067D1AB98256}"/>
    <cellStyle name="Cálculo 2 30 2 4_Volatility" xfId="8284" xr:uid="{3FECF598-065A-4799-B612-665660E85A68}"/>
    <cellStyle name="Cálculo 2 30 2 5" xfId="8285" xr:uid="{5B6D8A89-26DC-4960-BC2E-D6FD514584E7}"/>
    <cellStyle name="Cálculo 2 30 2_Volatility" xfId="8286" xr:uid="{2B13861C-4804-444F-A4B0-547A73465DE8}"/>
    <cellStyle name="Cálculo 2 30 3" xfId="8287" xr:uid="{BD106D5E-4A35-4BFA-BDEF-C431243BC2A5}"/>
    <cellStyle name="Cálculo 2 30 3 2" xfId="8288" xr:uid="{41A187FA-DDCD-48D4-A8EF-442E9578A397}"/>
    <cellStyle name="Cálculo 2 30 3 2 2" xfId="8289" xr:uid="{B61F0562-4C46-4134-8B94-38D623B81E46}"/>
    <cellStyle name="Cálculo 2 30 3 2_Volatility" xfId="8290" xr:uid="{239407F0-CE2E-4634-8E1E-310592600F2C}"/>
    <cellStyle name="Cálculo 2 30 3 3" xfId="8291" xr:uid="{6F07A55C-C2EA-4A62-A519-F76EEA0F2082}"/>
    <cellStyle name="Cálculo 2 30 3_Volatility" xfId="8292" xr:uid="{07A2A940-F184-4B11-A8BC-C6D45305FD1D}"/>
    <cellStyle name="Cálculo 2 30 4" xfId="8293" xr:uid="{4561ACD6-D4B6-4F99-A843-1884A747DA8C}"/>
    <cellStyle name="Cálculo 2 30 4 2" xfId="8294" xr:uid="{1EE76C71-8FCC-4790-B1CF-3FA4ECC9098A}"/>
    <cellStyle name="Cálculo 2 30 4_Volatility" xfId="8295" xr:uid="{F6846041-E889-445F-A876-A1A142182033}"/>
    <cellStyle name="Cálculo 2 30 5" xfId="8296" xr:uid="{F3394D9F-0E13-4AE4-A413-95F7A793974B}"/>
    <cellStyle name="Cálculo 2 30_Volatility" xfId="8297" xr:uid="{EEDB1F63-2A45-4C92-80E1-BC0834201873}"/>
    <cellStyle name="Cálculo 2 31" xfId="8298" xr:uid="{922768C7-3DC5-4474-BE7B-9EBA7B62FB0F}"/>
    <cellStyle name="Cálculo 2 31 2" xfId="8299" xr:uid="{3B02A421-40DE-4E52-8023-1B6FDFF90151}"/>
    <cellStyle name="Cálculo 2 31 2 2" xfId="8300" xr:uid="{0C0B8920-7797-447F-8B4D-64D1DFA03F33}"/>
    <cellStyle name="Cálculo 2 31 2 2 2" xfId="8301" xr:uid="{AE0053EC-41F4-4598-89FF-C06547207282}"/>
    <cellStyle name="Cálculo 2 31 2 2 2 2" xfId="8302" xr:uid="{2155E57E-8036-4709-A03A-2D31C0020D23}"/>
    <cellStyle name="Cálculo 2 31 2 2 2_Volatility" xfId="8303" xr:uid="{3F322AE2-1C5D-409A-822C-326CFDF96A03}"/>
    <cellStyle name="Cálculo 2 31 2 2 3" xfId="8304" xr:uid="{FDD30A1E-A332-48A6-B904-2A90F9F143D6}"/>
    <cellStyle name="Cálculo 2 31 2 2_Volatility" xfId="8305" xr:uid="{078FF537-7A2D-4D5B-872B-D96169E33032}"/>
    <cellStyle name="Cálculo 2 31 2 3" xfId="8306" xr:uid="{71AC1F73-4075-4FF3-8F76-2CEFE262D4EA}"/>
    <cellStyle name="Cálculo 2 31 2 3 2" xfId="8307" xr:uid="{FCBB743D-1FE2-424A-BE56-4D0CFF90D5CA}"/>
    <cellStyle name="Cálculo 2 31 2 3 2 2" xfId="8308" xr:uid="{F5C55D39-34CF-465C-A2A6-C4787B560B18}"/>
    <cellStyle name="Cálculo 2 31 2 3 2_Volatility" xfId="8309" xr:uid="{D2DB6929-C8B9-4165-93E3-99AB1B27FDEC}"/>
    <cellStyle name="Cálculo 2 31 2 3 3" xfId="8310" xr:uid="{262A86B4-3821-42A2-90EC-2122A2660FEE}"/>
    <cellStyle name="Cálculo 2 31 2 3_Volatility" xfId="8311" xr:uid="{C06D2691-5BF8-47DB-944D-5E5A283A8E58}"/>
    <cellStyle name="Cálculo 2 31 2 4" xfId="8312" xr:uid="{06B768BC-9FE2-40EA-8667-9B76ECB1B98A}"/>
    <cellStyle name="Cálculo 2 31 2 4 2" xfId="8313" xr:uid="{DCD99629-3171-43D9-A8BB-02F00A7D58CE}"/>
    <cellStyle name="Cálculo 2 31 2 4_Volatility" xfId="8314" xr:uid="{FDA61854-069F-4035-BE32-74FB525E2F55}"/>
    <cellStyle name="Cálculo 2 31 2 5" xfId="8315" xr:uid="{ADC6F722-4844-480C-8DF9-CAEBC191E4DF}"/>
    <cellStyle name="Cálculo 2 31 2_Volatility" xfId="8316" xr:uid="{A0D5B3D3-3126-484B-B257-9E8398D76E1F}"/>
    <cellStyle name="Cálculo 2 31 3" xfId="8317" xr:uid="{F06CFCF6-0A87-4999-9B75-3C6E0B5CE353}"/>
    <cellStyle name="Cálculo 2 31 3 2" xfId="8318" xr:uid="{AAAE29F2-9A0C-4BA8-B8B6-4F623B25678D}"/>
    <cellStyle name="Cálculo 2 31 3 2 2" xfId="8319" xr:uid="{2565FC2F-4F1A-420E-ACE4-0C7EDC69A878}"/>
    <cellStyle name="Cálculo 2 31 3 2_Volatility" xfId="8320" xr:uid="{7BEA378E-1437-4108-8E0B-55CFD71BCA34}"/>
    <cellStyle name="Cálculo 2 31 3 3" xfId="8321" xr:uid="{F577B49B-45D7-489E-BFAA-CDC43B811054}"/>
    <cellStyle name="Cálculo 2 31 3_Volatility" xfId="8322" xr:uid="{B51522A5-EDA8-4CD7-B428-1F0BEFC73C4F}"/>
    <cellStyle name="Cálculo 2 31 4" xfId="8323" xr:uid="{C0BE70E9-8F1E-40F4-B6F6-DA94139ECE89}"/>
    <cellStyle name="Cálculo 2 31 4 2" xfId="8324" xr:uid="{D9055499-16C1-44EB-A58D-C8C07FEBC246}"/>
    <cellStyle name="Cálculo 2 31 4_Volatility" xfId="8325" xr:uid="{1B5D5DB1-8AFD-41DE-B65B-EC7E89E51DC7}"/>
    <cellStyle name="Cálculo 2 31 5" xfId="8326" xr:uid="{C6C2930D-DBBE-4792-8C67-4BCE135F1894}"/>
    <cellStyle name="Cálculo 2 31_Volatility" xfId="8327" xr:uid="{1F788EC6-E387-485A-91CD-4962FBDAA16D}"/>
    <cellStyle name="Cálculo 2 32" xfId="8328" xr:uid="{46474119-005B-43FD-B56F-3BA7933E503C}"/>
    <cellStyle name="Cálculo 2 32 2" xfId="8329" xr:uid="{19B207EC-C653-4869-B6D2-D0AB5DDDFB0E}"/>
    <cellStyle name="Cálculo 2 32 2 2" xfId="8330" xr:uid="{3B0B3BA6-4960-4B10-BBFA-D75531091872}"/>
    <cellStyle name="Cálculo 2 32 2 2 2" xfId="8331" xr:uid="{8929B500-2E05-4BFE-BC98-A6D0A9643492}"/>
    <cellStyle name="Cálculo 2 32 2 2 2 2" xfId="8332" xr:uid="{88372188-9240-41C5-A6D6-F269FBDEE13D}"/>
    <cellStyle name="Cálculo 2 32 2 2 2_Volatility" xfId="8333" xr:uid="{E0169753-407D-4E24-8B90-21745FB262CE}"/>
    <cellStyle name="Cálculo 2 32 2 2 3" xfId="8334" xr:uid="{9EA22924-85F4-40D9-841E-A2E88DD5ECC6}"/>
    <cellStyle name="Cálculo 2 32 2 2_Volatility" xfId="8335" xr:uid="{01597896-A6A8-4F7F-BA9F-6FC56122A7E9}"/>
    <cellStyle name="Cálculo 2 32 2 3" xfId="8336" xr:uid="{CCEED801-2C78-4D67-B358-67059A018452}"/>
    <cellStyle name="Cálculo 2 32 2 3 2" xfId="8337" xr:uid="{D2624DE1-A304-4A72-829A-AC9F8B2C609F}"/>
    <cellStyle name="Cálculo 2 32 2 3 2 2" xfId="8338" xr:uid="{E04BFA83-BA2E-4454-A05A-FC84C7669148}"/>
    <cellStyle name="Cálculo 2 32 2 3 2_Volatility" xfId="8339" xr:uid="{D471E873-0833-4A71-B195-3BFCF007129E}"/>
    <cellStyle name="Cálculo 2 32 2 3 3" xfId="8340" xr:uid="{F3B1DF3E-C4DE-48C6-B49E-A83E5E67905C}"/>
    <cellStyle name="Cálculo 2 32 2 3_Volatility" xfId="8341" xr:uid="{BE2F9E9A-45D4-4D3A-8025-510B659B648E}"/>
    <cellStyle name="Cálculo 2 32 2 4" xfId="8342" xr:uid="{951AE48B-469D-4A0A-81CF-048E57DD5E47}"/>
    <cellStyle name="Cálculo 2 32 2 4 2" xfId="8343" xr:uid="{576AF727-F99B-4E9D-927A-9F890F6F7980}"/>
    <cellStyle name="Cálculo 2 32 2 4_Volatility" xfId="8344" xr:uid="{FA5A5A1A-D654-425A-B77A-58A59E4EC7F2}"/>
    <cellStyle name="Cálculo 2 32 2 5" xfId="8345" xr:uid="{F8817DCA-18A5-412D-AE26-72A80C0ADC16}"/>
    <cellStyle name="Cálculo 2 32 2_Volatility" xfId="8346" xr:uid="{3D4FCFCA-0111-4BDF-BF5B-61C571B8DA9C}"/>
    <cellStyle name="Cálculo 2 32 3" xfId="8347" xr:uid="{38EE3689-410D-4C23-ABD9-BCD81CD912BB}"/>
    <cellStyle name="Cálculo 2 32 3 2" xfId="8348" xr:uid="{A416E209-17CC-453E-A792-35B7A7539641}"/>
    <cellStyle name="Cálculo 2 32 3 2 2" xfId="8349" xr:uid="{7A18616F-B4C4-4095-8A65-535F4B938EA7}"/>
    <cellStyle name="Cálculo 2 32 3 2_Volatility" xfId="8350" xr:uid="{69E522DD-7083-483A-8697-88577EA77574}"/>
    <cellStyle name="Cálculo 2 32 3 3" xfId="8351" xr:uid="{F61B0AA9-767E-4214-92D3-247033BF9CD2}"/>
    <cellStyle name="Cálculo 2 32 3_Volatility" xfId="8352" xr:uid="{068696AF-E4E0-42E8-852B-CA0887E87C41}"/>
    <cellStyle name="Cálculo 2 32 4" xfId="8353" xr:uid="{B0CF6FA5-0BB9-4D6E-BD1C-D74249F52D99}"/>
    <cellStyle name="Cálculo 2 32 4 2" xfId="8354" xr:uid="{36C503EE-3285-4567-B29C-EC0838CFB9F9}"/>
    <cellStyle name="Cálculo 2 32 4_Volatility" xfId="8355" xr:uid="{FC16F342-0545-4FED-BA45-D90228CB8DBF}"/>
    <cellStyle name="Cálculo 2 32 5" xfId="8356" xr:uid="{ADA2B2CC-DFA0-4A14-ABBE-01B027E6845E}"/>
    <cellStyle name="Cálculo 2 32_Volatility" xfId="8357" xr:uid="{962A510D-AC11-4960-B35D-9B7446554D81}"/>
    <cellStyle name="Cálculo 2 33" xfId="8358" xr:uid="{8FCCD332-9F06-473B-B2D6-C36D29B05FD0}"/>
    <cellStyle name="Cálculo 2 33 2" xfId="8359" xr:uid="{FD67E370-9C9B-4368-A234-07AA60AA40BA}"/>
    <cellStyle name="Cálculo 2 33 2 2" xfId="8360" xr:uid="{03B659CE-BCD8-46FF-BF32-9C637534E3BA}"/>
    <cellStyle name="Cálculo 2 33 2 2 2" xfId="8361" xr:uid="{51FDD8CB-B068-4A1F-91AF-E86E19F209C0}"/>
    <cellStyle name="Cálculo 2 33 2 2 2 2" xfId="8362" xr:uid="{6D877995-0A27-4488-9129-935962BE4089}"/>
    <cellStyle name="Cálculo 2 33 2 2 2_Volatility" xfId="8363" xr:uid="{9A08DC22-E7FF-4CE9-AE46-AB8BC462A6F1}"/>
    <cellStyle name="Cálculo 2 33 2 2 3" xfId="8364" xr:uid="{B5D39E65-8CC7-420C-925A-C2CDCF05783B}"/>
    <cellStyle name="Cálculo 2 33 2 2_Volatility" xfId="8365" xr:uid="{8906A632-D547-46E8-8A58-A273DEEC7AA7}"/>
    <cellStyle name="Cálculo 2 33 2 3" xfId="8366" xr:uid="{51D7BD37-F24A-4225-8476-30211C599864}"/>
    <cellStyle name="Cálculo 2 33 2 3 2" xfId="8367" xr:uid="{79D87C88-064C-43BE-9188-6D797138FC87}"/>
    <cellStyle name="Cálculo 2 33 2 3 2 2" xfId="8368" xr:uid="{59C61E7F-3BD5-4894-9D7C-B98C921007C4}"/>
    <cellStyle name="Cálculo 2 33 2 3 2_Volatility" xfId="8369" xr:uid="{A25FF61F-82AA-4EEE-8E21-D4A1926733F8}"/>
    <cellStyle name="Cálculo 2 33 2 3 3" xfId="8370" xr:uid="{39FDD94D-861B-48B3-988D-846B9F7E3039}"/>
    <cellStyle name="Cálculo 2 33 2 3_Volatility" xfId="8371" xr:uid="{F960592D-D264-4444-B5A5-F229160B8BA9}"/>
    <cellStyle name="Cálculo 2 33 2 4" xfId="8372" xr:uid="{93EA1755-E6ED-4D6A-B1B6-0C1A759AAC39}"/>
    <cellStyle name="Cálculo 2 33 2 4 2" xfId="8373" xr:uid="{537ADE00-4DA6-473C-80C8-50C7C70C8967}"/>
    <cellStyle name="Cálculo 2 33 2 4_Volatility" xfId="8374" xr:uid="{DDB1F5AB-E037-4079-9ABF-DD6E2BE5DF9A}"/>
    <cellStyle name="Cálculo 2 33 2 5" xfId="8375" xr:uid="{F86A5294-8395-4DC4-94F4-24D659FA4CF8}"/>
    <cellStyle name="Cálculo 2 33 2_Volatility" xfId="8376" xr:uid="{40FBC648-3547-4BC3-BD2B-8CD74E40B4D8}"/>
    <cellStyle name="Cálculo 2 33 3" xfId="8377" xr:uid="{25B4C283-E0D8-4984-A103-558F64896B2F}"/>
    <cellStyle name="Cálculo 2 33 3 2" xfId="8378" xr:uid="{D35CB983-B5F8-46FF-B2F5-FAD2D2559BC2}"/>
    <cellStyle name="Cálculo 2 33 3 2 2" xfId="8379" xr:uid="{06358319-A6A8-4650-BA24-3F4D4402C8E2}"/>
    <cellStyle name="Cálculo 2 33 3 2_Volatility" xfId="8380" xr:uid="{E059060F-27E7-4115-89B2-2478BD48BEBC}"/>
    <cellStyle name="Cálculo 2 33 3 3" xfId="8381" xr:uid="{77035986-ABAE-4230-BD67-96053284F7C5}"/>
    <cellStyle name="Cálculo 2 33 3_Volatility" xfId="8382" xr:uid="{1A04E25D-7FD9-4304-85B4-E03DA1F863B0}"/>
    <cellStyle name="Cálculo 2 33 4" xfId="8383" xr:uid="{01F68F70-A7D8-4225-8159-87D80142CC99}"/>
    <cellStyle name="Cálculo 2 33 4 2" xfId="8384" xr:uid="{EC4CC92B-599A-4973-8D86-98F30DFE3E43}"/>
    <cellStyle name="Cálculo 2 33 4_Volatility" xfId="8385" xr:uid="{D76D2AAC-488C-4998-8B37-0C5567B96B0C}"/>
    <cellStyle name="Cálculo 2 33 5" xfId="8386" xr:uid="{A4BF74A4-AF3F-44BE-AB8F-3108DD34D8F8}"/>
    <cellStyle name="Cálculo 2 33_Volatility" xfId="8387" xr:uid="{224457D5-5F7B-47CB-88F6-12418FCF6C6F}"/>
    <cellStyle name="Cálculo 2 34" xfId="8388" xr:uid="{37BA9E41-82FA-4A4E-A06B-AC005AE9C95D}"/>
    <cellStyle name="Cálculo 2 34 2" xfId="8389" xr:uid="{6A560878-95DE-41C2-B5B0-68878299EB65}"/>
    <cellStyle name="Cálculo 2 34 2 2" xfId="8390" xr:uid="{6BC84429-7363-4C2F-8DA9-E1B231813C97}"/>
    <cellStyle name="Cálculo 2 34 2 2 2" xfId="8391" xr:uid="{B5946763-F59F-407F-801D-ED513A661163}"/>
    <cellStyle name="Cálculo 2 34 2 2 2 2" xfId="8392" xr:uid="{DA90E0AC-454C-47C5-A2B0-0CCDC2290818}"/>
    <cellStyle name="Cálculo 2 34 2 2 2_Volatility" xfId="8393" xr:uid="{B9FB937E-B591-4361-8A83-7A7A004E7B66}"/>
    <cellStyle name="Cálculo 2 34 2 2 3" xfId="8394" xr:uid="{BB7242FD-769D-4E52-8D34-0282B83A2019}"/>
    <cellStyle name="Cálculo 2 34 2 2_Volatility" xfId="8395" xr:uid="{F3F6A1C5-98E9-465C-A6DD-0AAD0D957BB9}"/>
    <cellStyle name="Cálculo 2 34 2 3" xfId="8396" xr:uid="{A1BE4045-74C5-46E5-960D-1749889B230E}"/>
    <cellStyle name="Cálculo 2 34 2 3 2" xfId="8397" xr:uid="{4F6C6F62-4558-4F5B-B293-FDC89D84A633}"/>
    <cellStyle name="Cálculo 2 34 2 3 2 2" xfId="8398" xr:uid="{43D9E6EC-FC05-40B6-9F4D-7D91C1CF9686}"/>
    <cellStyle name="Cálculo 2 34 2 3 2_Volatility" xfId="8399" xr:uid="{416CA964-649D-480D-A329-8CD4137B3E8C}"/>
    <cellStyle name="Cálculo 2 34 2 3 3" xfId="8400" xr:uid="{4D3283CA-969A-4498-BF43-B74901592125}"/>
    <cellStyle name="Cálculo 2 34 2 3_Volatility" xfId="8401" xr:uid="{EBFE98DF-1E8C-4863-BB39-ED09F95DA1D7}"/>
    <cellStyle name="Cálculo 2 34 2 4" xfId="8402" xr:uid="{A347DD91-2D96-4053-AFAC-B2053FA95CA8}"/>
    <cellStyle name="Cálculo 2 34 2 4 2" xfId="8403" xr:uid="{C3CDD4BA-DE43-4F97-8090-1E77E97DCA17}"/>
    <cellStyle name="Cálculo 2 34 2 4_Volatility" xfId="8404" xr:uid="{9918B36C-6706-467B-AD1D-A1781F64FF73}"/>
    <cellStyle name="Cálculo 2 34 2 5" xfId="8405" xr:uid="{F07C98FF-CFC4-4BD9-9AF4-A2D9AC8BA78B}"/>
    <cellStyle name="Cálculo 2 34 2_Volatility" xfId="8406" xr:uid="{37DCD57F-C108-4651-B98E-9ACC27D5DCB1}"/>
    <cellStyle name="Cálculo 2 34 3" xfId="8407" xr:uid="{2F7C5424-74BC-4EC6-8FB5-B97C3B507E68}"/>
    <cellStyle name="Cálculo 2 34 3 2" xfId="8408" xr:uid="{C3CC5E9A-63A9-471C-AC62-572C15E61707}"/>
    <cellStyle name="Cálculo 2 34 3 2 2" xfId="8409" xr:uid="{30224C80-62CD-4805-9183-2665F587FBB4}"/>
    <cellStyle name="Cálculo 2 34 3 2_Volatility" xfId="8410" xr:uid="{F75589BB-678D-4305-8A86-FD2E6D0E372F}"/>
    <cellStyle name="Cálculo 2 34 3 3" xfId="8411" xr:uid="{272754AC-C449-43FE-9F53-4FE908D72C0E}"/>
    <cellStyle name="Cálculo 2 34 3_Volatility" xfId="8412" xr:uid="{502F1BEF-DB66-42E6-B2CD-3DEF0CF8CE29}"/>
    <cellStyle name="Cálculo 2 34 4" xfId="8413" xr:uid="{360860E5-8C5E-49DE-A87B-EE0028EE053E}"/>
    <cellStyle name="Cálculo 2 34 4 2" xfId="8414" xr:uid="{0D93D857-701D-416E-86AC-2BA68DDAF26F}"/>
    <cellStyle name="Cálculo 2 34 4_Volatility" xfId="8415" xr:uid="{DC71D92D-2BC3-4727-8415-494CEE3E66EA}"/>
    <cellStyle name="Cálculo 2 34 5" xfId="8416" xr:uid="{F8DE09E8-D029-4CF4-A757-757263C483EE}"/>
    <cellStyle name="Cálculo 2 34_Volatility" xfId="8417" xr:uid="{6BF05E80-37B6-4F8F-A3A9-71759A66C817}"/>
    <cellStyle name="Cálculo 2 35" xfId="8418" xr:uid="{A04B2EDD-040B-45F4-9F5F-7570D8596521}"/>
    <cellStyle name="Cálculo 2 35 2" xfId="8419" xr:uid="{05D646E5-11A7-4F7D-961B-5678C5881EBE}"/>
    <cellStyle name="Cálculo 2 35 2 2" xfId="8420" xr:uid="{8508F0EA-F76D-4AEF-86FB-3EBB7DD00817}"/>
    <cellStyle name="Cálculo 2 35 2 2 2" xfId="8421" xr:uid="{2F66F5D2-4B50-4A2C-B21E-AC31664301A8}"/>
    <cellStyle name="Cálculo 2 35 2 2 2 2" xfId="8422" xr:uid="{3EE4C57A-8F20-43F9-A559-E19509B6C56E}"/>
    <cellStyle name="Cálculo 2 35 2 2 2_Volatility" xfId="8423" xr:uid="{682FA228-F9D4-4EC6-B0AF-38191A77ED50}"/>
    <cellStyle name="Cálculo 2 35 2 2 3" xfId="8424" xr:uid="{00CCC0DB-1CD6-47B2-B990-3BB102254084}"/>
    <cellStyle name="Cálculo 2 35 2 2_Volatility" xfId="8425" xr:uid="{CD01934F-4073-480F-85E8-BC5BCF942800}"/>
    <cellStyle name="Cálculo 2 35 2 3" xfId="8426" xr:uid="{6E210349-4EEC-4E3E-AC2D-60085A882A19}"/>
    <cellStyle name="Cálculo 2 35 2 3 2" xfId="8427" xr:uid="{2029D357-D14B-4DAF-9D31-A50F36797939}"/>
    <cellStyle name="Cálculo 2 35 2 3 2 2" xfId="8428" xr:uid="{0F1CCD34-C33E-48C2-AA88-CA47A4B022B0}"/>
    <cellStyle name="Cálculo 2 35 2 3 2_Volatility" xfId="8429" xr:uid="{712F1AB3-822E-4048-8E20-EF23926F56EE}"/>
    <cellStyle name="Cálculo 2 35 2 3 3" xfId="8430" xr:uid="{298361B7-EF68-4568-AE25-D949B70FDDA6}"/>
    <cellStyle name="Cálculo 2 35 2 3_Volatility" xfId="8431" xr:uid="{E59D75DA-F346-4F46-9265-17B9852BE9BB}"/>
    <cellStyle name="Cálculo 2 35 2 4" xfId="8432" xr:uid="{DB6BDDAD-E686-43E1-89C6-E0503D80533D}"/>
    <cellStyle name="Cálculo 2 35 2 4 2" xfId="8433" xr:uid="{7DE7C864-D691-40CD-830E-DB1FB695EC40}"/>
    <cellStyle name="Cálculo 2 35 2 4_Volatility" xfId="8434" xr:uid="{36B4751D-6222-4717-863E-6DD7E0EC23C9}"/>
    <cellStyle name="Cálculo 2 35 2 5" xfId="8435" xr:uid="{9071EDB5-B848-425F-9DAA-8818DB019ED4}"/>
    <cellStyle name="Cálculo 2 35 2_Volatility" xfId="8436" xr:uid="{B87EDF02-F949-4ED7-B523-A58CA7465DCD}"/>
    <cellStyle name="Cálculo 2 35 3" xfId="8437" xr:uid="{4E608D27-7BA4-4A7E-B63C-A567170BCD8B}"/>
    <cellStyle name="Cálculo 2 35 3 2" xfId="8438" xr:uid="{498A56BA-5BD6-41BC-9AC4-26A5FD7157CB}"/>
    <cellStyle name="Cálculo 2 35 3 2 2" xfId="8439" xr:uid="{44F380B5-F070-45DA-81C6-01265D2F6F52}"/>
    <cellStyle name="Cálculo 2 35 3 2_Volatility" xfId="8440" xr:uid="{591FE8A6-4FB4-4F32-ABC1-6008F326E2D9}"/>
    <cellStyle name="Cálculo 2 35 3 3" xfId="8441" xr:uid="{5D2B9327-3F25-4597-8B71-FFB4B10CE78C}"/>
    <cellStyle name="Cálculo 2 35 3_Volatility" xfId="8442" xr:uid="{5788CDFF-EB7C-4715-924C-A00CE9A57369}"/>
    <cellStyle name="Cálculo 2 35 4" xfId="8443" xr:uid="{6EB6CEFD-D8A0-4F18-9578-ABE766FED610}"/>
    <cellStyle name="Cálculo 2 35 4 2" xfId="8444" xr:uid="{BCF73DF7-0465-4067-A7FC-7713468A5CD4}"/>
    <cellStyle name="Cálculo 2 35 4_Volatility" xfId="8445" xr:uid="{72179378-89D4-405B-BA9D-EB044DA52FCF}"/>
    <cellStyle name="Cálculo 2 35 5" xfId="8446" xr:uid="{C5347865-B727-45B2-B74C-50EAA6D32466}"/>
    <cellStyle name="Cálculo 2 35_Volatility" xfId="8447" xr:uid="{050AD892-7679-42DD-8878-768EE9EA16EC}"/>
    <cellStyle name="Cálculo 2 36" xfId="8448" xr:uid="{C3E87ACA-D64F-4521-ABC4-E6B72A52BA50}"/>
    <cellStyle name="Cálculo 2 36 2" xfId="8449" xr:uid="{A0C9D32C-BA2E-4D4D-938D-46A0DDFF121E}"/>
    <cellStyle name="Cálculo 2 36 2 2" xfId="8450" xr:uid="{8624D71D-15BF-4495-ADB3-76521724A847}"/>
    <cellStyle name="Cálculo 2 36 2 2 2" xfId="8451" xr:uid="{1C098EAB-25E7-4286-887E-0B486CF988C6}"/>
    <cellStyle name="Cálculo 2 36 2 2 2 2" xfId="8452" xr:uid="{251863BB-8B87-4C6D-B699-DEAD4C653ECF}"/>
    <cellStyle name="Cálculo 2 36 2 2 2_Volatility" xfId="8453" xr:uid="{D6A8A1A4-189D-4AE2-8A4F-174E8EB85BF4}"/>
    <cellStyle name="Cálculo 2 36 2 2 3" xfId="8454" xr:uid="{B003C858-5BAB-485D-BF85-BE4888ACE9C6}"/>
    <cellStyle name="Cálculo 2 36 2 2_Volatility" xfId="8455" xr:uid="{71AA597A-4BFA-4A6B-838D-63476ED40EB4}"/>
    <cellStyle name="Cálculo 2 36 2 3" xfId="8456" xr:uid="{E1632E65-98E7-4254-819B-AA2BD9F9B4D9}"/>
    <cellStyle name="Cálculo 2 36 2 3 2" xfId="8457" xr:uid="{DA1BF4BE-AF8D-423F-ADE4-E955F7AD2C41}"/>
    <cellStyle name="Cálculo 2 36 2 3 2 2" xfId="8458" xr:uid="{6B46A3E4-F9E7-46C3-A890-7740405079EA}"/>
    <cellStyle name="Cálculo 2 36 2 3 2_Volatility" xfId="8459" xr:uid="{F2365A1A-28CA-495D-97DA-1F31C9FFE806}"/>
    <cellStyle name="Cálculo 2 36 2 3 3" xfId="8460" xr:uid="{554118B6-D43A-4377-943A-7D5FEC50AB74}"/>
    <cellStyle name="Cálculo 2 36 2 3_Volatility" xfId="8461" xr:uid="{815AB61B-F974-4B9A-AC76-D857B41886D1}"/>
    <cellStyle name="Cálculo 2 36 2 4" xfId="8462" xr:uid="{4ADDB2DF-4FCF-418A-BC80-986448AF5B13}"/>
    <cellStyle name="Cálculo 2 36 2 4 2" xfId="8463" xr:uid="{DBBDA409-0B74-437A-AA1E-A954C9E30712}"/>
    <cellStyle name="Cálculo 2 36 2 4_Volatility" xfId="8464" xr:uid="{2D24E85F-C1F9-46E3-B0DA-14FDA8D07EC7}"/>
    <cellStyle name="Cálculo 2 36 2 5" xfId="8465" xr:uid="{9D6DBA6D-D826-4A07-A2D1-F61295106974}"/>
    <cellStyle name="Cálculo 2 36 2_Volatility" xfId="8466" xr:uid="{35CB9B3F-F45A-4391-BB22-51A66F8B924B}"/>
    <cellStyle name="Cálculo 2 36 3" xfId="8467" xr:uid="{8DB40C48-5307-4886-9950-4488C3DE95F9}"/>
    <cellStyle name="Cálculo 2 36 3 2" xfId="8468" xr:uid="{AF26A92F-E6BA-450D-B9B9-43E426B74CBB}"/>
    <cellStyle name="Cálculo 2 36 3 2 2" xfId="8469" xr:uid="{22ED73E3-42C7-4EBB-85C5-236F1784A715}"/>
    <cellStyle name="Cálculo 2 36 3 2_Volatility" xfId="8470" xr:uid="{63772CD9-E485-4758-A837-20C1882C9953}"/>
    <cellStyle name="Cálculo 2 36 3 3" xfId="8471" xr:uid="{4FC9CF8E-15B1-44BA-B60A-85CF79E3E272}"/>
    <cellStyle name="Cálculo 2 36 3_Volatility" xfId="8472" xr:uid="{55EB74C0-3946-48B0-9982-CD6AB98702D5}"/>
    <cellStyle name="Cálculo 2 36 4" xfId="8473" xr:uid="{D5B2F86B-8C66-4260-BAAB-676DC70F30AB}"/>
    <cellStyle name="Cálculo 2 36 4 2" xfId="8474" xr:uid="{D3AD8380-A319-4851-BBB2-0BC18C4098BE}"/>
    <cellStyle name="Cálculo 2 36 4_Volatility" xfId="8475" xr:uid="{CEE44678-61CF-4F92-AFF4-5E318D86D3CE}"/>
    <cellStyle name="Cálculo 2 36 5" xfId="8476" xr:uid="{7DD4A89D-AF70-42B7-8A66-B0A91A06CA2D}"/>
    <cellStyle name="Cálculo 2 36_Volatility" xfId="8477" xr:uid="{5CF597DC-769B-4CD4-9AE2-05D3218AD1FF}"/>
    <cellStyle name="Cálculo 2 37" xfId="8478" xr:uid="{2C5912F9-82C1-4063-BB70-B3402E91BD0D}"/>
    <cellStyle name="Cálculo 2 37 2" xfId="8479" xr:uid="{345D8337-642C-44AE-ACD1-AC8F78189747}"/>
    <cellStyle name="Cálculo 2 37 2 2" xfId="8480" xr:uid="{1DF79CC5-EBB0-4B90-9126-165E8B9188B4}"/>
    <cellStyle name="Cálculo 2 37 2 2 2" xfId="8481" xr:uid="{A094D534-18EB-4AA5-8EC1-E2C8947361F9}"/>
    <cellStyle name="Cálculo 2 37 2 2 2 2" xfId="8482" xr:uid="{0F84D307-C05C-47A0-A6A0-6D63BC46B881}"/>
    <cellStyle name="Cálculo 2 37 2 2 2_Volatility" xfId="8483" xr:uid="{2E28C4F6-DE57-408C-BE7A-14B3D859EF84}"/>
    <cellStyle name="Cálculo 2 37 2 2 3" xfId="8484" xr:uid="{E511018F-ACF4-4004-A852-73F70903F615}"/>
    <cellStyle name="Cálculo 2 37 2 2_Volatility" xfId="8485" xr:uid="{56BC39A2-25AE-4241-BDE9-8DF024E77907}"/>
    <cellStyle name="Cálculo 2 37 2 3" xfId="8486" xr:uid="{B5FFDC7D-7DEE-4221-A985-8333EAC0F39B}"/>
    <cellStyle name="Cálculo 2 37 2 3 2" xfId="8487" xr:uid="{A6CE9770-07A4-43E6-BCEB-F23C368C65BE}"/>
    <cellStyle name="Cálculo 2 37 2 3 2 2" xfId="8488" xr:uid="{0F6BCF7D-7953-4FC7-9E28-946624C42FF9}"/>
    <cellStyle name="Cálculo 2 37 2 3 2_Volatility" xfId="8489" xr:uid="{EB3F1728-8DC1-4486-BBCF-935F45B87156}"/>
    <cellStyle name="Cálculo 2 37 2 3 3" xfId="8490" xr:uid="{92404AD1-B8A6-4A52-A279-CAE409FFEA87}"/>
    <cellStyle name="Cálculo 2 37 2 3_Volatility" xfId="8491" xr:uid="{1A23F813-6277-43CD-AEB6-955E0E4BA95D}"/>
    <cellStyle name="Cálculo 2 37 2 4" xfId="8492" xr:uid="{024C85DB-77D2-4BB5-8901-16F348F41E11}"/>
    <cellStyle name="Cálculo 2 37 2 4 2" xfId="8493" xr:uid="{A2BAF7A2-B789-4949-9AD0-A9F6C77DF244}"/>
    <cellStyle name="Cálculo 2 37 2 4_Volatility" xfId="8494" xr:uid="{4383DEA0-6097-4266-92E4-6FE9F3A55533}"/>
    <cellStyle name="Cálculo 2 37 2 5" xfId="8495" xr:uid="{7763987D-A430-45C9-9239-D6D9CF15C0E8}"/>
    <cellStyle name="Cálculo 2 37 2_Volatility" xfId="8496" xr:uid="{2E0B764E-D11B-4560-84C2-97FEDA5FBF53}"/>
    <cellStyle name="Cálculo 2 37 3" xfId="8497" xr:uid="{114DA6E9-AD1A-4895-AABF-DAEF4FFE4D37}"/>
    <cellStyle name="Cálculo 2 37 3 2" xfId="8498" xr:uid="{AC69E4F3-FB34-4B5F-8DBB-6FD5F9EE5C8E}"/>
    <cellStyle name="Cálculo 2 37 3 2 2" xfId="8499" xr:uid="{2FD88AAD-9D3D-4573-9A11-6BDE9DD542C9}"/>
    <cellStyle name="Cálculo 2 37 3 2_Volatility" xfId="8500" xr:uid="{6A31FE09-C789-45F6-B336-590BE1B029D8}"/>
    <cellStyle name="Cálculo 2 37 3 3" xfId="8501" xr:uid="{14D4A828-21E9-4904-BCB0-D552C373728F}"/>
    <cellStyle name="Cálculo 2 37 3_Volatility" xfId="8502" xr:uid="{27AFF34A-9628-48A0-892C-59D4297BB51C}"/>
    <cellStyle name="Cálculo 2 37 4" xfId="8503" xr:uid="{CF1B9C52-6EEF-42A7-A618-D5A4B8F93E42}"/>
    <cellStyle name="Cálculo 2 37 4 2" xfId="8504" xr:uid="{E244187C-8CE9-4B6C-AA0B-843F8CE3B066}"/>
    <cellStyle name="Cálculo 2 37 4_Volatility" xfId="8505" xr:uid="{455DE4BF-CE04-43DC-B4BC-461EBEC51CCC}"/>
    <cellStyle name="Cálculo 2 37 5" xfId="8506" xr:uid="{00700E67-794F-427E-B9CC-B4E129447329}"/>
    <cellStyle name="Cálculo 2 37_Volatility" xfId="8507" xr:uid="{A7326DEE-F9DF-4463-9D93-B5BAB5423B4D}"/>
    <cellStyle name="Cálculo 2 38" xfId="8508" xr:uid="{58A6D04E-1915-491D-863C-42E9117D364F}"/>
    <cellStyle name="Cálculo 2 38 2" xfId="8509" xr:uid="{B29C4163-E019-49C3-8265-96BC65ADD0A3}"/>
    <cellStyle name="Cálculo 2 38 2 2" xfId="8510" xr:uid="{0C583125-A130-421B-8162-0C52A24C0C73}"/>
    <cellStyle name="Cálculo 2 38 2 2 2" xfId="8511" xr:uid="{6A50D5B9-8D64-49D7-BD19-2264BF77E0D4}"/>
    <cellStyle name="Cálculo 2 38 2 2 2 2" xfId="8512" xr:uid="{2EA40FB6-CEDB-492A-9C4B-D2D51F8F5E34}"/>
    <cellStyle name="Cálculo 2 38 2 2 2_Volatility" xfId="8513" xr:uid="{F610D7FC-1E92-4793-A963-C3C9CC9A569C}"/>
    <cellStyle name="Cálculo 2 38 2 2 3" xfId="8514" xr:uid="{C134EF78-0712-41BC-B398-4119E3549150}"/>
    <cellStyle name="Cálculo 2 38 2 2_Volatility" xfId="8515" xr:uid="{BFD9F807-2EBA-4BD9-88F8-1BE628A65193}"/>
    <cellStyle name="Cálculo 2 38 2 3" xfId="8516" xr:uid="{587DFA20-A64A-4D02-AE0B-13F304E2EFB4}"/>
    <cellStyle name="Cálculo 2 38 2 3 2" xfId="8517" xr:uid="{8B9A32BC-C110-4BC0-840F-3132CE2FEFE4}"/>
    <cellStyle name="Cálculo 2 38 2 3 2 2" xfId="8518" xr:uid="{5AEACCA8-E144-4A7E-B406-F149AC46694D}"/>
    <cellStyle name="Cálculo 2 38 2 3 2_Volatility" xfId="8519" xr:uid="{8837B86B-3A37-456D-925D-0AE47B754ECF}"/>
    <cellStyle name="Cálculo 2 38 2 3 3" xfId="8520" xr:uid="{133EB4E9-6478-46C1-A893-32F74B7015F0}"/>
    <cellStyle name="Cálculo 2 38 2 3_Volatility" xfId="8521" xr:uid="{74C54833-E9E3-4158-9149-52C74123FB80}"/>
    <cellStyle name="Cálculo 2 38 2 4" xfId="8522" xr:uid="{0FE9E4FE-6234-403F-9975-33F0D8FDB81F}"/>
    <cellStyle name="Cálculo 2 38 2 4 2" xfId="8523" xr:uid="{60B465E6-2BD5-4C00-A10E-CB1D116D17E7}"/>
    <cellStyle name="Cálculo 2 38 2 4_Volatility" xfId="8524" xr:uid="{F54B05FB-7B05-4407-A6D9-1C0E250B7FD4}"/>
    <cellStyle name="Cálculo 2 38 2 5" xfId="8525" xr:uid="{5A547216-DA9E-4064-A412-520B23349DA4}"/>
    <cellStyle name="Cálculo 2 38 2_Volatility" xfId="8526" xr:uid="{D987F795-FD5A-40C3-A99F-0AF9BD9E506E}"/>
    <cellStyle name="Cálculo 2 38 3" xfId="8527" xr:uid="{2B304B9E-4A62-49DE-885E-F9B6701FB720}"/>
    <cellStyle name="Cálculo 2 38 3 2" xfId="8528" xr:uid="{C59D05C8-1C23-46D1-8533-9EC9EA36EEB8}"/>
    <cellStyle name="Cálculo 2 38 3 2 2" xfId="8529" xr:uid="{D3EBF8F3-72DA-45B7-B9F1-3F749790063B}"/>
    <cellStyle name="Cálculo 2 38 3 2_Volatility" xfId="8530" xr:uid="{52ACC9F1-0823-4ED7-9533-9A268C426FE7}"/>
    <cellStyle name="Cálculo 2 38 3 3" xfId="8531" xr:uid="{4D1D229A-31FD-43E4-A223-324465F87960}"/>
    <cellStyle name="Cálculo 2 38 3_Volatility" xfId="8532" xr:uid="{052ADC4E-3E8B-4EE7-9076-CEE046D32099}"/>
    <cellStyle name="Cálculo 2 38 4" xfId="8533" xr:uid="{BA52CD69-98B7-41C8-9AF4-3806A91893D3}"/>
    <cellStyle name="Cálculo 2 38 4 2" xfId="8534" xr:uid="{3DB6DB53-B904-45F2-8DBC-0754A3E9CB92}"/>
    <cellStyle name="Cálculo 2 38 4_Volatility" xfId="8535" xr:uid="{2172CAA4-8EC0-42EC-B15C-E2E53D84B925}"/>
    <cellStyle name="Cálculo 2 38 5" xfId="8536" xr:uid="{C4A3F58D-3A2A-43AF-8398-1E25C5F625F7}"/>
    <cellStyle name="Cálculo 2 38_Volatility" xfId="8537" xr:uid="{CD24FF1A-96A1-47BC-9922-E8C9F2C25DD1}"/>
    <cellStyle name="Cálculo 2 39" xfId="8538" xr:uid="{CDE90232-66E1-49F5-9C9C-C5FBF422B7AE}"/>
    <cellStyle name="Cálculo 2 39 2" xfId="8539" xr:uid="{748E3E71-ADAD-4253-8EBA-8593D3F3D4CC}"/>
    <cellStyle name="Cálculo 2 39 2 2" xfId="8540" xr:uid="{9B6E0DAF-C855-4ECA-8C8A-97516CD93BF2}"/>
    <cellStyle name="Cálculo 2 39 2 2 2" xfId="8541" xr:uid="{12E720A2-B3E6-4B78-88F7-4ACDEA49581D}"/>
    <cellStyle name="Cálculo 2 39 2 2 2 2" xfId="8542" xr:uid="{672152EA-B19A-44CF-915A-45D54AD7700C}"/>
    <cellStyle name="Cálculo 2 39 2 2 2_Volatility" xfId="8543" xr:uid="{AD47FBAC-87EB-42D3-8702-135F60D019D4}"/>
    <cellStyle name="Cálculo 2 39 2 2 3" xfId="8544" xr:uid="{DC8C7890-5387-4B66-A022-F8F65E6CE78A}"/>
    <cellStyle name="Cálculo 2 39 2 2_Volatility" xfId="8545" xr:uid="{E4D5B614-17F5-44CE-A6EF-94A95AF7106A}"/>
    <cellStyle name="Cálculo 2 39 2 3" xfId="8546" xr:uid="{208840BE-6159-4B24-8067-D37380914FEA}"/>
    <cellStyle name="Cálculo 2 39 2 3 2" xfId="8547" xr:uid="{1AFDD5A7-7465-4F00-9581-A8E17AC5BE56}"/>
    <cellStyle name="Cálculo 2 39 2 3 2 2" xfId="8548" xr:uid="{4440496D-A631-44D4-B628-CF28138FBF2E}"/>
    <cellStyle name="Cálculo 2 39 2 3 2_Volatility" xfId="8549" xr:uid="{24FF0A7A-BDB4-48D6-ACAE-AC5AF940F7CE}"/>
    <cellStyle name="Cálculo 2 39 2 3 3" xfId="8550" xr:uid="{40A2F20B-B9A5-448A-B716-4E46D3D210C6}"/>
    <cellStyle name="Cálculo 2 39 2 3_Volatility" xfId="8551" xr:uid="{2C3354FD-36A6-4C25-816A-25BA5D081E13}"/>
    <cellStyle name="Cálculo 2 39 2 4" xfId="8552" xr:uid="{91BC64EF-3829-4543-A679-BE88145D3066}"/>
    <cellStyle name="Cálculo 2 39 2 4 2" xfId="8553" xr:uid="{6291324B-5B3D-48C3-8E7A-57B07F3C61AC}"/>
    <cellStyle name="Cálculo 2 39 2 4_Volatility" xfId="8554" xr:uid="{D60E5A06-25D3-4246-8FEF-194347686375}"/>
    <cellStyle name="Cálculo 2 39 2 5" xfId="8555" xr:uid="{A84D245D-4858-4530-B7B6-7A8FB3C5F624}"/>
    <cellStyle name="Cálculo 2 39 2_Volatility" xfId="8556" xr:uid="{E4A0009A-63B4-45D5-985A-2BD578D654BB}"/>
    <cellStyle name="Cálculo 2 39 3" xfId="8557" xr:uid="{465A2019-A82F-45DA-A034-70B3DCABBCE0}"/>
    <cellStyle name="Cálculo 2 39 3 2" xfId="8558" xr:uid="{4C40AB64-DF06-45DD-B13E-2618D2F10203}"/>
    <cellStyle name="Cálculo 2 39 3 2 2" xfId="8559" xr:uid="{B9E75162-A5DF-4305-A17E-97E4259F27FE}"/>
    <cellStyle name="Cálculo 2 39 3 2_Volatility" xfId="8560" xr:uid="{B5CB3615-AA17-4244-9D1D-6DB17097206E}"/>
    <cellStyle name="Cálculo 2 39 3 3" xfId="8561" xr:uid="{89B8B07C-290D-4838-B186-B660581E4510}"/>
    <cellStyle name="Cálculo 2 39 3_Volatility" xfId="8562" xr:uid="{5F99FC19-AD2E-4068-92EF-5D5C041A2055}"/>
    <cellStyle name="Cálculo 2 39 4" xfId="8563" xr:uid="{D0FBD36D-DF1B-4C86-9F3F-C6B18A4314A6}"/>
    <cellStyle name="Cálculo 2 39 4 2" xfId="8564" xr:uid="{7601F1B4-9C15-4155-A2B2-AB9C49685BB8}"/>
    <cellStyle name="Cálculo 2 39 4_Volatility" xfId="8565" xr:uid="{72C0BA3D-054D-4ABF-A710-27E621C52900}"/>
    <cellStyle name="Cálculo 2 39 5" xfId="8566" xr:uid="{9691A48D-7AE8-4811-A516-7873D80C6CBD}"/>
    <cellStyle name="Cálculo 2 39_Volatility" xfId="8567" xr:uid="{E18DEFD6-8637-468D-9B22-CF98A35BC10E}"/>
    <cellStyle name="Cálculo 2 4" xfId="8568" xr:uid="{CC66D403-4046-4AC7-B7E1-DB70965380F5}"/>
    <cellStyle name="Cálculo 2 4 2" xfId="8569" xr:uid="{60CF505E-2616-4E98-8A96-07E64F0E3CCE}"/>
    <cellStyle name="Cálculo 2 4 2 2" xfId="8570" xr:uid="{2D3FCAFC-B3F1-4610-8C55-231AEC8B1BD6}"/>
    <cellStyle name="Cálculo 2 4 2 2 2" xfId="8571" xr:uid="{96E05F7A-708E-4159-8D71-CFC263239041}"/>
    <cellStyle name="Cálculo 2 4 2 2 2 2" xfId="8572" xr:uid="{219F32E1-201D-47DD-8727-E5B44BF6A2DD}"/>
    <cellStyle name="Cálculo 2 4 2 2 2_Volatility" xfId="8573" xr:uid="{0E2A36CB-3C61-4D34-B26E-C8FE294111DB}"/>
    <cellStyle name="Cálculo 2 4 2 2 3" xfId="8574" xr:uid="{F7AD371F-B89D-43FC-B6B8-5C9909B20632}"/>
    <cellStyle name="Cálculo 2 4 2 2_Volatility" xfId="8575" xr:uid="{F18448E3-D218-4BA1-AF40-0DB941768A31}"/>
    <cellStyle name="Cálculo 2 4 2 3" xfId="8576" xr:uid="{C73CB934-E7CD-4E73-821A-3B8966A3B368}"/>
    <cellStyle name="Cálculo 2 4 2 3 2" xfId="8577" xr:uid="{0FD3AEB0-6A54-4AD0-864A-2C9582EDFD59}"/>
    <cellStyle name="Cálculo 2 4 2 3 2 2" xfId="8578" xr:uid="{F69147E3-CB9C-444C-A601-1B32FF3310DE}"/>
    <cellStyle name="Cálculo 2 4 2 3 2_Volatility" xfId="8579" xr:uid="{74DD9CA6-E159-498C-84C4-F70F8403DA00}"/>
    <cellStyle name="Cálculo 2 4 2 3 3" xfId="8580" xr:uid="{F018B083-C1A3-47A2-B359-B80573F5B1D4}"/>
    <cellStyle name="Cálculo 2 4 2 3_Volatility" xfId="8581" xr:uid="{F287BE19-DB8A-4EFB-982F-76564084E0B7}"/>
    <cellStyle name="Cálculo 2 4 2 4" xfId="8582" xr:uid="{573D0326-08AA-4902-8B9A-AFAE645D83B2}"/>
    <cellStyle name="Cálculo 2 4 2 4 2" xfId="8583" xr:uid="{E14195F6-A7A7-4BA1-A934-2F3E66565045}"/>
    <cellStyle name="Cálculo 2 4 2 4_Volatility" xfId="8584" xr:uid="{9F121100-D127-43F8-B4E2-2B59FE0C4643}"/>
    <cellStyle name="Cálculo 2 4 2 5" xfId="8585" xr:uid="{F46ED9BF-A27E-4204-BEB1-F55B03B0C578}"/>
    <cellStyle name="Cálculo 2 4 2_Volatility" xfId="8586" xr:uid="{BC9867CD-AD26-4A18-B2DE-3DC61853C16E}"/>
    <cellStyle name="Cálculo 2 4 3" xfId="8587" xr:uid="{B9A292A8-A563-4BA4-8FDF-C21F8F747A96}"/>
    <cellStyle name="Cálculo 2 4 3 2" xfId="8588" xr:uid="{DD922486-F18B-4791-8898-D7BED0D2EE1C}"/>
    <cellStyle name="Cálculo 2 4 3 2 2" xfId="8589" xr:uid="{3B69566F-3C48-4680-8CDF-DB1A23A1A94B}"/>
    <cellStyle name="Cálculo 2 4 3 2_Volatility" xfId="8590" xr:uid="{B04D6E71-B0D4-467B-9D76-249249B3DFF5}"/>
    <cellStyle name="Cálculo 2 4 3 3" xfId="8591" xr:uid="{B9BEF740-FB38-471F-AA5F-5E3A2621D929}"/>
    <cellStyle name="Cálculo 2 4 3_Volatility" xfId="8592" xr:uid="{9E6E84C3-A9F7-4AE0-96DC-5565135C0B93}"/>
    <cellStyle name="Cálculo 2 4 4" xfId="8593" xr:uid="{AEFDB8FA-B9B1-4A3B-9463-EE4262CED0F6}"/>
    <cellStyle name="Cálculo 2 4 4 2" xfId="8594" xr:uid="{06FF4EB8-A194-41F9-8D40-B3D420AE1448}"/>
    <cellStyle name="Cálculo 2 4 4_Volatility" xfId="8595" xr:uid="{41E4DD0E-320D-4F6F-913D-0B8242C6D706}"/>
    <cellStyle name="Cálculo 2 4 5" xfId="8596" xr:uid="{1AB918ED-2568-432B-8EF1-7838FD81EFF3}"/>
    <cellStyle name="Cálculo 2 4_Volatility" xfId="8597" xr:uid="{235BCD6F-47E7-4E50-90B7-BE5E8AE0474A}"/>
    <cellStyle name="Cálculo 2 40" xfId="8598" xr:uid="{D182EAC4-6F01-4ED7-BDB4-3D9E8E2E3151}"/>
    <cellStyle name="Cálculo 2 40 2" xfId="8599" xr:uid="{1BA66C0E-BA66-4B62-9622-9F15837E7CF3}"/>
    <cellStyle name="Cálculo 2 40 2 2" xfId="8600" xr:uid="{73836B45-CF6C-4399-ADC9-7594322B9B3E}"/>
    <cellStyle name="Cálculo 2 40 2 2 2" xfId="8601" xr:uid="{543B1AB2-779F-4635-8900-B655272EE427}"/>
    <cellStyle name="Cálculo 2 40 2 2 2 2" xfId="8602" xr:uid="{6E5E2265-6E11-493A-9576-8416CBB49F6C}"/>
    <cellStyle name="Cálculo 2 40 2 2 2_Volatility" xfId="8603" xr:uid="{7273BD7A-AE23-4745-B16D-7ABE7E693A52}"/>
    <cellStyle name="Cálculo 2 40 2 2 3" xfId="8604" xr:uid="{56FE25BC-1D35-4BC5-9D7E-A7781FAE0DFF}"/>
    <cellStyle name="Cálculo 2 40 2 2_Volatility" xfId="8605" xr:uid="{42622D07-8CBB-4303-9E17-4869DB74B49A}"/>
    <cellStyle name="Cálculo 2 40 2 3" xfId="8606" xr:uid="{25ECE4E6-E060-4CA8-81DE-FC0EC4D4029E}"/>
    <cellStyle name="Cálculo 2 40 2 3 2" xfId="8607" xr:uid="{2EFDBEEE-4EDA-437C-9FE6-203EA2502E34}"/>
    <cellStyle name="Cálculo 2 40 2 3 2 2" xfId="8608" xr:uid="{ED80B123-BB91-4512-8E83-A4FE9F2CAE60}"/>
    <cellStyle name="Cálculo 2 40 2 3 2_Volatility" xfId="8609" xr:uid="{9131AE41-A618-4648-AD43-15BC480BF09C}"/>
    <cellStyle name="Cálculo 2 40 2 3 3" xfId="8610" xr:uid="{F08684FF-5616-4DC0-AD11-85FBED4C5EB5}"/>
    <cellStyle name="Cálculo 2 40 2 3_Volatility" xfId="8611" xr:uid="{5E9F84F9-F1EF-46BE-A3B7-08C76D3A7873}"/>
    <cellStyle name="Cálculo 2 40 2 4" xfId="8612" xr:uid="{118D22FA-19D3-42DA-9041-4E023CA830C3}"/>
    <cellStyle name="Cálculo 2 40 2 4 2" xfId="8613" xr:uid="{E6B7DDC9-90E7-4BC5-A5DA-5D1B00A1B04E}"/>
    <cellStyle name="Cálculo 2 40 2 4_Volatility" xfId="8614" xr:uid="{369838E1-725F-4019-8253-880C1B54F9BA}"/>
    <cellStyle name="Cálculo 2 40 2 5" xfId="8615" xr:uid="{F7E2F4DF-065A-4D6E-AAD9-731EDDD4230A}"/>
    <cellStyle name="Cálculo 2 40 2_Volatility" xfId="8616" xr:uid="{8449E978-CCA9-4582-AF60-5C9D797D1D22}"/>
    <cellStyle name="Cálculo 2 40 3" xfId="8617" xr:uid="{BC7F01CF-24CC-42B9-96A6-8F6091430BBC}"/>
    <cellStyle name="Cálculo 2 40 3 2" xfId="8618" xr:uid="{5FAD226A-4A32-4659-8C3C-F951425CBF21}"/>
    <cellStyle name="Cálculo 2 40 3 2 2" xfId="8619" xr:uid="{6BD8AFAA-EE9F-4153-B92C-6609B14789BB}"/>
    <cellStyle name="Cálculo 2 40 3 2_Volatility" xfId="8620" xr:uid="{E1C48719-B326-47A4-91A4-BCCAA32EAB50}"/>
    <cellStyle name="Cálculo 2 40 3 3" xfId="8621" xr:uid="{A8CD021C-F7B0-4F85-9BCC-FE17E1093480}"/>
    <cellStyle name="Cálculo 2 40 3_Volatility" xfId="8622" xr:uid="{E5760E0D-A0F7-4DFA-BDEF-F266E27B8782}"/>
    <cellStyle name="Cálculo 2 40 4" xfId="8623" xr:uid="{FD214FB8-7239-41BB-AF19-95A638670F1F}"/>
    <cellStyle name="Cálculo 2 40 4 2" xfId="8624" xr:uid="{5B89FF43-4853-4C0F-8B04-C28204FBB9F3}"/>
    <cellStyle name="Cálculo 2 40 4_Volatility" xfId="8625" xr:uid="{761F5DD0-8056-48F9-B9E9-3FA7A2A32978}"/>
    <cellStyle name="Cálculo 2 40 5" xfId="8626" xr:uid="{F84D6D16-1054-462E-9DA2-FC94ADDFCDF5}"/>
    <cellStyle name="Cálculo 2 40_Volatility" xfId="8627" xr:uid="{05A23EFC-0C49-41B5-A010-567D858BB531}"/>
    <cellStyle name="Cálculo 2 41" xfId="8628" xr:uid="{59B8BB75-604A-4C36-B172-AEA08047A9CF}"/>
    <cellStyle name="Cálculo 2 41 2" xfId="8629" xr:uid="{713DF768-50B2-4894-9384-C85727CD0FBA}"/>
    <cellStyle name="Cálculo 2 41 2 2" xfId="8630" xr:uid="{88FDD68E-B3A3-4746-A69A-F6888692EBBA}"/>
    <cellStyle name="Cálculo 2 41 2 2 2" xfId="8631" xr:uid="{4C5A4E38-FF9F-4FC5-8778-B3D02AA57BF5}"/>
    <cellStyle name="Cálculo 2 41 2 2 2 2" xfId="8632" xr:uid="{BA481844-1F6E-4204-B6A4-76C5D9F4D83C}"/>
    <cellStyle name="Cálculo 2 41 2 2 2_Volatility" xfId="8633" xr:uid="{F5C75EC9-67E5-4B2B-9B76-192EA1328D11}"/>
    <cellStyle name="Cálculo 2 41 2 2 3" xfId="8634" xr:uid="{63DD4966-70DC-4B72-994D-3C0C95572831}"/>
    <cellStyle name="Cálculo 2 41 2 2_Volatility" xfId="8635" xr:uid="{53255DD3-0AF9-49FA-B28B-9FE3A5C4C088}"/>
    <cellStyle name="Cálculo 2 41 2 3" xfId="8636" xr:uid="{BCDDD5C6-3D30-4D6C-9B4A-8B15C7C83B2A}"/>
    <cellStyle name="Cálculo 2 41 2 3 2" xfId="8637" xr:uid="{9C7A20FE-ED1E-44A1-A532-CE8720993E17}"/>
    <cellStyle name="Cálculo 2 41 2 3 2 2" xfId="8638" xr:uid="{5AF1FBC1-D21C-4378-B4F1-28F10BAF74A9}"/>
    <cellStyle name="Cálculo 2 41 2 3 2_Volatility" xfId="8639" xr:uid="{6E7B9A4C-D7E8-4263-A780-6111C4C231B2}"/>
    <cellStyle name="Cálculo 2 41 2 3 3" xfId="8640" xr:uid="{61BB9E7F-8266-41C5-967A-46A554E14FF7}"/>
    <cellStyle name="Cálculo 2 41 2 3_Volatility" xfId="8641" xr:uid="{3565CF1A-7C34-40D7-BF6E-578734D7C798}"/>
    <cellStyle name="Cálculo 2 41 2 4" xfId="8642" xr:uid="{D6DB35E7-01B5-497F-ABF4-3133F00AF1B6}"/>
    <cellStyle name="Cálculo 2 41 2 4 2" xfId="8643" xr:uid="{FE64A43A-7EE3-484E-8259-A49FED7FF620}"/>
    <cellStyle name="Cálculo 2 41 2 4_Volatility" xfId="8644" xr:uid="{96AAB3D9-73DD-4CB4-9E25-BFE1264EDB1C}"/>
    <cellStyle name="Cálculo 2 41 2 5" xfId="8645" xr:uid="{8602B334-307B-4E0A-8DE4-D877FAAC0D2C}"/>
    <cellStyle name="Cálculo 2 41 2_Volatility" xfId="8646" xr:uid="{745B307A-D949-432E-8C74-0153F40A766D}"/>
    <cellStyle name="Cálculo 2 41 3" xfId="8647" xr:uid="{F44B070E-A265-4BDB-BBA2-712C776F9F2A}"/>
    <cellStyle name="Cálculo 2 41 3 2" xfId="8648" xr:uid="{98B33E40-64E8-45B0-8173-489BBB642B85}"/>
    <cellStyle name="Cálculo 2 41 3 2 2" xfId="8649" xr:uid="{5864A33A-64D9-4A24-AC3C-ACA806E69376}"/>
    <cellStyle name="Cálculo 2 41 3 2_Volatility" xfId="8650" xr:uid="{3399A173-CB5F-41C2-8A34-3E8E3CA42FE1}"/>
    <cellStyle name="Cálculo 2 41 3 3" xfId="8651" xr:uid="{EBC778C5-7DE2-489A-8A7D-69424DF7BFDC}"/>
    <cellStyle name="Cálculo 2 41 3_Volatility" xfId="8652" xr:uid="{27541497-78AE-4F2C-8C0B-659F9E8C91DE}"/>
    <cellStyle name="Cálculo 2 41 4" xfId="8653" xr:uid="{E0640B45-F398-47BE-8081-AAFD2D39AA60}"/>
    <cellStyle name="Cálculo 2 41 4 2" xfId="8654" xr:uid="{7F3CD35C-0BFD-4325-B2FE-A71ED72AB462}"/>
    <cellStyle name="Cálculo 2 41 4_Volatility" xfId="8655" xr:uid="{D14297CE-F6F1-4854-8CF3-5A477FB02F32}"/>
    <cellStyle name="Cálculo 2 41 5" xfId="8656" xr:uid="{65EA088C-9674-47B9-AEC7-FB78527BE6F6}"/>
    <cellStyle name="Cálculo 2 41_Volatility" xfId="8657" xr:uid="{F0BB0DB4-FE35-4651-8AB2-A6676CB0480C}"/>
    <cellStyle name="Cálculo 2 42" xfId="8658" xr:uid="{F3FA4879-9D82-40C6-894C-8DD45C737AA6}"/>
    <cellStyle name="Cálculo 2 42 2" xfId="8659" xr:uid="{8F07EE0B-7F26-451C-81DC-B6D3FC9931A1}"/>
    <cellStyle name="Cálculo 2 42 2 2" xfId="8660" xr:uid="{600A8A4C-32AD-41A2-A7BC-C3E2AAC85F17}"/>
    <cellStyle name="Cálculo 2 42 2 2 2" xfId="8661" xr:uid="{000FEF7E-102E-46BC-A0EB-B246F32303B2}"/>
    <cellStyle name="Cálculo 2 42 2 2 2 2" xfId="8662" xr:uid="{3F36F385-7A34-4DAC-BC2E-6508A40103EC}"/>
    <cellStyle name="Cálculo 2 42 2 2 2_Volatility" xfId="8663" xr:uid="{5095E966-3998-4723-B8B0-623B89B8BC2B}"/>
    <cellStyle name="Cálculo 2 42 2 2 3" xfId="8664" xr:uid="{B383B59A-1772-480C-8C2E-FA688D4251D4}"/>
    <cellStyle name="Cálculo 2 42 2 2_Volatility" xfId="8665" xr:uid="{4521BA67-992C-44A4-A162-ECD0736A7932}"/>
    <cellStyle name="Cálculo 2 42 2 3" xfId="8666" xr:uid="{0C684270-DAC0-44FE-908B-DA3E669035BC}"/>
    <cellStyle name="Cálculo 2 42 2 3 2" xfId="8667" xr:uid="{51D70AD1-39F3-49CF-9CEF-D0FD1B93F0BD}"/>
    <cellStyle name="Cálculo 2 42 2 3 2 2" xfId="8668" xr:uid="{59494BD4-675C-402E-B5D6-65B897F97CF6}"/>
    <cellStyle name="Cálculo 2 42 2 3 2_Volatility" xfId="8669" xr:uid="{890DC1CC-1230-4258-8E86-E68FB83F324F}"/>
    <cellStyle name="Cálculo 2 42 2 3 3" xfId="8670" xr:uid="{69BAE300-061E-46E1-B35F-5316E495608E}"/>
    <cellStyle name="Cálculo 2 42 2 3_Volatility" xfId="8671" xr:uid="{DCA4BB18-5BEC-4409-BEA6-E6BBC42DA1FD}"/>
    <cellStyle name="Cálculo 2 42 2 4" xfId="8672" xr:uid="{03959048-2FFE-4625-96B5-53031AD0984B}"/>
    <cellStyle name="Cálculo 2 42 2 4 2" xfId="8673" xr:uid="{C0C9D00D-F25A-423A-8748-D1FDA3210D77}"/>
    <cellStyle name="Cálculo 2 42 2 4_Volatility" xfId="8674" xr:uid="{FA0940EE-5951-4B67-B886-CDB49CD06672}"/>
    <cellStyle name="Cálculo 2 42 2 5" xfId="8675" xr:uid="{93E0E018-54D7-49B2-AAC3-4CED7B52A13A}"/>
    <cellStyle name="Cálculo 2 42 2_Volatility" xfId="8676" xr:uid="{ABDE54B3-22FE-4CB2-8F3C-285F02238F63}"/>
    <cellStyle name="Cálculo 2 42 3" xfId="8677" xr:uid="{A98C6530-D7FD-4DB4-9C54-6E92D66D9728}"/>
    <cellStyle name="Cálculo 2 42 3 2" xfId="8678" xr:uid="{7BFC6D60-D3B6-4BF3-B35F-9FFA4CD81FAD}"/>
    <cellStyle name="Cálculo 2 42 3 2 2" xfId="8679" xr:uid="{4ABC21EB-F6D0-4BAC-B67A-2FAF7CA80CF8}"/>
    <cellStyle name="Cálculo 2 42 3 2_Volatility" xfId="8680" xr:uid="{C4DF2676-3B29-4854-8C67-E3E40CFC00D2}"/>
    <cellStyle name="Cálculo 2 42 3 3" xfId="8681" xr:uid="{A0A967FF-6721-4EF8-BC30-D8877C150940}"/>
    <cellStyle name="Cálculo 2 42 3_Volatility" xfId="8682" xr:uid="{86AF1C8E-6F86-48BE-A291-BDDB74AA20BD}"/>
    <cellStyle name="Cálculo 2 42 4" xfId="8683" xr:uid="{D1850355-CFE6-4127-8DC5-39621246114E}"/>
    <cellStyle name="Cálculo 2 42 4 2" xfId="8684" xr:uid="{E73F3496-B9FD-4F02-9CF9-94F0492E69E5}"/>
    <cellStyle name="Cálculo 2 42 4_Volatility" xfId="8685" xr:uid="{DEC706A9-A6B0-4CAF-B04C-3E07DF9A18DB}"/>
    <cellStyle name="Cálculo 2 42 5" xfId="8686" xr:uid="{BA38309A-7282-48CD-B123-22BCFA35BDB2}"/>
    <cellStyle name="Cálculo 2 42_Volatility" xfId="8687" xr:uid="{3E4419E9-C14F-4864-A5B2-619F8A342DD7}"/>
    <cellStyle name="Cálculo 2 43" xfId="8688" xr:uid="{D44D8977-8145-43D0-9A4C-95DF2075E043}"/>
    <cellStyle name="Cálculo 2 43 2" xfId="8689" xr:uid="{A26E3B37-B61C-4E19-9812-B00617CC894E}"/>
    <cellStyle name="Cálculo 2 43 2 2" xfId="8690" xr:uid="{81B2C94F-3D6B-44EC-925D-008E864D670D}"/>
    <cellStyle name="Cálculo 2 43 2 2 2" xfId="8691" xr:uid="{99F220AC-1F59-4703-869F-FC4901CE485E}"/>
    <cellStyle name="Cálculo 2 43 2 2 2 2" xfId="8692" xr:uid="{3889CD2B-6692-4C18-B7CD-BDE3DB715794}"/>
    <cellStyle name="Cálculo 2 43 2 2 2_Volatility" xfId="8693" xr:uid="{67E846FC-64FB-481D-BEA1-9624AEFB6CB5}"/>
    <cellStyle name="Cálculo 2 43 2 2 3" xfId="8694" xr:uid="{3C596D58-AF80-4731-91EB-C2911D9FF372}"/>
    <cellStyle name="Cálculo 2 43 2 2_Volatility" xfId="8695" xr:uid="{94B3163B-2152-436E-8FC5-553F7DAADB5B}"/>
    <cellStyle name="Cálculo 2 43 2 3" xfId="8696" xr:uid="{34FF0C31-15A3-4D77-8CF4-A32902E624F3}"/>
    <cellStyle name="Cálculo 2 43 2 3 2" xfId="8697" xr:uid="{D58877A8-ADD4-4C81-AF28-3F3CECEE3228}"/>
    <cellStyle name="Cálculo 2 43 2 3 2 2" xfId="8698" xr:uid="{4B10B416-B28D-4EF6-B8D6-231F393931AA}"/>
    <cellStyle name="Cálculo 2 43 2 3 2_Volatility" xfId="8699" xr:uid="{6C5CC903-97B0-414C-8C2B-D2486900F4CE}"/>
    <cellStyle name="Cálculo 2 43 2 3 3" xfId="8700" xr:uid="{70861F27-9948-40E6-B8B8-62A29D65CF93}"/>
    <cellStyle name="Cálculo 2 43 2 3_Volatility" xfId="8701" xr:uid="{4166F399-E246-4E48-9EEC-D9A0572F0271}"/>
    <cellStyle name="Cálculo 2 43 2 4" xfId="8702" xr:uid="{FE1418F9-ED3F-4AEB-9721-60A5106C29A3}"/>
    <cellStyle name="Cálculo 2 43 2 4 2" xfId="8703" xr:uid="{72B82CC8-8D86-4C91-83C6-AE3AAA2B88CA}"/>
    <cellStyle name="Cálculo 2 43 2 4_Volatility" xfId="8704" xr:uid="{00BC281C-FF1D-462A-BDAE-E69655F3B354}"/>
    <cellStyle name="Cálculo 2 43 2 5" xfId="8705" xr:uid="{215A0206-0486-4BF0-A3C0-4BA608528CAC}"/>
    <cellStyle name="Cálculo 2 43 2_Volatility" xfId="8706" xr:uid="{72D6E4C5-A1DB-442D-8E35-3BB8F0313C3D}"/>
    <cellStyle name="Cálculo 2 43 3" xfId="8707" xr:uid="{C9FF6063-5516-4888-9C60-0047093BEE67}"/>
    <cellStyle name="Cálculo 2 43 3 2" xfId="8708" xr:uid="{DED95D9F-1C00-4B3C-B399-5B1524E45F5A}"/>
    <cellStyle name="Cálculo 2 43 3 2 2" xfId="8709" xr:uid="{571DFC9B-776B-42BA-BABA-0608F99F28DB}"/>
    <cellStyle name="Cálculo 2 43 3 2_Volatility" xfId="8710" xr:uid="{5EBD3924-F921-49BB-9E9C-0FBA424ED702}"/>
    <cellStyle name="Cálculo 2 43 3 3" xfId="8711" xr:uid="{8BBC9999-88DF-4C0D-AAF9-CC811C7E7A04}"/>
    <cellStyle name="Cálculo 2 43 3_Volatility" xfId="8712" xr:uid="{B06067CF-F079-49B6-AF0C-B66B18F699DA}"/>
    <cellStyle name="Cálculo 2 43 4" xfId="8713" xr:uid="{18D68E11-53F5-4067-98DC-D714871F8EF4}"/>
    <cellStyle name="Cálculo 2 43 4 2" xfId="8714" xr:uid="{53C41EF3-78F1-453C-B8E7-94C5AFBD692C}"/>
    <cellStyle name="Cálculo 2 43 4_Volatility" xfId="8715" xr:uid="{BF4487CE-F5FD-48EA-A1D4-D8DB38F41660}"/>
    <cellStyle name="Cálculo 2 43 5" xfId="8716" xr:uid="{4C153652-F6EB-42E4-B07C-E6A266D8E3E3}"/>
    <cellStyle name="Cálculo 2 43_Volatility" xfId="8717" xr:uid="{10EAC39C-62DE-467E-B13A-7D467B9FEA31}"/>
    <cellStyle name="Cálculo 2 44" xfId="8718" xr:uid="{184CBEC1-125A-48F4-9D11-A7B0F5B180FB}"/>
    <cellStyle name="Cálculo 2 44 2" xfId="8719" xr:uid="{065AD71D-F883-40DC-8782-EDDFD8E156B1}"/>
    <cellStyle name="Cálculo 2 44 2 2" xfId="8720" xr:uid="{967BE84A-6D72-4DB3-978B-222FC5EAD781}"/>
    <cellStyle name="Cálculo 2 44 2 2 2" xfId="8721" xr:uid="{70533027-F64E-4E28-A42A-BBB67016B993}"/>
    <cellStyle name="Cálculo 2 44 2 2 2 2" xfId="8722" xr:uid="{A66EAF2A-555D-4747-9B37-7B47A8330D4B}"/>
    <cellStyle name="Cálculo 2 44 2 2 2_Volatility" xfId="8723" xr:uid="{B96CCDD7-0582-4076-8DE4-E9687B8BD2F4}"/>
    <cellStyle name="Cálculo 2 44 2 2 3" xfId="8724" xr:uid="{B87C7730-D2B2-47B9-8129-917C60B89F1D}"/>
    <cellStyle name="Cálculo 2 44 2 2_Volatility" xfId="8725" xr:uid="{FA67979D-9831-4B93-A2CB-2C7649498C23}"/>
    <cellStyle name="Cálculo 2 44 2 3" xfId="8726" xr:uid="{A71E726A-C578-465A-86C4-2079F9AE9271}"/>
    <cellStyle name="Cálculo 2 44 2 3 2" xfId="8727" xr:uid="{F7B06A72-BA9C-4480-AB3F-333B41A279E5}"/>
    <cellStyle name="Cálculo 2 44 2 3 2 2" xfId="8728" xr:uid="{637419D6-56C6-4300-B464-7F150528A265}"/>
    <cellStyle name="Cálculo 2 44 2 3 2_Volatility" xfId="8729" xr:uid="{1B261D2B-098A-4254-94FB-446852AEE9FA}"/>
    <cellStyle name="Cálculo 2 44 2 3 3" xfId="8730" xr:uid="{AEC81567-504F-4DC5-A638-AA03878D904F}"/>
    <cellStyle name="Cálculo 2 44 2 3_Volatility" xfId="8731" xr:uid="{9FBF41A8-AEC2-4D8E-9668-5471CDEB73AC}"/>
    <cellStyle name="Cálculo 2 44 2 4" xfId="8732" xr:uid="{C2D33B5F-53E5-4DA9-850D-D5E53F752366}"/>
    <cellStyle name="Cálculo 2 44 2 4 2" xfId="8733" xr:uid="{2E9F0D91-916F-4CC3-ABF7-326F48E8A139}"/>
    <cellStyle name="Cálculo 2 44 2 4_Volatility" xfId="8734" xr:uid="{02F07E5B-14A4-4694-88E3-387F44E1BE15}"/>
    <cellStyle name="Cálculo 2 44 2 5" xfId="8735" xr:uid="{75C9FE18-9DB7-4D6A-B5F2-59441F9D9CB6}"/>
    <cellStyle name="Cálculo 2 44 2_Volatility" xfId="8736" xr:uid="{127239F0-92E5-4F55-ADF5-E866DF775E5D}"/>
    <cellStyle name="Cálculo 2 44 3" xfId="8737" xr:uid="{B924D544-AFD1-4552-BFE8-8315BB8CE271}"/>
    <cellStyle name="Cálculo 2 44 3 2" xfId="8738" xr:uid="{AEBCFEB9-34B4-4390-B340-93C176D4ABB9}"/>
    <cellStyle name="Cálculo 2 44 3 2 2" xfId="8739" xr:uid="{CFAB89B7-40C5-45F1-8167-EB2A71B26112}"/>
    <cellStyle name="Cálculo 2 44 3 2_Volatility" xfId="8740" xr:uid="{3844EB46-89ED-4AAD-A777-1F999DE3CFA3}"/>
    <cellStyle name="Cálculo 2 44 3 3" xfId="8741" xr:uid="{7EBA8338-69DD-40BD-9668-A54AC8414284}"/>
    <cellStyle name="Cálculo 2 44 3_Volatility" xfId="8742" xr:uid="{021C2785-A04E-489A-B7AD-F16312E286F6}"/>
    <cellStyle name="Cálculo 2 44 4" xfId="8743" xr:uid="{3D70D5A8-9D6B-41D7-BFA1-AE245702A36B}"/>
    <cellStyle name="Cálculo 2 44 4 2" xfId="8744" xr:uid="{D38A3561-072F-464F-9542-B8E9728DE29B}"/>
    <cellStyle name="Cálculo 2 44 4_Volatility" xfId="8745" xr:uid="{02AD8DE8-FEB0-49A2-8448-4428F831C635}"/>
    <cellStyle name="Cálculo 2 44 5" xfId="8746" xr:uid="{43F8352C-86AF-4B5D-9148-5A95499EC23F}"/>
    <cellStyle name="Cálculo 2 44_Volatility" xfId="8747" xr:uid="{93674E37-01C2-4CA9-88A7-AEB4E57E0135}"/>
    <cellStyle name="Cálculo 2 45" xfId="8748" xr:uid="{2B701215-E5EF-473B-AB63-A153F45542C9}"/>
    <cellStyle name="Cálculo 2 45 2" xfId="8749" xr:uid="{84B1C429-915B-4B29-BF91-90F8C20C63B0}"/>
    <cellStyle name="Cálculo 2 45 2 2" xfId="8750" xr:uid="{0A01587C-6F2F-4640-9F16-2E112521EC23}"/>
    <cellStyle name="Cálculo 2 45 2 2 2" xfId="8751" xr:uid="{FC37121A-14B7-4748-A351-88AF21CF576E}"/>
    <cellStyle name="Cálculo 2 45 2 2 2 2" xfId="8752" xr:uid="{5F78C5C8-C705-4782-AD4A-69FAA6A1748C}"/>
    <cellStyle name="Cálculo 2 45 2 2 2_Volatility" xfId="8753" xr:uid="{BA5C1C6F-15F0-498C-8712-C3E185748D8F}"/>
    <cellStyle name="Cálculo 2 45 2 2 3" xfId="8754" xr:uid="{4A064FC1-59AB-4510-A619-433CCF3CBC60}"/>
    <cellStyle name="Cálculo 2 45 2 2_Volatility" xfId="8755" xr:uid="{4ED312EB-E305-4AD2-95E8-D8DDBB40DB41}"/>
    <cellStyle name="Cálculo 2 45 2 3" xfId="8756" xr:uid="{DCFE73F8-4C92-4B51-85B2-1D0747487CDE}"/>
    <cellStyle name="Cálculo 2 45 2 3 2" xfId="8757" xr:uid="{48549276-8304-4310-A532-6F849BC5A5B3}"/>
    <cellStyle name="Cálculo 2 45 2 3 2 2" xfId="8758" xr:uid="{78381880-472E-4D6C-A529-4F3D12A1B713}"/>
    <cellStyle name="Cálculo 2 45 2 3 2_Volatility" xfId="8759" xr:uid="{9ECB6D1B-4E41-45B6-BA02-718353EF0A40}"/>
    <cellStyle name="Cálculo 2 45 2 3 3" xfId="8760" xr:uid="{AA860E4D-D989-4975-B9D9-18E698506737}"/>
    <cellStyle name="Cálculo 2 45 2 3_Volatility" xfId="8761" xr:uid="{D1059FBE-9419-4F8D-B67A-1E8DAE3EED10}"/>
    <cellStyle name="Cálculo 2 45 2 4" xfId="8762" xr:uid="{B159B617-8A85-4759-BD82-AA14F99C106B}"/>
    <cellStyle name="Cálculo 2 45 2 4 2" xfId="8763" xr:uid="{392BFECE-6A13-4561-AA17-CBB50A5B8E69}"/>
    <cellStyle name="Cálculo 2 45 2 4_Volatility" xfId="8764" xr:uid="{3FF505D7-29E4-4A7F-8FEF-75F69D42D66B}"/>
    <cellStyle name="Cálculo 2 45 2 5" xfId="8765" xr:uid="{811C282D-A49B-48E3-B290-40ADD3A825F3}"/>
    <cellStyle name="Cálculo 2 45 2_Volatility" xfId="8766" xr:uid="{3A13384A-7C76-4F57-A632-CAA81CDC7E79}"/>
    <cellStyle name="Cálculo 2 45 3" xfId="8767" xr:uid="{168FB540-8E7F-4D02-A3C1-62C3EE82C5EF}"/>
    <cellStyle name="Cálculo 2 45 3 2" xfId="8768" xr:uid="{69D81025-E0D2-42D0-B023-380F470C98BD}"/>
    <cellStyle name="Cálculo 2 45 3 2 2" xfId="8769" xr:uid="{35942910-BB8C-4A7C-B1A6-E4EED4699592}"/>
    <cellStyle name="Cálculo 2 45 3 2_Volatility" xfId="8770" xr:uid="{B5CCB4B4-67CC-4E23-A879-09CAF5390A18}"/>
    <cellStyle name="Cálculo 2 45 3 3" xfId="8771" xr:uid="{34F4877A-11B3-469D-8249-97A002C808DA}"/>
    <cellStyle name="Cálculo 2 45 3_Volatility" xfId="8772" xr:uid="{4C852824-15A0-4D2B-8606-B3DAAF16425A}"/>
    <cellStyle name="Cálculo 2 45 4" xfId="8773" xr:uid="{209DA87E-77A4-439A-BC0E-5423B811B9C3}"/>
    <cellStyle name="Cálculo 2 45 4 2" xfId="8774" xr:uid="{9EBC81ED-08FA-48AF-AEE2-89DC654B98C5}"/>
    <cellStyle name="Cálculo 2 45 4_Volatility" xfId="8775" xr:uid="{6EB88FE7-2647-4E5F-96A2-7E024AA1E55D}"/>
    <cellStyle name="Cálculo 2 45 5" xfId="8776" xr:uid="{346B8C12-A585-42E0-BA5E-3E7B4CA25E4B}"/>
    <cellStyle name="Cálculo 2 45_Volatility" xfId="8777" xr:uid="{E0F27CA8-CECF-4BEB-A63F-04E8A13314AC}"/>
    <cellStyle name="Cálculo 2 46" xfId="8778" xr:uid="{76A32037-10C0-4280-B8AB-40FB30F6E896}"/>
    <cellStyle name="Cálculo 2 46 2" xfId="8779" xr:uid="{8D88E18A-BC99-4C1C-A5D3-FBCE6F3734EA}"/>
    <cellStyle name="Cálculo 2 46 2 2" xfId="8780" xr:uid="{F710A91A-F774-436C-A240-5E730CBE9BE0}"/>
    <cellStyle name="Cálculo 2 46 2 2 2" xfId="8781" xr:uid="{9332F62D-229E-43FF-B361-EDB63B0D1557}"/>
    <cellStyle name="Cálculo 2 46 2 2 2 2" xfId="8782" xr:uid="{463DD56D-0AFD-4304-97B6-0D6DB9791978}"/>
    <cellStyle name="Cálculo 2 46 2 2 2_Volatility" xfId="8783" xr:uid="{24F6DAD3-66EF-4089-B40B-CF594B55FFA8}"/>
    <cellStyle name="Cálculo 2 46 2 2 3" xfId="8784" xr:uid="{4F92E2D0-13EB-43FD-AB6F-75D1E6FF8058}"/>
    <cellStyle name="Cálculo 2 46 2 2_Volatility" xfId="8785" xr:uid="{0DA3A01B-5050-4B45-8C7F-DD5A1D88C1F6}"/>
    <cellStyle name="Cálculo 2 46 2 3" xfId="8786" xr:uid="{FE65133F-8E1D-456C-AF20-2980F226AE4E}"/>
    <cellStyle name="Cálculo 2 46 2 3 2" xfId="8787" xr:uid="{C90C418C-B6C3-4C2E-A707-DF977BC0F2B1}"/>
    <cellStyle name="Cálculo 2 46 2 3 2 2" xfId="8788" xr:uid="{E5F540C2-A69D-42BC-8B97-15AC3A2047A0}"/>
    <cellStyle name="Cálculo 2 46 2 3 2_Volatility" xfId="8789" xr:uid="{77BD5417-1A0F-49E2-AB19-032E23DAE7CF}"/>
    <cellStyle name="Cálculo 2 46 2 3 3" xfId="8790" xr:uid="{251B35E1-7FA4-4A5A-80CA-92ED6E2754CB}"/>
    <cellStyle name="Cálculo 2 46 2 3_Volatility" xfId="8791" xr:uid="{5F7871D2-3AD9-4E3E-A75C-C67D47C97634}"/>
    <cellStyle name="Cálculo 2 46 2 4" xfId="8792" xr:uid="{EE606A8E-9C50-4E1C-B004-54CB566EBBFE}"/>
    <cellStyle name="Cálculo 2 46 2 4 2" xfId="8793" xr:uid="{B1A34349-511D-469C-889B-FAB957CB98F1}"/>
    <cellStyle name="Cálculo 2 46 2 4_Volatility" xfId="8794" xr:uid="{AFAB6C6E-5E72-4FCE-826A-270DE34EF76C}"/>
    <cellStyle name="Cálculo 2 46 2 5" xfId="8795" xr:uid="{4743F544-8115-4630-ABA0-123665D53134}"/>
    <cellStyle name="Cálculo 2 46 2_Volatility" xfId="8796" xr:uid="{6484157D-5A58-4AE3-9DC2-0DF63DD3C72E}"/>
    <cellStyle name="Cálculo 2 46 3" xfId="8797" xr:uid="{CCE7BF02-799C-46BF-8CB8-F6B406186F0B}"/>
    <cellStyle name="Cálculo 2 46 3 2" xfId="8798" xr:uid="{EC0150CC-8192-4FBE-8EDA-EF53E6294650}"/>
    <cellStyle name="Cálculo 2 46 3 2 2" xfId="8799" xr:uid="{D5B5662A-4885-46DD-8609-5107A496E114}"/>
    <cellStyle name="Cálculo 2 46 3 2_Volatility" xfId="8800" xr:uid="{CEEB4A9A-86E9-4AFF-B898-741AFB7C6F09}"/>
    <cellStyle name="Cálculo 2 46 3 3" xfId="8801" xr:uid="{8BD0137F-04BF-473B-A7BD-5B625390F1EC}"/>
    <cellStyle name="Cálculo 2 46 3_Volatility" xfId="8802" xr:uid="{55418F75-5836-4B9B-B4A7-3E4CF1AB569E}"/>
    <cellStyle name="Cálculo 2 46 4" xfId="8803" xr:uid="{472FEDF1-C1A5-49F6-9A0E-651F82ED37C2}"/>
    <cellStyle name="Cálculo 2 46 4 2" xfId="8804" xr:uid="{81F30953-7C55-43C0-A119-F3F7D7DBE1E9}"/>
    <cellStyle name="Cálculo 2 46 4_Volatility" xfId="8805" xr:uid="{32302CA3-D443-478B-9B0E-376FA96CC944}"/>
    <cellStyle name="Cálculo 2 46 5" xfId="8806" xr:uid="{651B9BE2-7CE7-4712-B423-1E54373FA246}"/>
    <cellStyle name="Cálculo 2 46_Volatility" xfId="8807" xr:uid="{7245E887-B410-4235-AE5E-31776C39D01E}"/>
    <cellStyle name="Cálculo 2 47" xfId="8808" xr:uid="{605504AD-6A79-45AE-9804-664377309B3A}"/>
    <cellStyle name="Cálculo 2 47 2" xfId="8809" xr:uid="{0D2DC6CB-B6E1-46A7-A45F-95DC818B0B4A}"/>
    <cellStyle name="Cálculo 2 47 2 2" xfId="8810" xr:uid="{51BF04AD-426D-4300-A079-983524B891D5}"/>
    <cellStyle name="Cálculo 2 47 2 2 2" xfId="8811" xr:uid="{E0D384B6-6ADA-4DD2-91F7-EE736002C592}"/>
    <cellStyle name="Cálculo 2 47 2 2_Volatility" xfId="8812" xr:uid="{E48CB9BB-AADB-4801-AB61-D471364CDDD5}"/>
    <cellStyle name="Cálculo 2 47 2 3" xfId="8813" xr:uid="{28247911-D6DE-497A-A01A-B8756F158DA8}"/>
    <cellStyle name="Cálculo 2 47 2_Volatility" xfId="8814" xr:uid="{D83D1F9F-28AA-453F-963C-97A9F0DAA6C8}"/>
    <cellStyle name="Cálculo 2 47 3" xfId="8815" xr:uid="{90EDC29B-BF31-493A-A84A-EFF604A33EFE}"/>
    <cellStyle name="Cálculo 2 47 3 2" xfId="8816" xr:uid="{B14CF08A-2496-4999-A221-74907963975B}"/>
    <cellStyle name="Cálculo 2 47 3 2 2" xfId="8817" xr:uid="{4404599D-A1BF-4B1F-B7D1-B303864AA5E8}"/>
    <cellStyle name="Cálculo 2 47 3 2_Volatility" xfId="8818" xr:uid="{17FFACFB-A1E5-4511-8191-303E3DFB6899}"/>
    <cellStyle name="Cálculo 2 47 3 3" xfId="8819" xr:uid="{B1F2470C-2856-4557-BC3B-C83C62EA76E2}"/>
    <cellStyle name="Cálculo 2 47 3_Volatility" xfId="8820" xr:uid="{0E73EC54-178F-407A-8F04-5F9700074DBE}"/>
    <cellStyle name="Cálculo 2 47 4" xfId="8821" xr:uid="{25EC7702-9A03-44FA-88DD-3405549D46B3}"/>
    <cellStyle name="Cálculo 2 47 4 2" xfId="8822" xr:uid="{C3A898B1-602B-44C5-A65C-DB707B38D375}"/>
    <cellStyle name="Cálculo 2 47 4_Volatility" xfId="8823" xr:uid="{3E45CD59-E6D8-4665-A527-70B520780097}"/>
    <cellStyle name="Cálculo 2 47 5" xfId="8824" xr:uid="{ADD4E191-4467-4504-B265-789B683280D2}"/>
    <cellStyle name="Cálculo 2 47_Volatility" xfId="8825" xr:uid="{D8DF2B01-2CAB-4210-ABD5-C22AFA89ECB7}"/>
    <cellStyle name="Cálculo 2 48" xfId="8826" xr:uid="{1AEE4DF6-3249-4C3A-AB08-F60C76E1AFBE}"/>
    <cellStyle name="Cálculo 2 48 2" xfId="8827" xr:uid="{E43A4F14-19D2-4B12-AD4F-908DAFFBDBE2}"/>
    <cellStyle name="Cálculo 2 48 2 2" xfId="8828" xr:uid="{14F5D6B1-8C16-4EE9-B46D-B20B6E6A5E7C}"/>
    <cellStyle name="Cálculo 2 48 2_Volatility" xfId="8829" xr:uid="{D6D6C16D-9909-4475-A8BA-E5A6169DDC7C}"/>
    <cellStyle name="Cálculo 2 48 3" xfId="8830" xr:uid="{91814096-1E40-48FF-95AE-96F123ECC83B}"/>
    <cellStyle name="Cálculo 2 48_Volatility" xfId="8831" xr:uid="{AEE74FCC-B87E-4A7A-9361-D7469B16F25B}"/>
    <cellStyle name="Cálculo 2 49" xfId="8832" xr:uid="{21051432-D08F-4D68-B7B7-D3D77AEC62B6}"/>
    <cellStyle name="Cálculo 2 49 2" xfId="8833" xr:uid="{E85D9799-7447-4A67-B5EC-377303845604}"/>
    <cellStyle name="Cálculo 2 49_Volatility" xfId="8834" xr:uid="{49F614A2-15B0-42E6-8731-36FF0C056E83}"/>
    <cellStyle name="Cálculo 2 5" xfId="8835" xr:uid="{0ED5EA4E-3D16-4F5C-B664-53D8C12C6726}"/>
    <cellStyle name="Cálculo 2 5 2" xfId="8836" xr:uid="{87E1E32D-1E97-4A81-B5BA-56F6B05DC4EC}"/>
    <cellStyle name="Cálculo 2 5 2 2" xfId="8837" xr:uid="{0B21CC1B-798F-4337-BA97-0DDD6564E77A}"/>
    <cellStyle name="Cálculo 2 5 2 2 2" xfId="8838" xr:uid="{0959118D-4BCD-4E65-B66D-34D90F34323B}"/>
    <cellStyle name="Cálculo 2 5 2 2 2 2" xfId="8839" xr:uid="{D9063239-4A82-4C03-BEB3-2BAEDD20AA61}"/>
    <cellStyle name="Cálculo 2 5 2 2 2_Volatility" xfId="8840" xr:uid="{0F5A63A7-D44B-421D-8B24-93FD2DEBFC13}"/>
    <cellStyle name="Cálculo 2 5 2 2 3" xfId="8841" xr:uid="{A3E5FB7E-3332-4E32-B972-0E3AD402D0B0}"/>
    <cellStyle name="Cálculo 2 5 2 2_Volatility" xfId="8842" xr:uid="{6170619E-B386-4D5E-9888-ECDCF94C1931}"/>
    <cellStyle name="Cálculo 2 5 2 3" xfId="8843" xr:uid="{E0012D87-2EBC-4EDC-8843-D84DBE5199DC}"/>
    <cellStyle name="Cálculo 2 5 2 3 2" xfId="8844" xr:uid="{1E8EAD0E-EA5B-40C2-B477-3CC5A80DB73D}"/>
    <cellStyle name="Cálculo 2 5 2 3 2 2" xfId="8845" xr:uid="{AE91BE32-AD1F-479A-AB37-F9D2006998FB}"/>
    <cellStyle name="Cálculo 2 5 2 3 2_Volatility" xfId="8846" xr:uid="{562C7B52-BCCA-441A-BF9B-C291AC62547A}"/>
    <cellStyle name="Cálculo 2 5 2 3 3" xfId="8847" xr:uid="{6BF3B3CF-780A-4520-B3B3-EE26254D97F9}"/>
    <cellStyle name="Cálculo 2 5 2 3_Volatility" xfId="8848" xr:uid="{BB8CBE16-09E9-4A16-B8A5-E7B2965503A7}"/>
    <cellStyle name="Cálculo 2 5 2 4" xfId="8849" xr:uid="{9C75FE33-DBF3-4ABB-8B37-57FB164C0E19}"/>
    <cellStyle name="Cálculo 2 5 2 4 2" xfId="8850" xr:uid="{F28D3D9D-A507-4F23-8406-6CAAB757182E}"/>
    <cellStyle name="Cálculo 2 5 2 4_Volatility" xfId="8851" xr:uid="{982D5DC4-50A1-4152-B5C4-59F58A13FC62}"/>
    <cellStyle name="Cálculo 2 5 2 5" xfId="8852" xr:uid="{3858E60D-A524-4BE2-96A1-81842A96F223}"/>
    <cellStyle name="Cálculo 2 5 2_Volatility" xfId="8853" xr:uid="{111A4E9B-962C-4F1E-B7D3-3A74B8D58259}"/>
    <cellStyle name="Cálculo 2 5 3" xfId="8854" xr:uid="{563CDE0F-1DDF-439C-993F-7CE7BD59715B}"/>
    <cellStyle name="Cálculo 2 5 3 2" xfId="8855" xr:uid="{C4AA9793-53B0-48B7-895C-156E1CA9B75D}"/>
    <cellStyle name="Cálculo 2 5 3 2 2" xfId="8856" xr:uid="{83C76703-0ECB-4EC2-B93B-EB4627B99B00}"/>
    <cellStyle name="Cálculo 2 5 3 2_Volatility" xfId="8857" xr:uid="{94890F6B-4909-40B5-933E-155E0C371B3C}"/>
    <cellStyle name="Cálculo 2 5 3 3" xfId="8858" xr:uid="{0FE2CDE6-5405-47EB-9A2B-F34058586317}"/>
    <cellStyle name="Cálculo 2 5 3_Volatility" xfId="8859" xr:uid="{C2B376E2-FC57-4989-8387-ACB73E1E620D}"/>
    <cellStyle name="Cálculo 2 5 4" xfId="8860" xr:uid="{5E39AEFF-0563-4805-8222-A8288C1511B8}"/>
    <cellStyle name="Cálculo 2 5 4 2" xfId="8861" xr:uid="{85BA893B-0EDA-430C-B388-8B421E3AED88}"/>
    <cellStyle name="Cálculo 2 5 4_Volatility" xfId="8862" xr:uid="{D5318062-2D90-4797-AC6C-BDD03C4AB606}"/>
    <cellStyle name="Cálculo 2 5 5" xfId="8863" xr:uid="{57925885-7B93-45BF-A970-967FA19269CB}"/>
    <cellStyle name="Cálculo 2 5_Volatility" xfId="8864" xr:uid="{3AAD6FCF-F160-405B-BA49-46E7D6C109BB}"/>
    <cellStyle name="Cálculo 2 50" xfId="8865" xr:uid="{89606D6E-EF1C-4FAD-B7E8-BE457318C980}"/>
    <cellStyle name="Cálculo 2 6" xfId="8866" xr:uid="{FD4BE574-AC76-4C73-BC48-B06432E75D66}"/>
    <cellStyle name="Cálculo 2 6 2" xfId="8867" xr:uid="{82B1615B-85FD-4D22-9483-599BCF3CC869}"/>
    <cellStyle name="Cálculo 2 6 2 2" xfId="8868" xr:uid="{28ADFC92-C6E8-4641-8349-7466416FEDB8}"/>
    <cellStyle name="Cálculo 2 6 2 2 2" xfId="8869" xr:uid="{021AF373-DFF2-4D48-8F0B-060717CBAB65}"/>
    <cellStyle name="Cálculo 2 6 2 2 2 2" xfId="8870" xr:uid="{76056341-1C49-4DC6-A834-1F6A0C9348A1}"/>
    <cellStyle name="Cálculo 2 6 2 2 2_Volatility" xfId="8871" xr:uid="{9AAD6F8B-A79E-4C82-8B12-369419D88BD4}"/>
    <cellStyle name="Cálculo 2 6 2 2 3" xfId="8872" xr:uid="{1FD02A04-1C26-435E-A04D-C4CAFAE2ACC4}"/>
    <cellStyle name="Cálculo 2 6 2 2_Volatility" xfId="8873" xr:uid="{907DD18C-F4EC-4E91-8F8F-2E02412B319F}"/>
    <cellStyle name="Cálculo 2 6 2 3" xfId="8874" xr:uid="{6A42A8F3-B5CD-429E-9F3E-3D652C00F674}"/>
    <cellStyle name="Cálculo 2 6 2 3 2" xfId="8875" xr:uid="{3E080503-FBE7-4EBC-AF99-6B1F2691FE7E}"/>
    <cellStyle name="Cálculo 2 6 2 3 2 2" xfId="8876" xr:uid="{022AFFEE-6365-42E4-84A3-343C8723A6F7}"/>
    <cellStyle name="Cálculo 2 6 2 3 2_Volatility" xfId="8877" xr:uid="{9D699827-27B9-489C-A753-E9BD436F613F}"/>
    <cellStyle name="Cálculo 2 6 2 3 3" xfId="8878" xr:uid="{B2AA9CC9-D967-4179-BEBD-F7CABC5219DD}"/>
    <cellStyle name="Cálculo 2 6 2 3_Volatility" xfId="8879" xr:uid="{0E09C443-971B-420A-B43C-DBBD67C9A991}"/>
    <cellStyle name="Cálculo 2 6 2 4" xfId="8880" xr:uid="{6B61DC0E-E9A3-4152-A893-D7A3A65851D6}"/>
    <cellStyle name="Cálculo 2 6 2 4 2" xfId="8881" xr:uid="{57D45AC9-8989-448C-8A57-3112FB737A65}"/>
    <cellStyle name="Cálculo 2 6 2 4_Volatility" xfId="8882" xr:uid="{487015D6-6F20-4727-A9D2-1840E711ECA9}"/>
    <cellStyle name="Cálculo 2 6 2 5" xfId="8883" xr:uid="{3FAAAE8D-BEC5-4B70-8E1A-4D567A95701E}"/>
    <cellStyle name="Cálculo 2 6 2_Volatility" xfId="8884" xr:uid="{B0DC1D97-307E-4EE6-A80F-3B27E9072FBB}"/>
    <cellStyle name="Cálculo 2 6 3" xfId="8885" xr:uid="{0D515F15-2782-4FA2-800E-E379009736A3}"/>
    <cellStyle name="Cálculo 2 6 3 2" xfId="8886" xr:uid="{2E4BB7F2-B0EE-4807-B4B0-33A110718524}"/>
    <cellStyle name="Cálculo 2 6 3 2 2" xfId="8887" xr:uid="{016981BB-82CB-432B-88B8-74136A3FBD44}"/>
    <cellStyle name="Cálculo 2 6 3 2_Volatility" xfId="8888" xr:uid="{C7A8C942-9BB8-4FAC-AAD0-FF65B8BDCD87}"/>
    <cellStyle name="Cálculo 2 6 3 3" xfId="8889" xr:uid="{345CAA2D-47AD-4D7D-8465-3A9614C8751B}"/>
    <cellStyle name="Cálculo 2 6 3_Volatility" xfId="8890" xr:uid="{514DCDB1-A90C-48C4-8272-7CEAAB531E09}"/>
    <cellStyle name="Cálculo 2 6 4" xfId="8891" xr:uid="{12EA5406-1B91-4D3F-9927-8A2E39528744}"/>
    <cellStyle name="Cálculo 2 6 4 2" xfId="8892" xr:uid="{49CE3EC1-C145-44A3-9431-CA35B13A97BA}"/>
    <cellStyle name="Cálculo 2 6 4_Volatility" xfId="8893" xr:uid="{4DE16DC0-9D31-44E0-8D8F-BE0F68C6DBF0}"/>
    <cellStyle name="Cálculo 2 6 5" xfId="8894" xr:uid="{5E587049-ACA7-4A09-8AB2-F63EB1C6B32A}"/>
    <cellStyle name="Cálculo 2 6_Volatility" xfId="8895" xr:uid="{E505B558-2EC0-47BC-BAF4-501B5E714849}"/>
    <cellStyle name="Cálculo 2 7" xfId="8896" xr:uid="{ABFAAA7E-CE39-49C0-9EB4-45962194FFE5}"/>
    <cellStyle name="Cálculo 2 7 2" xfId="8897" xr:uid="{7722D64A-B195-4717-AC0A-3E3BF635C0E8}"/>
    <cellStyle name="Cálculo 2 7 2 2" xfId="8898" xr:uid="{B8339743-EC59-4ADC-BCE3-3E920E3F0E4D}"/>
    <cellStyle name="Cálculo 2 7 2 2 2" xfId="8899" xr:uid="{17EABDC5-F541-4617-BBE8-3529D636D664}"/>
    <cellStyle name="Cálculo 2 7 2 2 2 2" xfId="8900" xr:uid="{7E08D313-4F3B-4C18-BE0D-842418E6CAF2}"/>
    <cellStyle name="Cálculo 2 7 2 2 2_Volatility" xfId="8901" xr:uid="{D5FFC373-77ED-4FF1-989B-A8CF22EE8543}"/>
    <cellStyle name="Cálculo 2 7 2 2 3" xfId="8902" xr:uid="{7C77C5A0-3F9C-4EDD-B1DB-B3E354A6758F}"/>
    <cellStyle name="Cálculo 2 7 2 2_Volatility" xfId="8903" xr:uid="{5C814D50-362C-44B1-ADD5-49F5E6D3297F}"/>
    <cellStyle name="Cálculo 2 7 2 3" xfId="8904" xr:uid="{1E006EFB-BE82-49A9-9CAB-5C071327025C}"/>
    <cellStyle name="Cálculo 2 7 2 3 2" xfId="8905" xr:uid="{A09E54F4-D0AB-4253-A3E9-63425DA2F231}"/>
    <cellStyle name="Cálculo 2 7 2 3 2 2" xfId="8906" xr:uid="{9827964B-DC10-46C9-941E-E6CBA1A7B13B}"/>
    <cellStyle name="Cálculo 2 7 2 3 2_Volatility" xfId="8907" xr:uid="{8176A685-DA6B-4B9E-8B67-EA24BB70263A}"/>
    <cellStyle name="Cálculo 2 7 2 3 3" xfId="8908" xr:uid="{F85C1E3B-0FED-4681-95FE-E3E132E7EED4}"/>
    <cellStyle name="Cálculo 2 7 2 3_Volatility" xfId="8909" xr:uid="{41DCD4B0-E17A-415F-8366-8A42FE36B3E9}"/>
    <cellStyle name="Cálculo 2 7 2 4" xfId="8910" xr:uid="{C569490F-6A57-4D8C-84B8-98BFDEF59986}"/>
    <cellStyle name="Cálculo 2 7 2 4 2" xfId="8911" xr:uid="{122CAAE9-0C5D-4DED-8042-92C8AA6E910B}"/>
    <cellStyle name="Cálculo 2 7 2 4_Volatility" xfId="8912" xr:uid="{76B17C0E-4234-4991-9263-54FAB4EF73CF}"/>
    <cellStyle name="Cálculo 2 7 2 5" xfId="8913" xr:uid="{C745916F-E534-4CB7-907A-B716C48164E4}"/>
    <cellStyle name="Cálculo 2 7 2_Volatility" xfId="8914" xr:uid="{A693D230-ACA7-4461-9B09-F136C0DDF137}"/>
    <cellStyle name="Cálculo 2 7 3" xfId="8915" xr:uid="{812ABDD4-F3B5-40F5-B43F-5E9799539ABD}"/>
    <cellStyle name="Cálculo 2 7 3 2" xfId="8916" xr:uid="{34578897-1BCB-4AEF-87EB-F89DBAF6BB06}"/>
    <cellStyle name="Cálculo 2 7 3 2 2" xfId="8917" xr:uid="{5F56515D-1760-4DFE-87C8-82A449888412}"/>
    <cellStyle name="Cálculo 2 7 3 2_Volatility" xfId="8918" xr:uid="{782B7E17-D95C-46BD-97B5-0787D9F40208}"/>
    <cellStyle name="Cálculo 2 7 3 3" xfId="8919" xr:uid="{3CE2F87D-0E14-4CB1-BCA3-195BFE8D247E}"/>
    <cellStyle name="Cálculo 2 7 3_Volatility" xfId="8920" xr:uid="{E26923E3-A0C4-4D25-A240-70A86F0C495F}"/>
    <cellStyle name="Cálculo 2 7 4" xfId="8921" xr:uid="{626CBCFA-99EB-4233-B1AE-EAB69ACAA942}"/>
    <cellStyle name="Cálculo 2 7 4 2" xfId="8922" xr:uid="{FBCABB24-D979-468F-9436-BE4FD4BA51C2}"/>
    <cellStyle name="Cálculo 2 7 4_Volatility" xfId="8923" xr:uid="{AD9E7219-B747-4B14-9934-9E33A5825ED1}"/>
    <cellStyle name="Cálculo 2 7 5" xfId="8924" xr:uid="{DE401364-44F7-4ADA-BFE1-7204990D4CB9}"/>
    <cellStyle name="Cálculo 2 7_Volatility" xfId="8925" xr:uid="{1FF00335-34E9-4094-BBDC-C642BEC6524A}"/>
    <cellStyle name="Cálculo 2 8" xfId="8926" xr:uid="{DB495AF5-CF3F-460B-A895-A752A9A84EDF}"/>
    <cellStyle name="Cálculo 2 8 2" xfId="8927" xr:uid="{AC45473E-64C7-4D14-AF26-BCA9E224D3FF}"/>
    <cellStyle name="Cálculo 2 8 2 2" xfId="8928" xr:uid="{A5D42B7E-BA33-4B19-ACFB-C150DAD1C7EE}"/>
    <cellStyle name="Cálculo 2 8 2 2 2" xfId="8929" xr:uid="{F8AA72F6-1C91-4A4C-9810-9F2794DB5D28}"/>
    <cellStyle name="Cálculo 2 8 2 2 2 2" xfId="8930" xr:uid="{76C8661D-7D17-482D-881A-50029E128EB0}"/>
    <cellStyle name="Cálculo 2 8 2 2 2_Volatility" xfId="8931" xr:uid="{68639680-4A3D-453E-9329-86018A245E86}"/>
    <cellStyle name="Cálculo 2 8 2 2 3" xfId="8932" xr:uid="{4758414A-3293-42CC-8073-BCD3A346C2E3}"/>
    <cellStyle name="Cálculo 2 8 2 2_Volatility" xfId="8933" xr:uid="{BC191ACA-1B8C-4720-9621-B7A180277AF9}"/>
    <cellStyle name="Cálculo 2 8 2 3" xfId="8934" xr:uid="{AFCEE652-5091-437C-B855-F930E2CA54BE}"/>
    <cellStyle name="Cálculo 2 8 2 3 2" xfId="8935" xr:uid="{67D86960-3490-4C46-94DA-F355C8396290}"/>
    <cellStyle name="Cálculo 2 8 2 3 2 2" xfId="8936" xr:uid="{C5EC24C2-1A1E-458F-9DF7-F9E8FBFA0708}"/>
    <cellStyle name="Cálculo 2 8 2 3 2_Volatility" xfId="8937" xr:uid="{827145E8-648B-446D-A404-92B108EA5181}"/>
    <cellStyle name="Cálculo 2 8 2 3 3" xfId="8938" xr:uid="{016574EF-697A-4DCA-AC63-6BBBEC43ECAC}"/>
    <cellStyle name="Cálculo 2 8 2 3_Volatility" xfId="8939" xr:uid="{2290B939-177A-4135-BA10-CD955CC1FFC8}"/>
    <cellStyle name="Cálculo 2 8 2 4" xfId="8940" xr:uid="{3DF38246-C22D-47A7-B02C-DA54B0ED4CFE}"/>
    <cellStyle name="Cálculo 2 8 2 4 2" xfId="8941" xr:uid="{CCC85D0E-E02A-48A1-B4B5-6A0BFDE891D8}"/>
    <cellStyle name="Cálculo 2 8 2 4_Volatility" xfId="8942" xr:uid="{221AD4BB-97B3-4262-A45E-63F7045F2658}"/>
    <cellStyle name="Cálculo 2 8 2 5" xfId="8943" xr:uid="{BCA2E07F-D883-456E-AC58-506B83EB0052}"/>
    <cellStyle name="Cálculo 2 8 2_Volatility" xfId="8944" xr:uid="{EE071A96-F51D-4B7C-A8BB-4E239FF86F54}"/>
    <cellStyle name="Cálculo 2 8 3" xfId="8945" xr:uid="{4551346D-5669-4171-8C27-EE9993E0E0C4}"/>
    <cellStyle name="Cálculo 2 8 3 2" xfId="8946" xr:uid="{688D3150-AD20-4B01-AFBA-ECA31F8AC7C1}"/>
    <cellStyle name="Cálculo 2 8 3 2 2" xfId="8947" xr:uid="{D2401A8A-6600-4092-B778-D634F2F5E9F3}"/>
    <cellStyle name="Cálculo 2 8 3 2_Volatility" xfId="8948" xr:uid="{2D47C324-369D-42A8-A6F6-A1C9E6C58F1A}"/>
    <cellStyle name="Cálculo 2 8 3 3" xfId="8949" xr:uid="{95ED4B79-1026-42FB-B403-E8803938FBBF}"/>
    <cellStyle name="Cálculo 2 8 3_Volatility" xfId="8950" xr:uid="{D7806A3C-3152-4B2B-A2EC-2D240550A984}"/>
    <cellStyle name="Cálculo 2 8 4" xfId="8951" xr:uid="{D1262636-75D9-4A4C-9358-B145B6C76DA1}"/>
    <cellStyle name="Cálculo 2 8 4 2" xfId="8952" xr:uid="{FE46F3B4-5BCB-44AF-AA7E-0FAB964721C4}"/>
    <cellStyle name="Cálculo 2 8 4_Volatility" xfId="8953" xr:uid="{1503BC4C-F81C-4157-A34D-3F155A8DB02B}"/>
    <cellStyle name="Cálculo 2 8 5" xfId="8954" xr:uid="{5B244D8D-C5F7-4D8A-AF74-BCA8BF3887D0}"/>
    <cellStyle name="Cálculo 2 8_Volatility" xfId="8955" xr:uid="{824BE9A8-00DF-4711-A73C-720617FC0AE0}"/>
    <cellStyle name="Cálculo 2 9" xfId="8956" xr:uid="{B5FFCB67-822B-4B92-AC9F-F18B2C1BF0F1}"/>
    <cellStyle name="Cálculo 2 9 2" xfId="8957" xr:uid="{CC98A758-069B-4953-AD09-73617E2AA336}"/>
    <cellStyle name="Cálculo 2 9 2 2" xfId="8958" xr:uid="{629447F6-1ABB-49C6-B095-BCCCAD7D0037}"/>
    <cellStyle name="Cálculo 2 9 2 2 2" xfId="8959" xr:uid="{81037240-3EF6-45C6-9A04-D783B48F25BD}"/>
    <cellStyle name="Cálculo 2 9 2 2 2 2" xfId="8960" xr:uid="{F4E014D6-DC1E-4419-8EFF-26A4F95F5539}"/>
    <cellStyle name="Cálculo 2 9 2 2 2_Volatility" xfId="8961" xr:uid="{17CACC7B-31A5-4EF8-A47A-C2FD94059FDB}"/>
    <cellStyle name="Cálculo 2 9 2 2 3" xfId="8962" xr:uid="{FD7471BD-19F3-41F5-9224-DFD4CFDB00A3}"/>
    <cellStyle name="Cálculo 2 9 2 2_Volatility" xfId="8963" xr:uid="{AE328883-1C51-4035-BA9B-BC19FA6DE2D7}"/>
    <cellStyle name="Cálculo 2 9 2 3" xfId="8964" xr:uid="{2BD64142-95DD-45BF-B91A-3264EA66A43C}"/>
    <cellStyle name="Cálculo 2 9 2 3 2" xfId="8965" xr:uid="{C8DFAD12-B9BA-4980-A381-F6BEE5BFE5F6}"/>
    <cellStyle name="Cálculo 2 9 2 3 2 2" xfId="8966" xr:uid="{31CECCBC-441C-4C7F-A16A-42DF194D296F}"/>
    <cellStyle name="Cálculo 2 9 2 3 2_Volatility" xfId="8967" xr:uid="{FDD8EF32-9840-49B7-89AC-C33F6587E504}"/>
    <cellStyle name="Cálculo 2 9 2 3 3" xfId="8968" xr:uid="{0EFB1BDF-AC67-4A83-BEAC-38663E06D54C}"/>
    <cellStyle name="Cálculo 2 9 2 3_Volatility" xfId="8969" xr:uid="{FC31E318-FA12-4E04-9B22-12DB65C83067}"/>
    <cellStyle name="Cálculo 2 9 2 4" xfId="8970" xr:uid="{8EAB1132-7B54-494C-90F9-4852427CD2C4}"/>
    <cellStyle name="Cálculo 2 9 2 4 2" xfId="8971" xr:uid="{538B306E-A454-4175-9085-AE93256BD198}"/>
    <cellStyle name="Cálculo 2 9 2 4_Volatility" xfId="8972" xr:uid="{F7454310-FBFC-4C03-B3E0-2E38B2027E07}"/>
    <cellStyle name="Cálculo 2 9 2 5" xfId="8973" xr:uid="{FDCD2A5A-3377-4202-9900-09A3897EF886}"/>
    <cellStyle name="Cálculo 2 9 2_Volatility" xfId="8974" xr:uid="{A2F545D7-6D6E-4F46-A40F-564D452D360B}"/>
    <cellStyle name="Cálculo 2 9 3" xfId="8975" xr:uid="{6265779C-4993-4BF6-B591-EE46E91B2E15}"/>
    <cellStyle name="Cálculo 2 9 3 2" xfId="8976" xr:uid="{5C8FD857-839E-4807-98ED-E554F1ED4037}"/>
    <cellStyle name="Cálculo 2 9 3 2 2" xfId="8977" xr:uid="{3DB7748A-4659-4A7D-B921-DA592C51F6E2}"/>
    <cellStyle name="Cálculo 2 9 3 2_Volatility" xfId="8978" xr:uid="{B6CCA5EB-2565-4731-9F8B-2283EE7DD539}"/>
    <cellStyle name="Cálculo 2 9 3 3" xfId="8979" xr:uid="{ACA5D71C-BE1C-462B-BABA-2B5A21B0CC5A}"/>
    <cellStyle name="Cálculo 2 9 3_Volatility" xfId="8980" xr:uid="{C284A085-A9FD-46E4-92B8-DEED1A4D5241}"/>
    <cellStyle name="Cálculo 2 9 4" xfId="8981" xr:uid="{DB5226F7-40C5-45B2-98CD-868929EF2BF9}"/>
    <cellStyle name="Cálculo 2 9 4 2" xfId="8982" xr:uid="{136B416F-2884-4973-8FAB-8AE3EBEB11E4}"/>
    <cellStyle name="Cálculo 2 9 4_Volatility" xfId="8983" xr:uid="{79101E34-B1B6-4C3A-AACB-431EAC963F95}"/>
    <cellStyle name="Cálculo 2 9 5" xfId="8984" xr:uid="{0634E2DE-E551-45E8-840B-7CABAF2C3430}"/>
    <cellStyle name="Cálculo 2 9_Volatility" xfId="8985" xr:uid="{53C86753-7D61-4DCA-861E-292C6665E103}"/>
    <cellStyle name="Cálculo 2_Volatility" xfId="8986" xr:uid="{45168728-4D78-41F5-AFA3-774A58FFEFE5}"/>
    <cellStyle name="Cálculo 3" xfId="8987" xr:uid="{E5A6BC80-FCCF-4374-A1DC-94E4C4AFA7EB}"/>
    <cellStyle name="Cálculo 3 2" xfId="8988" xr:uid="{8A763708-BD1E-4DDA-B9C7-B24A00018FFC}"/>
    <cellStyle name="Cálculo 3 2 2" xfId="8989" xr:uid="{9DD36B03-B575-4B77-9C64-781A419C7D81}"/>
    <cellStyle name="Cálculo 3 2_Volatility" xfId="8990" xr:uid="{5AB0CECB-D1A9-48E6-BC36-C5A3347C44AA}"/>
    <cellStyle name="Cálculo 3 3" xfId="8991" xr:uid="{40D8F8AC-E21F-44AE-98B9-F145F0FB2FD7}"/>
    <cellStyle name="Cálculo 3_Volatility" xfId="8992" xr:uid="{717622D5-A794-4737-8FE7-D9DDA0BF969E}"/>
    <cellStyle name="Cálculo 4" xfId="8993" xr:uid="{A02AFC74-8DAE-45C0-B18A-1D3745180EA5}"/>
    <cellStyle name="Cálculo 4 2" xfId="8994" xr:uid="{F102DF6C-1B06-44FB-955F-C4DA5F32367E}"/>
    <cellStyle name="Cálculo 4_Volatility" xfId="8995" xr:uid="{304CC2E6-C52D-472F-9277-1A9D62C1BA01}"/>
    <cellStyle name="Cálculo_Volatility" xfId="8996" xr:uid="{D409FC8D-82D2-43AD-8735-D2A89C0D53F1}"/>
    <cellStyle name="Celda de comprobación" xfId="8997" xr:uid="{1D1F5117-81B8-4B47-A3D1-8D2BD78177F2}"/>
    <cellStyle name="Celda vinculada" xfId="8998" xr:uid="{4A6898BB-DF50-4A8B-A2E3-A3F4F8F7FA9D}"/>
    <cellStyle name="Check Cell 2" xfId="8999" xr:uid="{04B047E0-E8FF-459C-985B-D244DF7414CA}"/>
    <cellStyle name="Check Cell 2 2" xfId="9000" xr:uid="{D5EF1A1E-99C8-4013-903F-373FD2350DEF}"/>
    <cellStyle name="Check Cell 2 2 2" xfId="9001" xr:uid="{3108B4DE-78C0-4F6D-8017-805A6A759C0B}"/>
    <cellStyle name="Check Cell 2 2 3" xfId="9002" xr:uid="{851930D9-0B2D-44F4-B721-57C49A69B3F5}"/>
    <cellStyle name="Check Cell 2 2_Summary_Gap_Balance_exNIB" xfId="9003" xr:uid="{6E874B41-9B99-43B9-BA60-84A7681F57E4}"/>
    <cellStyle name="Check Cell 2 3" xfId="9004" xr:uid="{AF99A9D1-37C0-4EAA-9BE2-A35F559BAD17}"/>
    <cellStyle name="Check Cell 2_CAD-L.C." xfId="9005" xr:uid="{4BA385AD-5475-449D-B0C3-1E0D4FC97A6B}"/>
    <cellStyle name="Check Cell 3" xfId="9006" xr:uid="{AE872180-BBB5-428B-BCEB-BA4D718D740B}"/>
    <cellStyle name="Check Cell 3 2" xfId="9007" xr:uid="{8B41E05C-8701-474D-8671-BEC4F7474DE7}"/>
    <cellStyle name="Check Cell 3 3" xfId="9008" xr:uid="{BB6552BD-609A-464A-9BC6-49DEA10D8803}"/>
    <cellStyle name="Check Cell 3 4" xfId="9009" xr:uid="{9F97B5B9-6D46-4E40-9074-4D20B730A99C}"/>
    <cellStyle name="Check Cell 3_CAD-L.C." xfId="9010" xr:uid="{A3CE6BD9-12A8-441A-BE3D-8A7999E41878}"/>
    <cellStyle name="Check Cell 4" xfId="9011" xr:uid="{4743A040-F293-42A5-BECA-642DD733AA38}"/>
    <cellStyle name="checkExposure" xfId="9012" xr:uid="{57E04C61-0FAA-4B47-B56F-ABDCE14D1F83}"/>
    <cellStyle name="checkLiq" xfId="9013" xr:uid="{1B44F806-9647-4165-AA4F-28BF950B270B}"/>
    <cellStyle name="Cím" xfId="9014" xr:uid="{EC7D6FE4-B35A-4022-8674-18845B2A5203}"/>
    <cellStyle name="Címsor 1" xfId="9015" xr:uid="{31BB4337-BA94-4F32-A82D-FBA500A4DC65}"/>
    <cellStyle name="Címsor 2" xfId="9016" xr:uid="{CF4BC6B6-9E4F-4EBE-B03F-50BD42BE2FBF}"/>
    <cellStyle name="Címsor 3" xfId="9017" xr:uid="{750E06EA-E6F4-4D7F-82E1-0A6BDB27D125}"/>
    <cellStyle name="Címsor 4" xfId="9018" xr:uid="{972DD3BF-F7C8-4D57-8195-1E1FA92B31F8}"/>
    <cellStyle name="col_format_1" xfId="9019" xr:uid="{07D05CF0-C7F8-42AE-8B4D-E04027568A9E}"/>
    <cellStyle name="Comma" xfId="15" builtinId="3"/>
    <cellStyle name="Comma 10" xfId="9020" xr:uid="{2B65F0BD-0770-4632-8402-84993E6B294E}"/>
    <cellStyle name="Comma 11" xfId="9021" xr:uid="{255F59D1-77FF-48D6-B48A-526B74E355A7}"/>
    <cellStyle name="Comma 11 2" xfId="9022" xr:uid="{22843F4D-2A60-4E26-99AF-32A5F28A604B}"/>
    <cellStyle name="Comma 11_Volatility" xfId="9023" xr:uid="{A6759373-14F2-448C-8CED-AD3C19FB2B38}"/>
    <cellStyle name="Comma 12" xfId="9024" xr:uid="{1B196661-9EFE-4DC4-BF13-190123D18BFA}"/>
    <cellStyle name="Comma 13" xfId="9025" xr:uid="{4FF5E070-96B5-4AE1-85E3-7BA1427FD38C}"/>
    <cellStyle name="Comma 2" xfId="60" xr:uid="{C51EA663-7915-43F9-A666-30A2905C5C7D}"/>
    <cellStyle name="Comma 2 2" xfId="9026" xr:uid="{0D4C8836-F224-4020-95B9-E55F89B5DCFC}"/>
    <cellStyle name="Comma 2 2 2" xfId="9027" xr:uid="{821463B7-4446-46D9-A6DC-91D78F24E422}"/>
    <cellStyle name="Comma 2 2 2 2" xfId="9028" xr:uid="{38377103-6D70-4EB4-B6AA-5888BE132FB8}"/>
    <cellStyle name="Comma 2 2 2 2 2" xfId="9029" xr:uid="{C1E49BAF-C55A-42A7-BE08-F531DE8A475C}"/>
    <cellStyle name="Comma 2 2 2 2_Volatility" xfId="9030" xr:uid="{A879C2F3-08D7-4B69-860F-BE17F8E52FBB}"/>
    <cellStyle name="Comma 2 2 2 3" xfId="9031" xr:uid="{9CA8F436-52F4-4329-BEB1-E172DFBD5B88}"/>
    <cellStyle name="Comma 2 2 2_Summary_Gap_Balance_exNIB" xfId="9032" xr:uid="{348CE105-CD9B-449C-BA71-EC00A608D137}"/>
    <cellStyle name="Comma 2 2 3" xfId="9033" xr:uid="{7A3D5AE4-6569-494E-92CB-A91F2C054847}"/>
    <cellStyle name="Comma 2 2 3 2" xfId="9034" xr:uid="{EE3FE5A7-ADDA-4C79-9CBB-130E436AA2B0}"/>
    <cellStyle name="Comma 2 2 3 3" xfId="9035" xr:uid="{DD973FD7-308E-4F64-A687-6FFC294C298C}"/>
    <cellStyle name="Comma 2 2 3_Summary_Gap_Balance_exNIB" xfId="9036" xr:uid="{14CB70BA-120C-4918-A6EA-E0F4960921D3}"/>
    <cellStyle name="Comma 2 2 4" xfId="9037" xr:uid="{C17DA556-BEB6-4046-A4C9-3414E209EF84}"/>
    <cellStyle name="Comma 2 2 4 2" xfId="9038" xr:uid="{22E2948B-974F-4E31-B393-D8148BD08D34}"/>
    <cellStyle name="Comma 2 2 4_Volatility" xfId="9039" xr:uid="{A61C62D1-CD6C-4A05-B14F-4806452B0FB0}"/>
    <cellStyle name="Comma 2 2 5" xfId="9040" xr:uid="{C2D1EE4E-4384-473C-A63E-6A41A619D956}"/>
    <cellStyle name="Comma 2 2_Summary_Gap_Balance_exNIB" xfId="9041" xr:uid="{DB5F5A0D-7F7A-44F4-A9D2-ED2CE70972AC}"/>
    <cellStyle name="Comma 2 3" xfId="9042" xr:uid="{906B5952-8C88-4335-BD85-A324430DA121}"/>
    <cellStyle name="Comma 2 3 2" xfId="9043" xr:uid="{B35049F3-6B3D-430E-BFE3-288F703B1F82}"/>
    <cellStyle name="Comma 2 3_Summary_Gap_Balance_exNIB" xfId="9044" xr:uid="{4D278E8A-F97D-4F39-8950-E26DE2D81E58}"/>
    <cellStyle name="Comma 2 4" xfId="9045" xr:uid="{47E42348-20AA-4EF5-9572-EE6399900FD7}"/>
    <cellStyle name="Comma 2 4 2" xfId="9046" xr:uid="{2FA51FE8-4C85-4872-A188-4421A5CCD530}"/>
    <cellStyle name="Comma 2 4 2 2" xfId="9047" xr:uid="{544C8806-C3A2-4158-882E-4B71AD242F48}"/>
    <cellStyle name="Comma 2 4 2_Volatility" xfId="9048" xr:uid="{79F0116F-CAEF-49C6-97DD-1B0B8F9F11CE}"/>
    <cellStyle name="Comma 2 4 3" xfId="9049" xr:uid="{A0CDB4CA-78D2-4350-AC2F-DD7D1B060145}"/>
    <cellStyle name="Comma 2 4_Summary_Gap_Balance_exNIB" xfId="9050" xr:uid="{41F42735-93F4-4079-8C84-D82B6652FBD1}"/>
    <cellStyle name="Comma 2 5" xfId="9051" xr:uid="{055C53A7-626A-4E08-9B0D-F5DB8DF2B128}"/>
    <cellStyle name="Comma 2 5 2" xfId="9052" xr:uid="{B8738CD7-2B92-4AFC-9B43-6E6B3FFFC5BC}"/>
    <cellStyle name="Comma 2 5 3" xfId="9053" xr:uid="{25D5290A-FAF9-4327-B274-CC240CBDFF51}"/>
    <cellStyle name="Comma 2 5_Summary_Gap_Balance_exNIB" xfId="9054" xr:uid="{FBEE3362-D486-4876-B1A0-CCE1679E2510}"/>
    <cellStyle name="Comma 2 6" xfId="9055" xr:uid="{0042F016-8430-4D6E-9AAD-7F8F8582FAF6}"/>
    <cellStyle name="Comma 2 7" xfId="9056" xr:uid="{75C8C1A3-0FAB-4B7A-A252-3449FF949DB8}"/>
    <cellStyle name="Comma 2 7 2" xfId="9057" xr:uid="{D8442142-E839-4CE0-B5E8-DEA35362B0B9}"/>
    <cellStyle name="Comma 2 7_Volatility" xfId="9058" xr:uid="{469F4569-1550-4D9C-9244-C14C6FB9E408}"/>
    <cellStyle name="Comma 2 8" xfId="9059" xr:uid="{B5832A99-3764-475D-9C52-76F4A5DD0D2A}"/>
    <cellStyle name="Comma 2 8 2" xfId="9060" xr:uid="{A7E93008-5C2F-4C3B-89CC-CC0F48F9CE59}"/>
    <cellStyle name="Comma 2 8_Volatility" xfId="9061" xr:uid="{159FA27B-F406-4051-8EAC-EEB2B3B71670}"/>
    <cellStyle name="Comma 2_EU IRRBB1" xfId="61" xr:uid="{E5D7F0D4-BAE2-414A-B98D-27659BCE6546}"/>
    <cellStyle name="Comma 3" xfId="9062" xr:uid="{32D5F5F3-2A7D-4CBD-9F41-1BD7C8A9BA4D}"/>
    <cellStyle name="Comma 3 2" xfId="9063" xr:uid="{BAEF283D-9342-4430-9A71-3183535FC4F7}"/>
    <cellStyle name="Comma 3 2 2" xfId="9064" xr:uid="{625C6A32-AE5C-47EC-91AC-BEE9E813FBFB}"/>
    <cellStyle name="Comma 3 2 2 2" xfId="9065" xr:uid="{D8CCC1B3-6798-47E8-8585-6AD168379ADD}"/>
    <cellStyle name="Comma 3 2 2_Volatility" xfId="9066" xr:uid="{A0D9AD6F-5354-4973-BF1A-C451A8B947B1}"/>
    <cellStyle name="Comma 3 2 3" xfId="9067" xr:uid="{C582893D-A847-4EE4-AF5F-4B77420E742D}"/>
    <cellStyle name="Comma 3 2 4" xfId="9068" xr:uid="{872E1737-E9F0-4EE7-B693-7214B712630E}"/>
    <cellStyle name="Comma 3 2 5" xfId="9069" xr:uid="{935116FA-4281-4143-985C-4C963DE5E457}"/>
    <cellStyle name="Comma 3 2_Summary_Gap_Balance_exNIB" xfId="9070" xr:uid="{93516791-88BA-4716-93DA-76CE7DA2AD0B}"/>
    <cellStyle name="Comma 3 3" xfId="9071" xr:uid="{BBA55CAE-6BD5-4CD2-9307-CF9AD7E68522}"/>
    <cellStyle name="Comma 3 4" xfId="9072" xr:uid="{25423001-A93C-466D-83C9-A5107DE713AB}"/>
    <cellStyle name="Comma 3 5" xfId="9073" xr:uid="{152D6D96-AC66-47D9-B21D-2CA34CC92F46}"/>
    <cellStyle name="Comma 3 6" xfId="9074" xr:uid="{BA5BA72E-B4BC-4D0B-95E3-950D61487C67}"/>
    <cellStyle name="Comma 3_Summary_Gap_Balance_exNIB" xfId="9075" xr:uid="{FD3A71B6-A088-4AD5-AE73-E69B275A4AE0}"/>
    <cellStyle name="Comma 4" xfId="9076" xr:uid="{FEE53B85-1852-43CF-B632-CF02DDD9E959}"/>
    <cellStyle name="Comma 4 2" xfId="9077" xr:uid="{B6220B6D-5440-4803-B3FF-1D59F4DFA201}"/>
    <cellStyle name="Comma 4 2 2" xfId="9078" xr:uid="{009950BB-119F-46DA-B9FB-E46B9802FD58}"/>
    <cellStyle name="Comma 4 2 3" xfId="9079" xr:uid="{CE61827E-4FBD-4CF6-BAE4-1BB4F406CA94}"/>
    <cellStyle name="Comma 4 2 3 2" xfId="9080" xr:uid="{594989EC-1CDF-4B50-AEB1-54BDC8C6CE3E}"/>
    <cellStyle name="Comma 4 2 3_Volatility" xfId="9081" xr:uid="{37703700-483F-4020-AE9E-6C0A07D6E4E3}"/>
    <cellStyle name="Comma 4 2 4" xfId="9082" xr:uid="{A89FCE1D-E839-4C89-BE3D-D9C81CA8DF48}"/>
    <cellStyle name="Comma 4 2_Summary_Gap_Balance_exNIB" xfId="9083" xr:uid="{AEE26379-9F71-4FE6-86FF-B7BCAF2F6D6E}"/>
    <cellStyle name="Comma 4 3" xfId="9084" xr:uid="{BF4EA9A7-21D2-4DEB-8FE2-A8E140F3362C}"/>
    <cellStyle name="Comma 4 3 2" xfId="9085" xr:uid="{6ACADF84-4B39-4DF5-AD02-61A6ED188202}"/>
    <cellStyle name="Comma 4 3 3" xfId="9086" xr:uid="{0F93A9C0-2599-48EA-AD3C-B9ADB83F01B5}"/>
    <cellStyle name="Comma 4 3_Summary_Gap_Balance_exNIB" xfId="9087" xr:uid="{DC7DB55A-47C5-4E35-AF04-C5C6FB502694}"/>
    <cellStyle name="Comma 4 4" xfId="9088" xr:uid="{0AEE563D-383F-4EAB-966F-95F1F264EDEB}"/>
    <cellStyle name="Comma 4 4 2" xfId="9089" xr:uid="{B78D21BA-0EE9-4155-95FB-416450EFB34A}"/>
    <cellStyle name="Comma 4 4_Volatility" xfId="9090" xr:uid="{FC5423AC-BFDB-4F42-B05C-34E5202D35DE}"/>
    <cellStyle name="Comma 4 5" xfId="9091" xr:uid="{6A7F49E9-585D-49AD-B8EE-144F0FF78630}"/>
    <cellStyle name="Comma 4_Summary_Gap_Balance_exNIB" xfId="9092" xr:uid="{C7936857-D535-43B5-B131-8EA8BEAAFF7E}"/>
    <cellStyle name="Comma 5" xfId="9093" xr:uid="{AE1C8BDC-0D8B-4D06-B64A-C093B0064A5C}"/>
    <cellStyle name="Comma 5 2" xfId="9094" xr:uid="{AABBD77F-9E62-45EF-B3FF-9D14314B2151}"/>
    <cellStyle name="Comma 5 2 2" xfId="9095" xr:uid="{5A6E5DA9-057B-4622-B1F9-C80D4E2FEE7B}"/>
    <cellStyle name="Comma 5 2_Volatility" xfId="9096" xr:uid="{FB2070F6-1477-40DA-8504-1E6FE6DE62D8}"/>
    <cellStyle name="Comma 5_Summary_Gap_Balance_exNIB" xfId="9097" xr:uid="{F6456ED2-FC61-4CDB-876A-CC9C0A28A5A0}"/>
    <cellStyle name="Comma 6" xfId="9098" xr:uid="{7821C8BF-AE75-4F30-95D8-F7B8A5D322F8}"/>
    <cellStyle name="Comma 6 2" xfId="9099" xr:uid="{9DEAC3C4-4841-4F59-A1AA-5C41D60BCE39}"/>
    <cellStyle name="Comma 6 2 2" xfId="9100" xr:uid="{2F2AEC59-1F56-4F9D-9160-1D1D87D06643}"/>
    <cellStyle name="Comma 6 2_Volatility" xfId="9101" xr:uid="{DB1EC33A-69F2-463F-982E-155703B92AB1}"/>
    <cellStyle name="Comma 6 3" xfId="9102" xr:uid="{7A951A2A-27D4-43DE-8DFA-5E597893DE89}"/>
    <cellStyle name="Comma 6_Summary_Gap_Balance_exNIB" xfId="9103" xr:uid="{6AB74E7A-201E-40FF-9A8C-BF5829B4AB8B}"/>
    <cellStyle name="Comma 7" xfId="9104" xr:uid="{659FE4B7-F82C-4F35-85AE-47E0A4D26701}"/>
    <cellStyle name="Comma 7 2" xfId="9105" xr:uid="{52D57415-0715-4DA3-8522-DB1B21BC9E5D}"/>
    <cellStyle name="Comma 7_Volatility" xfId="9106" xr:uid="{1F89B4E3-6FB8-4566-86F0-27B184CA3258}"/>
    <cellStyle name="Comma 8" xfId="9107" xr:uid="{D60928CC-1FB8-4AF0-953E-7C16F7B06C74}"/>
    <cellStyle name="Comma 9" xfId="9108" xr:uid="{EC5E0346-1600-416E-A927-247D26B71AE3}"/>
    <cellStyle name="Comma 9 2" xfId="9109" xr:uid="{181AC5AC-10C8-48D3-8DBB-EA782008563C}"/>
    <cellStyle name="Comma 9_Volatility" xfId="9110" xr:uid="{46811C10-BDD4-41D1-B83F-26A58148DEA1}"/>
    <cellStyle name="Dezimal 2" xfId="9111" xr:uid="{A6B9DE56-9052-4DF3-B0BD-AC966CE8F648}"/>
    <cellStyle name="Dezimal 2 2" xfId="9112" xr:uid="{4CF0A9EB-DC41-458E-8157-847D01FE7612}"/>
    <cellStyle name="Dezimal 2 2 2" xfId="9113" xr:uid="{EA3D78DE-8572-4C17-B9DE-8315B5588367}"/>
    <cellStyle name="Dezimal 2 2 2 2" xfId="9114" xr:uid="{76A112DE-7933-422D-9FA1-505CEC883B7D}"/>
    <cellStyle name="Dezimal 2 2 2_Summary_Gap_Balance_exNIB" xfId="9115" xr:uid="{C2648372-662D-4CF0-9C52-E7B98FFE70C2}"/>
    <cellStyle name="Dezimal 2 2 3" xfId="9116" xr:uid="{D0CD5690-8A4F-48AD-9B7E-A2944276DA39}"/>
    <cellStyle name="Dezimal 2 2 4" xfId="9117" xr:uid="{E53D6DB4-1ED2-405B-BFCC-A20DF4587A26}"/>
    <cellStyle name="Dezimal 2 2_Summary_Gap_Balance_exNIB" xfId="9118" xr:uid="{750C2B0D-0669-4BDD-8F08-E3EB1F9ECA18}"/>
    <cellStyle name="Dezimal 2 3" xfId="9119" xr:uid="{3D56E04D-2304-49BD-BAAC-484293A3F096}"/>
    <cellStyle name="Dezimal 2 3 2" xfId="9120" xr:uid="{1A3E22B2-539C-4352-8EEC-1868036FFD3A}"/>
    <cellStyle name="Dezimal 2 3 3" xfId="9121" xr:uid="{067D61D0-4A1F-46FB-AD3B-FD8013D84392}"/>
    <cellStyle name="Dezimal 2 3 4" xfId="9122" xr:uid="{117E4B51-BF7D-4F9C-9C54-EF247B05CC74}"/>
    <cellStyle name="Dezimal 2 3_Summary_Gap_Balance_exNIB" xfId="9123" xr:uid="{715006A7-695F-4777-94B9-E859AA3C7F84}"/>
    <cellStyle name="Dezimal 2 4" xfId="9124" xr:uid="{4BE02BD7-7B55-412A-B1A4-82D60D99F649}"/>
    <cellStyle name="Dezimal 2 5" xfId="9125" xr:uid="{80F1BCDD-255F-4D25-AC57-75EFE7B7C29C}"/>
    <cellStyle name="Dezimal 2 5 2" xfId="9126" xr:uid="{85BAEA38-152C-405F-BFCA-F8FF35FD15D9}"/>
    <cellStyle name="Dezimal 2 5 3" xfId="9127" xr:uid="{8A7C034A-8927-4F5C-B5F7-94D1C25636B4}"/>
    <cellStyle name="Dezimal 2 5_Summary_Gap_Balance_exNIB" xfId="9128" xr:uid="{D0E8F4D9-C817-4D3B-ADC5-D26510EEB9AB}"/>
    <cellStyle name="Dezimal 2 6" xfId="9129" xr:uid="{B68BC630-1F91-4043-BA63-5C9470787968}"/>
    <cellStyle name="Dezimal 2 7" xfId="9130" xr:uid="{401847A1-814E-447E-8F14-0A6A40E9076B}"/>
    <cellStyle name="Dezimal 2 8" xfId="9131" xr:uid="{83DC2B69-92EC-441F-BE94-BA409B0B82DB}"/>
    <cellStyle name="Dezimal 2 9" xfId="9132" xr:uid="{08E16860-E9E9-4CD3-8160-CBB63F2B7C5B}"/>
    <cellStyle name="Dezimal 2_CAD-L.C." xfId="9133" xr:uid="{6B3E30A5-AE83-4B0E-A323-8FCECDA0E26D}"/>
    <cellStyle name="Dezimal 3" xfId="9134" xr:uid="{0D77EF77-2A85-4F24-BF5F-25AFD3AF91FE}"/>
    <cellStyle name="Dezimal 3 2" xfId="9135" xr:uid="{DB5129ED-A996-44B3-9A8A-D7C13C3FC408}"/>
    <cellStyle name="Dezimal 3 2 2" xfId="9136" xr:uid="{B7DFBADA-E35F-4606-A6DB-B780A16A5BF1}"/>
    <cellStyle name="Dezimal 3 2 2 2" xfId="9137" xr:uid="{770C7215-0DB8-4DFF-B929-452C22EF9467}"/>
    <cellStyle name="Dezimal 3 2 2_Summary_Gap_Balance_exNIB" xfId="9138" xr:uid="{D8E61EAB-5DEF-45C6-B2DD-4AAA23C25E8C}"/>
    <cellStyle name="Dezimal 3 2 3" xfId="9139" xr:uid="{142D6F77-9A22-435A-B693-AFE36D627B34}"/>
    <cellStyle name="Dezimal 3 2_Summary_Gap_Balance_exNIB" xfId="9140" xr:uid="{CA6414AA-713E-446F-9AB3-96F34807B11A}"/>
    <cellStyle name="Dezimal 3 3" xfId="9141" xr:uid="{A71E6CCA-0838-4AA4-8BB2-FDEE09ECE3CB}"/>
    <cellStyle name="Dezimal 3 3 2" xfId="9142" xr:uid="{08DFA0B6-855E-42F5-9365-1623F5544E87}"/>
    <cellStyle name="Dezimal 3 3 3" xfId="9143" xr:uid="{DB0EDA05-330A-4CBE-BFC0-8917FE9CC861}"/>
    <cellStyle name="Dezimal 3 3 4" xfId="9144" xr:uid="{BE34EEF9-0DA1-4ECC-8C78-89204AE73F1F}"/>
    <cellStyle name="Dezimal 3 3_Summary_Gap_Balance_exNIB" xfId="9145" xr:uid="{204D2EF5-CD04-46A7-B4D8-FE6C8E60A7D2}"/>
    <cellStyle name="Dezimal 3 4" xfId="9146" xr:uid="{92F80369-7682-48C2-AF03-72BC80180138}"/>
    <cellStyle name="Dezimal 3 5" xfId="9147" xr:uid="{9814C553-444F-48BB-84C0-FB1EBDDE7BAC}"/>
    <cellStyle name="Dezimal 3 6" xfId="9148" xr:uid="{A0A28121-9715-46E5-8880-2D70AE6C6E49}"/>
    <cellStyle name="Dezimal 3 7" xfId="9149" xr:uid="{6489E8CA-0641-4933-A61C-A2C8A93CB0EB}"/>
    <cellStyle name="Dezimal 3 8" xfId="9150" xr:uid="{A84C403E-21A7-4D7B-AC5B-3FB2FC2ED744}"/>
    <cellStyle name="Dezimal 3_CAD-L.C." xfId="9151" xr:uid="{730695C0-CC60-4DDB-A301-D2E86096D5CB}"/>
    <cellStyle name="Dezimal 4" xfId="9152" xr:uid="{9C19ED1F-9199-4828-B6C0-4F284A9EA038}"/>
    <cellStyle name="Dezimal 4 2" xfId="9153" xr:uid="{8D3DADB4-D058-474D-9131-7204B6282410}"/>
    <cellStyle name="Dezimal 4 2 2" xfId="9154" xr:uid="{6BF24B34-CFEA-49EF-9140-143C14E0B66A}"/>
    <cellStyle name="Dezimal 4 2 2 2" xfId="9155" xr:uid="{1C042BA5-0511-4142-AAAA-07D42194970B}"/>
    <cellStyle name="Dezimal 4 2 2 2 2" xfId="9156" xr:uid="{05729AEA-16AF-4326-BAD0-1C96D116E49D}"/>
    <cellStyle name="Dezimal 4 2 2 2_Summary_Gap_Balance_exNIB" xfId="9157" xr:uid="{2AD604B5-E808-4179-ABC7-BB728331182E}"/>
    <cellStyle name="Dezimal 4 2 2 3" xfId="9158" xr:uid="{03984C26-F06A-48A9-B368-7551FDC14FA8}"/>
    <cellStyle name="Dezimal 4 2 2_Summary_Gap_Balance_exNIB" xfId="9159" xr:uid="{385DBFD5-46B7-48D5-81B9-1EF98D12AADF}"/>
    <cellStyle name="Dezimal 4 2 3" xfId="9160" xr:uid="{FE6176FB-3D65-46DE-92D5-5060567E6B3F}"/>
    <cellStyle name="Dezimal 4 2 3 2" xfId="9161" xr:uid="{85FF9404-87B6-4D09-8DF7-E226D24F44F2}"/>
    <cellStyle name="Dezimal 4 2 3 3" xfId="9162" xr:uid="{A5BF1073-C62F-476B-815D-7EA68750A8EC}"/>
    <cellStyle name="Dezimal 4 2 3 4" xfId="9163" xr:uid="{D7E9A0F2-3F6B-429A-AC70-3A4EDD213A5F}"/>
    <cellStyle name="Dezimal 4 2 3_Summary_Gap_Balance_exNIB" xfId="9164" xr:uid="{83A77C5F-91D5-490D-A278-E99260FB0BDE}"/>
    <cellStyle name="Dezimal 4 2 4" xfId="9165" xr:uid="{2CC2EC2E-6139-4DA4-87C6-9F7B4BC57E56}"/>
    <cellStyle name="Dezimal 4 2 5" xfId="9166" xr:uid="{2D7BDE68-8950-41AF-A752-D8457AD13785}"/>
    <cellStyle name="Dezimal 4 2 6" xfId="9167" xr:uid="{03BF0272-DAEF-4538-93CC-9D72369E0EC5}"/>
    <cellStyle name="Dezimal 4 2 7" xfId="9168" xr:uid="{1504E03F-71DE-4FF5-895F-6022AB36170C}"/>
    <cellStyle name="Dezimal 4 2 8" xfId="9169" xr:uid="{418ECA6E-6431-416D-BFE5-B854BF1A83BA}"/>
    <cellStyle name="Dezimal 4 2_CAD-L.C." xfId="9170" xr:uid="{60BF9392-C0D0-4306-B640-E6C0A9C60A44}"/>
    <cellStyle name="Dezimal 4 3" xfId="9171" xr:uid="{968F03C3-4DBE-40BA-8130-28723E3A9877}"/>
    <cellStyle name="Dezimal 4 3 2" xfId="9172" xr:uid="{7D9181D6-9BD4-4160-AAF0-6EF30DD7A426}"/>
    <cellStyle name="Dezimal 4 3 2 2" xfId="9173" xr:uid="{7A13A8FC-8535-4CE2-9048-105C1CE0662F}"/>
    <cellStyle name="Dezimal 4 3 2_Summary_Gap_Balance_exNIB" xfId="9174" xr:uid="{587A365F-ECC8-45B8-A1F4-99552787663E}"/>
    <cellStyle name="Dezimal 4 3 3" xfId="9175" xr:uid="{635528C6-7DE3-4FD2-AD99-C411AFB75986}"/>
    <cellStyle name="Dezimal 4 3_Summary_Gap_Balance_exNIB" xfId="9176" xr:uid="{79983234-4473-42F0-99EF-9CC0978D1D83}"/>
    <cellStyle name="Dezimal 4 4" xfId="9177" xr:uid="{679CECC6-0CF8-465D-87CC-06020E093625}"/>
    <cellStyle name="Dezimal 4 4 2" xfId="9178" xr:uid="{FD43A0E4-99A9-4C12-83EC-BA981DDE3CD6}"/>
    <cellStyle name="Dezimal 4 4 3" xfId="9179" xr:uid="{AE281D7A-1C5B-46C4-A5DA-36CE7D5EEE92}"/>
    <cellStyle name="Dezimal 4 4 4" xfId="9180" xr:uid="{38564BE9-4FFA-47E1-B274-440D2E7E8FD9}"/>
    <cellStyle name="Dezimal 4 4_Summary_Gap_Balance_exNIB" xfId="9181" xr:uid="{29EED001-B7B8-4513-9CA2-E17495FCCBFB}"/>
    <cellStyle name="Dezimal 4 5" xfId="9182" xr:uid="{2F2F2FCF-FEA0-4672-A75E-B823E3866B26}"/>
    <cellStyle name="Dezimal 4 6" xfId="9183" xr:uid="{C3FEDA2F-54E5-4952-9DA4-FCCE7213947D}"/>
    <cellStyle name="Dezimal 4 7" xfId="9184" xr:uid="{6861216A-6525-4522-8284-802D7E5C84AF}"/>
    <cellStyle name="Dezimal 4 8" xfId="9185" xr:uid="{0C88F479-40DB-453C-AF36-0074A790C98D}"/>
    <cellStyle name="Dezimal 4 9" xfId="9186" xr:uid="{123B38A0-CA5E-48F0-9AF9-4CE8944B7DD1}"/>
    <cellStyle name="Dezimal 4_CAD-L.C." xfId="9187" xr:uid="{3915E150-A5A5-4514-B6E9-918775608BEE}"/>
    <cellStyle name="Dezimal 5" xfId="9188" xr:uid="{FA08DC36-24F1-469B-A2D1-7E644252751A}"/>
    <cellStyle name="Dezimal 5 2" xfId="9189" xr:uid="{2EE1122A-10B6-4D09-840E-556D80A673A7}"/>
    <cellStyle name="Dezimal 5 3" xfId="9190" xr:uid="{B88AE7EF-E74C-4E1F-BF94-26C52E236624}"/>
    <cellStyle name="Eingabe" xfId="45" xr:uid="{39B038F2-8327-47A4-B2BC-579CA5A1D501}"/>
    <cellStyle name="Einheit" xfId="9191" xr:uid="{536A2D6C-1B6C-4797-AE7C-218726DAE510}"/>
    <cellStyle name="Ellenőrzőcella" xfId="9192" xr:uid="{F3FDA03F-6227-49E1-A164-A2AB7B9101C6}"/>
    <cellStyle name="Encabezado 4" xfId="9193" xr:uid="{E2F5460D-6A97-4395-96EC-4D104A3934CC}"/>
    <cellStyle name="Énfasis1" xfId="9194" xr:uid="{CD29503D-AFC4-45A0-9C15-DFA4EE223E98}"/>
    <cellStyle name="Énfasis2" xfId="9195" xr:uid="{4DA25F33-4B51-4543-BCB9-B1476E5F831F}"/>
    <cellStyle name="Énfasis3" xfId="9196" xr:uid="{FA96A582-988F-4248-962E-49437BFEDF86}"/>
    <cellStyle name="Énfasis4" xfId="9197" xr:uid="{9BF338F3-FD62-4B6D-AE49-B668F38CB6CE}"/>
    <cellStyle name="Énfasis5" xfId="9198" xr:uid="{AD8E9721-6FBB-4DA0-B97E-D0BC556818C7}"/>
    <cellStyle name="Énfasis6" xfId="9199" xr:uid="{B77676EE-51AE-45CF-9B5F-45BAD1577460}"/>
    <cellStyle name="Entrada" xfId="9200" xr:uid="{70911E72-F0C3-4464-BD88-9A563B37080F}"/>
    <cellStyle name="Entrada 2" xfId="9201" xr:uid="{A89C7D33-2981-4D97-97E9-0755C60E9C71}"/>
    <cellStyle name="Entrada 2 10" xfId="9202" xr:uid="{2B60F0F5-8FCB-4229-9AD1-D5C13AFFCCF7}"/>
    <cellStyle name="Entrada 2 10 2" xfId="9203" xr:uid="{1624A03D-D15D-4BC3-9E9F-4B03AC4A1EDE}"/>
    <cellStyle name="Entrada 2 10 2 2" xfId="9204" xr:uid="{B520F2D3-643D-4F97-9A0A-2C42FF81FE52}"/>
    <cellStyle name="Entrada 2 10 2 2 2" xfId="9205" xr:uid="{F0063440-BDC6-4247-8EBD-35C3FAB4D532}"/>
    <cellStyle name="Entrada 2 10 2 2 2 2" xfId="9206" xr:uid="{A86A9BF8-D894-4264-A822-E93C875909B2}"/>
    <cellStyle name="Entrada 2 10 2 2 2_Volatility" xfId="9207" xr:uid="{E2989B81-0B99-498E-B1DC-E25EE6972DF9}"/>
    <cellStyle name="Entrada 2 10 2 2 3" xfId="9208" xr:uid="{4828C8CD-C975-4F3A-A249-F2F8875203D5}"/>
    <cellStyle name="Entrada 2 10 2 2_Volatility" xfId="9209" xr:uid="{DA948536-D011-4720-A960-9F4D1ECE133E}"/>
    <cellStyle name="Entrada 2 10 2 3" xfId="9210" xr:uid="{4D9359DA-DEC3-4BF4-827B-0C381BDFA4F3}"/>
    <cellStyle name="Entrada 2 10 2 3 2" xfId="9211" xr:uid="{1D0B983B-950B-4FDB-9142-330AE0A9620A}"/>
    <cellStyle name="Entrada 2 10 2 3 2 2" xfId="9212" xr:uid="{682FBD08-7685-48F6-9208-4E80B33A530F}"/>
    <cellStyle name="Entrada 2 10 2 3 2_Volatility" xfId="9213" xr:uid="{1BEA1C12-8BE1-42D8-A5FA-7B00FB9807C8}"/>
    <cellStyle name="Entrada 2 10 2 3 3" xfId="9214" xr:uid="{D9DCCA14-6F40-44FC-8180-00860B151166}"/>
    <cellStyle name="Entrada 2 10 2 3_Volatility" xfId="9215" xr:uid="{641E0A97-397B-4BA6-95AB-FA46CFC34C8A}"/>
    <cellStyle name="Entrada 2 10 2 4" xfId="9216" xr:uid="{5AE984AE-26DE-4AA8-8E70-7DEC6D89CFAC}"/>
    <cellStyle name="Entrada 2 10 2 4 2" xfId="9217" xr:uid="{0B71EE31-6110-4E6C-96FC-9FF94B102067}"/>
    <cellStyle name="Entrada 2 10 2 4_Volatility" xfId="9218" xr:uid="{E66B96FF-E9EC-45AC-844D-89C6FC033D19}"/>
    <cellStyle name="Entrada 2 10 2 5" xfId="9219" xr:uid="{B49CA6BD-89D0-4BFB-B4D2-4BBFA6B4D9C6}"/>
    <cellStyle name="Entrada 2 10 2_Volatility" xfId="9220" xr:uid="{BBE4322F-F9A8-4668-83DC-C7674FAAB5FB}"/>
    <cellStyle name="Entrada 2 10 3" xfId="9221" xr:uid="{B7CCEE48-CD8B-4333-AB60-4B41CD78BC9C}"/>
    <cellStyle name="Entrada 2 10 3 2" xfId="9222" xr:uid="{71115C0B-AF2C-4C3A-966C-A777EE743A99}"/>
    <cellStyle name="Entrada 2 10 3 2 2" xfId="9223" xr:uid="{2E8144C7-9C94-423B-AEC3-5DDC304F0540}"/>
    <cellStyle name="Entrada 2 10 3 2_Volatility" xfId="9224" xr:uid="{883B5AC8-B577-4A52-BC03-8DE2C00BB59F}"/>
    <cellStyle name="Entrada 2 10 3 3" xfId="9225" xr:uid="{2140A299-6D86-4A90-BCA8-870660B0E331}"/>
    <cellStyle name="Entrada 2 10 3_Volatility" xfId="9226" xr:uid="{0DC8ABB2-C927-46F5-8956-18D4E2C0BD1D}"/>
    <cellStyle name="Entrada 2 10 4" xfId="9227" xr:uid="{31E21949-6E3C-412A-BCF0-642860A0A04F}"/>
    <cellStyle name="Entrada 2 10 4 2" xfId="9228" xr:uid="{A1CCD4ED-6098-4591-B57C-9ABBF36934E1}"/>
    <cellStyle name="Entrada 2 10 4_Volatility" xfId="9229" xr:uid="{89DB31AE-5EB5-4C9B-8200-F803157BDDCA}"/>
    <cellStyle name="Entrada 2 10 5" xfId="9230" xr:uid="{055D76C5-F7FD-4588-A15C-17DD0EA27765}"/>
    <cellStyle name="Entrada 2 10_Volatility" xfId="9231" xr:uid="{A1EB94EB-E547-45B2-9C4E-9D5DB5D4BF5E}"/>
    <cellStyle name="Entrada 2 11" xfId="9232" xr:uid="{8E1B286C-BC90-4D2A-A937-C2E622FC153B}"/>
    <cellStyle name="Entrada 2 11 2" xfId="9233" xr:uid="{C5CD49A7-FCA5-4727-BD75-50EDF9C0E023}"/>
    <cellStyle name="Entrada 2 11 2 2" xfId="9234" xr:uid="{C6FA5161-6761-496F-9C9B-86916008500A}"/>
    <cellStyle name="Entrada 2 11 2 2 2" xfId="9235" xr:uid="{4B26BD46-6FC4-4857-BDBB-C14FC0DE4130}"/>
    <cellStyle name="Entrada 2 11 2 2 2 2" xfId="9236" xr:uid="{A5D1C08F-559E-4260-A695-57C7E616F86D}"/>
    <cellStyle name="Entrada 2 11 2 2 2_Volatility" xfId="9237" xr:uid="{2B785762-32FE-4031-8ACB-716DA80D1AA3}"/>
    <cellStyle name="Entrada 2 11 2 2 3" xfId="9238" xr:uid="{4374C3BB-0464-495B-975B-FD62F8F3D83F}"/>
    <cellStyle name="Entrada 2 11 2 2_Volatility" xfId="9239" xr:uid="{CBDB6788-9C60-4513-8D49-EC4CC053B40B}"/>
    <cellStyle name="Entrada 2 11 2 3" xfId="9240" xr:uid="{2830EB84-C2C0-4A92-A69D-96FE03C586B9}"/>
    <cellStyle name="Entrada 2 11 2 3 2" xfId="9241" xr:uid="{3968F08E-1C6F-4B47-944F-29E3A632B9B5}"/>
    <cellStyle name="Entrada 2 11 2 3 2 2" xfId="9242" xr:uid="{46EDA9DB-C35F-4B7D-970E-89CE35992158}"/>
    <cellStyle name="Entrada 2 11 2 3 2_Volatility" xfId="9243" xr:uid="{66B1CC41-FCC3-4AFD-B3CA-2CE696DE4551}"/>
    <cellStyle name="Entrada 2 11 2 3 3" xfId="9244" xr:uid="{BCDC4584-C4A2-471C-96E6-C8803251A0F8}"/>
    <cellStyle name="Entrada 2 11 2 3_Volatility" xfId="9245" xr:uid="{E1F59807-03B3-4A72-BBAA-2C126938DF42}"/>
    <cellStyle name="Entrada 2 11 2 4" xfId="9246" xr:uid="{3992F2A5-E38C-4A87-80D9-C53149AA3A66}"/>
    <cellStyle name="Entrada 2 11 2 4 2" xfId="9247" xr:uid="{84605B3D-4C2D-4B4F-A5A3-9344A1F80F35}"/>
    <cellStyle name="Entrada 2 11 2 4_Volatility" xfId="9248" xr:uid="{258B83F7-D20F-4CAF-A39E-D52283C69855}"/>
    <cellStyle name="Entrada 2 11 2 5" xfId="9249" xr:uid="{34C8A9F9-8898-488D-ADB4-EC470C412F87}"/>
    <cellStyle name="Entrada 2 11 2_Volatility" xfId="9250" xr:uid="{2EC967FF-BDE0-40AB-B419-D01DB5D25A95}"/>
    <cellStyle name="Entrada 2 11 3" xfId="9251" xr:uid="{64442E7F-80A8-4D67-B92E-76CF797E615B}"/>
    <cellStyle name="Entrada 2 11 3 2" xfId="9252" xr:uid="{5BC538AF-F0F6-4E87-A9C2-D08216CB97BF}"/>
    <cellStyle name="Entrada 2 11 3 2 2" xfId="9253" xr:uid="{69C32250-C960-4E7C-97A5-6AAD34ECEDD8}"/>
    <cellStyle name="Entrada 2 11 3 2_Volatility" xfId="9254" xr:uid="{F1CC6183-B34B-4092-AC14-19135AD6417B}"/>
    <cellStyle name="Entrada 2 11 3 3" xfId="9255" xr:uid="{AF7144EB-A3DA-4D1A-A49F-853EEE8499C7}"/>
    <cellStyle name="Entrada 2 11 3_Volatility" xfId="9256" xr:uid="{A551D570-A577-42C5-A334-5C5CBC6F5A9C}"/>
    <cellStyle name="Entrada 2 11 4" xfId="9257" xr:uid="{C83ED904-5E75-4B42-AD19-F7CB20F0707F}"/>
    <cellStyle name="Entrada 2 11 4 2" xfId="9258" xr:uid="{4E73AF6E-1806-46B7-B14F-DDD50524F674}"/>
    <cellStyle name="Entrada 2 11 4_Volatility" xfId="9259" xr:uid="{B7400169-83F9-49B5-8968-9A893BAE89A2}"/>
    <cellStyle name="Entrada 2 11 5" xfId="9260" xr:uid="{8C3132C6-7289-4218-A93A-AC298149D9AC}"/>
    <cellStyle name="Entrada 2 11_Volatility" xfId="9261" xr:uid="{F649DF98-9124-45DE-8CD5-4C663E774999}"/>
    <cellStyle name="Entrada 2 12" xfId="9262" xr:uid="{75435C99-565C-48F8-B9E7-9D93E8497BFD}"/>
    <cellStyle name="Entrada 2 12 2" xfId="9263" xr:uid="{1F553598-3A0C-465F-B217-54AE1949CFC8}"/>
    <cellStyle name="Entrada 2 12 2 2" xfId="9264" xr:uid="{3EA3791A-D2E8-4C3D-A3B6-D4EBFC961689}"/>
    <cellStyle name="Entrada 2 12 2 2 2" xfId="9265" xr:uid="{612A9F53-B814-4945-B646-0032DA82BE8C}"/>
    <cellStyle name="Entrada 2 12 2 2 2 2" xfId="9266" xr:uid="{22B77F47-5945-4F3E-8E98-8830D79CD3EE}"/>
    <cellStyle name="Entrada 2 12 2 2 2_Volatility" xfId="9267" xr:uid="{0268EA74-D112-49F8-AF66-6472276A2D9C}"/>
    <cellStyle name="Entrada 2 12 2 2 3" xfId="9268" xr:uid="{66F8040F-6448-4FD8-8383-F41173504A08}"/>
    <cellStyle name="Entrada 2 12 2 2_Volatility" xfId="9269" xr:uid="{E9F6256A-16FC-4487-89D2-2223F22AA295}"/>
    <cellStyle name="Entrada 2 12 2 3" xfId="9270" xr:uid="{123BDAF6-B063-4B87-AA63-B2042CF5983A}"/>
    <cellStyle name="Entrada 2 12 2 3 2" xfId="9271" xr:uid="{FFED1292-14DC-45B8-BB6C-F83A98EC8BE3}"/>
    <cellStyle name="Entrada 2 12 2 3 2 2" xfId="9272" xr:uid="{5C919E50-8F2C-4D34-8E09-A0436E836488}"/>
    <cellStyle name="Entrada 2 12 2 3 2_Volatility" xfId="9273" xr:uid="{C3E3C2B0-B179-4727-8EAE-77B7DFD35F70}"/>
    <cellStyle name="Entrada 2 12 2 3 3" xfId="9274" xr:uid="{6C82FA2D-4675-47A3-9670-C65F7BBF7EB0}"/>
    <cellStyle name="Entrada 2 12 2 3_Volatility" xfId="9275" xr:uid="{22409E34-C5CB-4299-B702-837C16982C75}"/>
    <cellStyle name="Entrada 2 12 2 4" xfId="9276" xr:uid="{A82FE3FC-AE3B-4D6A-B665-4F0920C8885A}"/>
    <cellStyle name="Entrada 2 12 2 4 2" xfId="9277" xr:uid="{521AB0F5-B8AE-4B79-9D59-4F7F4C538EF2}"/>
    <cellStyle name="Entrada 2 12 2 4_Volatility" xfId="9278" xr:uid="{9EAFE15E-5177-4FF4-A759-AC4ED6BCFCE8}"/>
    <cellStyle name="Entrada 2 12 2 5" xfId="9279" xr:uid="{B1BF704A-5106-402F-A2E0-7E5C73283854}"/>
    <cellStyle name="Entrada 2 12 2_Volatility" xfId="9280" xr:uid="{E29718B8-2C65-4244-845B-72EF85FE8969}"/>
    <cellStyle name="Entrada 2 12 3" xfId="9281" xr:uid="{4A84EB59-350B-46E4-BF3E-B38617D113C3}"/>
    <cellStyle name="Entrada 2 12 3 2" xfId="9282" xr:uid="{B29AC7AA-594C-41D1-B350-C34A29C08C71}"/>
    <cellStyle name="Entrada 2 12 3 2 2" xfId="9283" xr:uid="{4C173480-3604-4AFE-A50C-FE3309C32F3A}"/>
    <cellStyle name="Entrada 2 12 3 2_Volatility" xfId="9284" xr:uid="{7C01DDAB-7CED-40FF-BE44-EFDBB845DA12}"/>
    <cellStyle name="Entrada 2 12 3 3" xfId="9285" xr:uid="{3AF24A79-3918-42B3-90C3-8F1772041B5C}"/>
    <cellStyle name="Entrada 2 12 3_Volatility" xfId="9286" xr:uid="{3083D93F-9626-432A-9E27-8BA1DC569A26}"/>
    <cellStyle name="Entrada 2 12 4" xfId="9287" xr:uid="{F07EC940-96D0-42EB-9574-9E0A6C742754}"/>
    <cellStyle name="Entrada 2 12 4 2" xfId="9288" xr:uid="{225EC444-E76D-464F-9B02-326167528EF3}"/>
    <cellStyle name="Entrada 2 12 4_Volatility" xfId="9289" xr:uid="{00E0443E-3609-4533-AA61-0CB7EB352C76}"/>
    <cellStyle name="Entrada 2 12 5" xfId="9290" xr:uid="{39523602-0821-48B0-93DF-8800E8937528}"/>
    <cellStyle name="Entrada 2 12_Volatility" xfId="9291" xr:uid="{204A2A03-D40D-4076-AB1D-CD52367039D5}"/>
    <cellStyle name="Entrada 2 13" xfId="9292" xr:uid="{873BF55E-8BB5-4BA4-893F-B79A6A72B81E}"/>
    <cellStyle name="Entrada 2 13 2" xfId="9293" xr:uid="{2A938ECC-9FF1-4D46-9A29-3422FD091D20}"/>
    <cellStyle name="Entrada 2 13 2 2" xfId="9294" xr:uid="{298CF0DB-FE03-4AC7-B90E-F40FA01A4277}"/>
    <cellStyle name="Entrada 2 13 2 2 2" xfId="9295" xr:uid="{6B9F10F2-7842-459C-BDD3-9F72D7837120}"/>
    <cellStyle name="Entrada 2 13 2 2 2 2" xfId="9296" xr:uid="{11526324-F140-4165-AD60-40FB40C8E694}"/>
    <cellStyle name="Entrada 2 13 2 2 2_Volatility" xfId="9297" xr:uid="{68AA31EF-CB6E-40E2-BFD4-282184B71B61}"/>
    <cellStyle name="Entrada 2 13 2 2 3" xfId="9298" xr:uid="{5732FBA9-8F4E-49BB-9C9F-7B47EF3E165F}"/>
    <cellStyle name="Entrada 2 13 2 2_Volatility" xfId="9299" xr:uid="{37FEFEC5-E0BA-4901-BA37-913DF9F24D42}"/>
    <cellStyle name="Entrada 2 13 2 3" xfId="9300" xr:uid="{06E9F803-2704-4BEA-B1F6-2DAC476A5B5F}"/>
    <cellStyle name="Entrada 2 13 2 3 2" xfId="9301" xr:uid="{C1D64E3C-9CC6-4E96-82E8-0C69FA26B5E9}"/>
    <cellStyle name="Entrada 2 13 2 3 2 2" xfId="9302" xr:uid="{67D482E1-D5B6-495E-92A3-A36F5F1C88EC}"/>
    <cellStyle name="Entrada 2 13 2 3 2_Volatility" xfId="9303" xr:uid="{36949857-E025-48DD-9624-DD95D997B866}"/>
    <cellStyle name="Entrada 2 13 2 3 3" xfId="9304" xr:uid="{69014777-803A-43E9-9FCA-EE127D56A667}"/>
    <cellStyle name="Entrada 2 13 2 3_Volatility" xfId="9305" xr:uid="{5CB74E9E-AC73-4F05-ACE9-10B4EB6C9F2F}"/>
    <cellStyle name="Entrada 2 13 2 4" xfId="9306" xr:uid="{BCC02F40-F718-469D-A40E-92CFC22FAE73}"/>
    <cellStyle name="Entrada 2 13 2 4 2" xfId="9307" xr:uid="{AAA45156-2906-4B05-9E7E-A0601B9464CD}"/>
    <cellStyle name="Entrada 2 13 2 4_Volatility" xfId="9308" xr:uid="{F1559B3C-FCC3-4EDC-B797-DA566E1D2F09}"/>
    <cellStyle name="Entrada 2 13 2 5" xfId="9309" xr:uid="{67B3F2ED-488E-4714-9820-6C9440B02864}"/>
    <cellStyle name="Entrada 2 13 2_Volatility" xfId="9310" xr:uid="{732A55B8-908D-4DDC-AF13-C09A6989F901}"/>
    <cellStyle name="Entrada 2 13 3" xfId="9311" xr:uid="{8170C2DB-E118-4801-ACAA-F49552359BF8}"/>
    <cellStyle name="Entrada 2 13 3 2" xfId="9312" xr:uid="{8CE27771-7106-4018-A6D4-88C47A22FB0A}"/>
    <cellStyle name="Entrada 2 13 3 2 2" xfId="9313" xr:uid="{BDCBAA40-61EE-49C4-B16D-2EC794468BC1}"/>
    <cellStyle name="Entrada 2 13 3 2_Volatility" xfId="9314" xr:uid="{E2264BBE-3FEC-42EA-8C0C-73E7DF2CF28E}"/>
    <cellStyle name="Entrada 2 13 3 3" xfId="9315" xr:uid="{1FCA9DB6-379D-42A8-84AA-E92925F1B23C}"/>
    <cellStyle name="Entrada 2 13 3_Volatility" xfId="9316" xr:uid="{3B8FA499-1301-4949-8606-CB705F4759B0}"/>
    <cellStyle name="Entrada 2 13 4" xfId="9317" xr:uid="{FCB9A089-9FA2-412F-9B18-7842A9BF9621}"/>
    <cellStyle name="Entrada 2 13 4 2" xfId="9318" xr:uid="{17C560EA-9290-446F-A8B7-82C6D79B47B8}"/>
    <cellStyle name="Entrada 2 13 4_Volatility" xfId="9319" xr:uid="{750FA1E2-987A-41A9-92DD-C54009E6B819}"/>
    <cellStyle name="Entrada 2 13 5" xfId="9320" xr:uid="{26E9A5A1-01D2-4523-9CDA-94C73C83D473}"/>
    <cellStyle name="Entrada 2 13_Volatility" xfId="9321" xr:uid="{49F525CD-E9F6-4DEB-8F49-AE3405A27B9F}"/>
    <cellStyle name="Entrada 2 14" xfId="9322" xr:uid="{980EC680-E7F7-458D-A67C-EAFB1EE6EAAE}"/>
    <cellStyle name="Entrada 2 14 2" xfId="9323" xr:uid="{5C9F5F71-1AAC-456D-AF52-D1CD82B123BC}"/>
    <cellStyle name="Entrada 2 14 2 2" xfId="9324" xr:uid="{D6AEAB6C-3B1D-4C91-A70E-53418300F12C}"/>
    <cellStyle name="Entrada 2 14 2 2 2" xfId="9325" xr:uid="{8F7D7378-CD4E-4C93-BAED-C30172821CED}"/>
    <cellStyle name="Entrada 2 14 2 2 2 2" xfId="9326" xr:uid="{50654AE2-B9A6-4ECD-ADEC-0FABE185C1EC}"/>
    <cellStyle name="Entrada 2 14 2 2 2_Volatility" xfId="9327" xr:uid="{C60F3C7F-3457-426C-A520-078662583A71}"/>
    <cellStyle name="Entrada 2 14 2 2 3" xfId="9328" xr:uid="{5799466F-7FCE-4C4F-A413-81D917950DF6}"/>
    <cellStyle name="Entrada 2 14 2 2_Volatility" xfId="9329" xr:uid="{C85EEEB1-FF83-4077-81BB-EAC25F5B85A5}"/>
    <cellStyle name="Entrada 2 14 2 3" xfId="9330" xr:uid="{879085AC-FAF2-48C9-B554-F1BB7CC09774}"/>
    <cellStyle name="Entrada 2 14 2 3 2" xfId="9331" xr:uid="{0ACC7FDF-C84A-4C5A-A5B0-C1C64EE6117C}"/>
    <cellStyle name="Entrada 2 14 2 3 2 2" xfId="9332" xr:uid="{D5240EF1-8330-4FAA-92E5-5A426A14896E}"/>
    <cellStyle name="Entrada 2 14 2 3 2_Volatility" xfId="9333" xr:uid="{43670A03-32E6-4FBC-BFDE-7BBD48F25871}"/>
    <cellStyle name="Entrada 2 14 2 3 3" xfId="9334" xr:uid="{89639811-0AB4-4A04-921F-B1A243936198}"/>
    <cellStyle name="Entrada 2 14 2 3_Volatility" xfId="9335" xr:uid="{35528164-E33D-416C-80A4-3499C9719DAC}"/>
    <cellStyle name="Entrada 2 14 2 4" xfId="9336" xr:uid="{3E6232D8-3B00-4FBB-9277-7BFF2CB7F84F}"/>
    <cellStyle name="Entrada 2 14 2 4 2" xfId="9337" xr:uid="{1F73E7B1-776D-4A86-AA85-2B44A37188F2}"/>
    <cellStyle name="Entrada 2 14 2 4_Volatility" xfId="9338" xr:uid="{0A219129-6CE4-4A0B-9A6D-BA12EB29267A}"/>
    <cellStyle name="Entrada 2 14 2 5" xfId="9339" xr:uid="{04592928-9E9D-4069-972C-F64079570E6B}"/>
    <cellStyle name="Entrada 2 14 2_Volatility" xfId="9340" xr:uid="{5CDA8070-787B-4C1B-992E-159CCCDF0D79}"/>
    <cellStyle name="Entrada 2 14 3" xfId="9341" xr:uid="{F88304F2-CCE7-44E6-B76A-59193F49A152}"/>
    <cellStyle name="Entrada 2 14 3 2" xfId="9342" xr:uid="{752C6265-A77D-4BAA-AD73-F7AC70E5BC68}"/>
    <cellStyle name="Entrada 2 14 3 2 2" xfId="9343" xr:uid="{2CACECE9-EAB0-48BA-B808-5DD6969F9353}"/>
    <cellStyle name="Entrada 2 14 3 2_Volatility" xfId="9344" xr:uid="{889670C0-ECAF-4087-AFE4-32ABFA733D2E}"/>
    <cellStyle name="Entrada 2 14 3 3" xfId="9345" xr:uid="{4D402E71-1EC4-40F2-91D0-844453B6CF65}"/>
    <cellStyle name="Entrada 2 14 3_Volatility" xfId="9346" xr:uid="{3E54F83C-E32A-4CDF-8AC6-531D9802B264}"/>
    <cellStyle name="Entrada 2 14 4" xfId="9347" xr:uid="{B94F6B28-A9BC-4C51-BABA-C51442F3B970}"/>
    <cellStyle name="Entrada 2 14 4 2" xfId="9348" xr:uid="{A853A9C7-E890-407B-B6F3-FD853AD03DFA}"/>
    <cellStyle name="Entrada 2 14 4_Volatility" xfId="9349" xr:uid="{72FD93C7-3C82-48E8-92BF-926E92948641}"/>
    <cellStyle name="Entrada 2 14 5" xfId="9350" xr:uid="{E4EB761F-3451-4633-AC43-DB8AD53F905F}"/>
    <cellStyle name="Entrada 2 14_Volatility" xfId="9351" xr:uid="{CD8522CB-66B4-4A94-B2AB-B088114F7DEE}"/>
    <cellStyle name="Entrada 2 15" xfId="9352" xr:uid="{70E14758-F988-487C-8FE5-E2F6C41DD2FB}"/>
    <cellStyle name="Entrada 2 15 2" xfId="9353" xr:uid="{3723D10D-F49C-421F-87C7-EA2FB5298D57}"/>
    <cellStyle name="Entrada 2 15 2 2" xfId="9354" xr:uid="{8B9DAF30-82FF-4943-A52A-FCC7CDE8BAC1}"/>
    <cellStyle name="Entrada 2 15 2 2 2" xfId="9355" xr:uid="{BEC8C8CE-D443-4486-83E0-20C06D521821}"/>
    <cellStyle name="Entrada 2 15 2 2 2 2" xfId="9356" xr:uid="{557B86BA-58B1-48B0-88FF-83678272545D}"/>
    <cellStyle name="Entrada 2 15 2 2 2_Volatility" xfId="9357" xr:uid="{EC1BB76D-3161-44BD-9E0B-6DB5F38FDBFB}"/>
    <cellStyle name="Entrada 2 15 2 2 3" xfId="9358" xr:uid="{15F1141C-3784-4AD8-8E89-D306F281BAAB}"/>
    <cellStyle name="Entrada 2 15 2 2_Volatility" xfId="9359" xr:uid="{208559F8-0649-44FA-B782-D50F6E660C27}"/>
    <cellStyle name="Entrada 2 15 2 3" xfId="9360" xr:uid="{CB180354-46C7-4A29-B0BC-0FE9A05567F0}"/>
    <cellStyle name="Entrada 2 15 2 3 2" xfId="9361" xr:uid="{8A27F0BD-9700-4A78-BA4B-57B1579E38A8}"/>
    <cellStyle name="Entrada 2 15 2 3 2 2" xfId="9362" xr:uid="{DB1C729D-1B08-45DF-9395-AE3ADA99B189}"/>
    <cellStyle name="Entrada 2 15 2 3 2_Volatility" xfId="9363" xr:uid="{E83BA027-5674-469D-97C8-29CE15469012}"/>
    <cellStyle name="Entrada 2 15 2 3 3" xfId="9364" xr:uid="{C9CCC8F7-7871-4F99-B542-9FF1AE06E260}"/>
    <cellStyle name="Entrada 2 15 2 3_Volatility" xfId="9365" xr:uid="{6F149FDD-0296-4E04-A98D-015D68200A08}"/>
    <cellStyle name="Entrada 2 15 2 4" xfId="9366" xr:uid="{5611C641-F9C1-40F8-B747-F41DB54064CA}"/>
    <cellStyle name="Entrada 2 15 2 4 2" xfId="9367" xr:uid="{32340C13-6BF5-48C2-92DA-70C2CB3399E0}"/>
    <cellStyle name="Entrada 2 15 2 4_Volatility" xfId="9368" xr:uid="{777772FF-DF52-47CA-9335-C40202B93A8C}"/>
    <cellStyle name="Entrada 2 15 2 5" xfId="9369" xr:uid="{A4FE9D94-ED2F-4849-95F8-FEA9B7333EAA}"/>
    <cellStyle name="Entrada 2 15 2_Volatility" xfId="9370" xr:uid="{13079B5E-75D8-4F1A-8E1C-A7C6F5A86859}"/>
    <cellStyle name="Entrada 2 15 3" xfId="9371" xr:uid="{EBCC886B-AF4A-4029-91A6-C2FC948DE013}"/>
    <cellStyle name="Entrada 2 15 3 2" xfId="9372" xr:uid="{D6B854E0-0799-47FF-AF44-B7435BE03A1B}"/>
    <cellStyle name="Entrada 2 15 3 2 2" xfId="9373" xr:uid="{9468BC8A-3349-4999-8EA1-F6EA3459C52E}"/>
    <cellStyle name="Entrada 2 15 3 2_Volatility" xfId="9374" xr:uid="{7B8A227E-C242-4709-8EBD-716321E58AA2}"/>
    <cellStyle name="Entrada 2 15 3 3" xfId="9375" xr:uid="{E8C4FB32-6796-44F6-BDED-DCAEA088D9AA}"/>
    <cellStyle name="Entrada 2 15 3_Volatility" xfId="9376" xr:uid="{BF7094A7-4070-4A72-83F3-7D1FDD0FA020}"/>
    <cellStyle name="Entrada 2 15 4" xfId="9377" xr:uid="{1F4ABA9E-8424-4E2F-8596-A3BBE84732F1}"/>
    <cellStyle name="Entrada 2 15 4 2" xfId="9378" xr:uid="{E144FC80-DC0D-4232-B246-4C48CAABFEB4}"/>
    <cellStyle name="Entrada 2 15 4_Volatility" xfId="9379" xr:uid="{16DDED92-6EBF-4F66-AD4F-0C036137AC9F}"/>
    <cellStyle name="Entrada 2 15 5" xfId="9380" xr:uid="{0CD9E67B-961F-43B7-B76F-648729A64DE3}"/>
    <cellStyle name="Entrada 2 15_Volatility" xfId="9381" xr:uid="{5849BEF4-9903-4D70-B67A-597A5AE53E24}"/>
    <cellStyle name="Entrada 2 16" xfId="9382" xr:uid="{22448330-3FD3-494D-A3A9-8CAB80063550}"/>
    <cellStyle name="Entrada 2 16 2" xfId="9383" xr:uid="{72271280-E33B-46AD-9E5D-A9843205F21C}"/>
    <cellStyle name="Entrada 2 16 2 2" xfId="9384" xr:uid="{12BCBFFA-1DB2-43BA-9A1D-8DD5EE766CA9}"/>
    <cellStyle name="Entrada 2 16 2 2 2" xfId="9385" xr:uid="{5FA7D8BB-1E40-44E0-8EFF-1483A2BCFBF5}"/>
    <cellStyle name="Entrada 2 16 2 2 2 2" xfId="9386" xr:uid="{BED5FF68-32FC-4639-AE44-0C9856EC463D}"/>
    <cellStyle name="Entrada 2 16 2 2 2_Volatility" xfId="9387" xr:uid="{42448FE2-43BD-42EF-9CB4-D22B72DAAFF2}"/>
    <cellStyle name="Entrada 2 16 2 2 3" xfId="9388" xr:uid="{5ABA1F80-5CA4-4D46-ABA1-1F103A2B3330}"/>
    <cellStyle name="Entrada 2 16 2 2_Volatility" xfId="9389" xr:uid="{E28E4CB7-E7C0-4AD2-8AA2-69527F8FA1F8}"/>
    <cellStyle name="Entrada 2 16 2 3" xfId="9390" xr:uid="{005A558E-5566-46E6-BDEA-1CB858A94E64}"/>
    <cellStyle name="Entrada 2 16 2 3 2" xfId="9391" xr:uid="{F592D444-CD0F-4EC3-8E77-91A17965287A}"/>
    <cellStyle name="Entrada 2 16 2 3 2 2" xfId="9392" xr:uid="{0C870587-0FD2-4B36-A48F-0CE6216B3A03}"/>
    <cellStyle name="Entrada 2 16 2 3 2_Volatility" xfId="9393" xr:uid="{0990EBE4-D426-42BA-978C-B15A583B7A89}"/>
    <cellStyle name="Entrada 2 16 2 3 3" xfId="9394" xr:uid="{D971B329-F40B-4EF7-BF98-D6871427F1E4}"/>
    <cellStyle name="Entrada 2 16 2 3_Volatility" xfId="9395" xr:uid="{3F71CB41-E247-4541-91F2-AC2333967F7B}"/>
    <cellStyle name="Entrada 2 16 2 4" xfId="9396" xr:uid="{23F48683-D30E-4332-A818-274BB32106A4}"/>
    <cellStyle name="Entrada 2 16 2 4 2" xfId="9397" xr:uid="{A8E2683E-4503-4DAB-B243-B2884F9FD61C}"/>
    <cellStyle name="Entrada 2 16 2 4_Volatility" xfId="9398" xr:uid="{4561D8FB-D57C-4A27-BD8A-BCCBB56E03DB}"/>
    <cellStyle name="Entrada 2 16 2 5" xfId="9399" xr:uid="{3D73DDBF-D949-497E-B986-C72161F5EF32}"/>
    <cellStyle name="Entrada 2 16 2_Volatility" xfId="9400" xr:uid="{B8397CE8-8A4E-45B4-AB80-47F0F66D1723}"/>
    <cellStyle name="Entrada 2 16 3" xfId="9401" xr:uid="{29A07AC5-320F-4002-96C9-49FA4301EF2F}"/>
    <cellStyle name="Entrada 2 16 3 2" xfId="9402" xr:uid="{E2EFC426-50EA-4AA5-92B2-5C7B2D5728DB}"/>
    <cellStyle name="Entrada 2 16 3 2 2" xfId="9403" xr:uid="{AAFFE690-181F-4A12-9AC6-247CB14AE4B8}"/>
    <cellStyle name="Entrada 2 16 3 2_Volatility" xfId="9404" xr:uid="{5B80F39F-44F4-4E82-A5E3-CE489F3096F3}"/>
    <cellStyle name="Entrada 2 16 3 3" xfId="9405" xr:uid="{A07A62AA-0B31-43A3-8BDB-E6EE53DA2FAE}"/>
    <cellStyle name="Entrada 2 16 3_Volatility" xfId="9406" xr:uid="{2BCDCCB7-A75A-4CF1-8050-6BFCEB55E5D5}"/>
    <cellStyle name="Entrada 2 16 4" xfId="9407" xr:uid="{08684170-97C3-40D2-B39D-CC4FE81B13DF}"/>
    <cellStyle name="Entrada 2 16 4 2" xfId="9408" xr:uid="{01906FD4-864D-4BAB-96A3-80E837E46A49}"/>
    <cellStyle name="Entrada 2 16 4_Volatility" xfId="9409" xr:uid="{AC0E4722-7368-4427-8A3B-A2D4D3734A34}"/>
    <cellStyle name="Entrada 2 16 5" xfId="9410" xr:uid="{51EA03AF-3E3D-4623-8956-4D4312EEB893}"/>
    <cellStyle name="Entrada 2 16_Volatility" xfId="9411" xr:uid="{E0E0762D-7038-433A-9B6F-245E023330C5}"/>
    <cellStyle name="Entrada 2 17" xfId="9412" xr:uid="{B8A8C21A-DB85-475C-B483-BBB8C8A0A565}"/>
    <cellStyle name="Entrada 2 17 2" xfId="9413" xr:uid="{F6B99715-9EFD-46F7-B212-F0DDB18B1B62}"/>
    <cellStyle name="Entrada 2 17 2 2" xfId="9414" xr:uid="{51C6E384-C94D-452A-A8AC-C10230CAEA6C}"/>
    <cellStyle name="Entrada 2 17 2 2 2" xfId="9415" xr:uid="{340E73AB-BF63-4693-9EC0-0BB9EAB8574B}"/>
    <cellStyle name="Entrada 2 17 2 2 2 2" xfId="9416" xr:uid="{4C094D9E-41E6-49C7-BACC-6B8E46827E56}"/>
    <cellStyle name="Entrada 2 17 2 2 2_Volatility" xfId="9417" xr:uid="{9E3F85C0-E7EC-47D6-B834-584C3D1A6136}"/>
    <cellStyle name="Entrada 2 17 2 2 3" xfId="9418" xr:uid="{75FE2BAA-4BCA-491E-8605-56D6FF3001A6}"/>
    <cellStyle name="Entrada 2 17 2 2_Volatility" xfId="9419" xr:uid="{59C2C931-F471-4568-A788-B9B3B0934119}"/>
    <cellStyle name="Entrada 2 17 2 3" xfId="9420" xr:uid="{01A0B963-E4BF-4004-B0F9-6E74BBF08EEC}"/>
    <cellStyle name="Entrada 2 17 2 3 2" xfId="9421" xr:uid="{897B92AB-BA41-4325-8869-C1198AA5AA17}"/>
    <cellStyle name="Entrada 2 17 2 3 2 2" xfId="9422" xr:uid="{371DCCD0-15F4-44B5-8B64-834D2FE0D166}"/>
    <cellStyle name="Entrada 2 17 2 3 2_Volatility" xfId="9423" xr:uid="{2263280E-7469-41A9-BE61-6B297D25318D}"/>
    <cellStyle name="Entrada 2 17 2 3 3" xfId="9424" xr:uid="{031EE1BB-734B-4AF8-8F2E-9CFDA4326E9B}"/>
    <cellStyle name="Entrada 2 17 2 3_Volatility" xfId="9425" xr:uid="{43236A2C-D140-423A-BAFF-91F880C11B32}"/>
    <cellStyle name="Entrada 2 17 2 4" xfId="9426" xr:uid="{956B86A6-FA56-4080-82C1-1F5E30E970B3}"/>
    <cellStyle name="Entrada 2 17 2 4 2" xfId="9427" xr:uid="{6EDD91F2-F48A-4968-9D96-DE598345062A}"/>
    <cellStyle name="Entrada 2 17 2 4_Volatility" xfId="9428" xr:uid="{12415195-E193-4C10-AA46-6F44C473BD77}"/>
    <cellStyle name="Entrada 2 17 2 5" xfId="9429" xr:uid="{2DEAF714-75BD-4051-8CF9-34CAC6309F12}"/>
    <cellStyle name="Entrada 2 17 2_Volatility" xfId="9430" xr:uid="{18A915E4-1ED8-483D-8C6E-7EEE42CBEC7E}"/>
    <cellStyle name="Entrada 2 17 3" xfId="9431" xr:uid="{165080F0-9EF8-4BFC-910F-EE2C191689CE}"/>
    <cellStyle name="Entrada 2 17 3 2" xfId="9432" xr:uid="{1B758F55-08FC-452C-878A-A9FA37219587}"/>
    <cellStyle name="Entrada 2 17 3 2 2" xfId="9433" xr:uid="{C0254D1E-FB26-4910-881A-B208B377040A}"/>
    <cellStyle name="Entrada 2 17 3 2_Volatility" xfId="9434" xr:uid="{257F5702-D4CA-4E59-B4C3-693CD4AEAD4E}"/>
    <cellStyle name="Entrada 2 17 3 3" xfId="9435" xr:uid="{02B0555B-5E47-4421-8AA9-70DE5556207F}"/>
    <cellStyle name="Entrada 2 17 3_Volatility" xfId="9436" xr:uid="{0C2BD3DD-C14F-49A5-B850-F1D013E2FE68}"/>
    <cellStyle name="Entrada 2 17 4" xfId="9437" xr:uid="{06DC2BE7-477D-4013-A8D1-95C2886394BF}"/>
    <cellStyle name="Entrada 2 17 4 2" xfId="9438" xr:uid="{EEDC3FB6-AB42-467A-9B21-36335C230753}"/>
    <cellStyle name="Entrada 2 17 4_Volatility" xfId="9439" xr:uid="{59AE45F8-A853-4331-A75F-306DE011B175}"/>
    <cellStyle name="Entrada 2 17 5" xfId="9440" xr:uid="{12C03222-C9E9-4E65-8EA1-60B3DDF66DA9}"/>
    <cellStyle name="Entrada 2 17_Volatility" xfId="9441" xr:uid="{26DD8BED-9BD6-411C-AE09-213BF31A4FE4}"/>
    <cellStyle name="Entrada 2 18" xfId="9442" xr:uid="{C549FB99-E618-4195-80EC-5E6B592D6EB2}"/>
    <cellStyle name="Entrada 2 18 2" xfId="9443" xr:uid="{6C793B84-9696-41A5-83EE-B8328BE6ADB1}"/>
    <cellStyle name="Entrada 2 18 2 2" xfId="9444" xr:uid="{66791B08-3DAC-4BE3-A19F-0ECDA8D34A74}"/>
    <cellStyle name="Entrada 2 18 2 2 2" xfId="9445" xr:uid="{07B99C5C-923F-4502-A8E4-A81D39D10D19}"/>
    <cellStyle name="Entrada 2 18 2 2 2 2" xfId="9446" xr:uid="{F517CB25-130B-4E55-85FB-5556CC65ADA3}"/>
    <cellStyle name="Entrada 2 18 2 2 2_Volatility" xfId="9447" xr:uid="{AA998FA5-7CE5-4501-8C3D-9F0783174B3F}"/>
    <cellStyle name="Entrada 2 18 2 2 3" xfId="9448" xr:uid="{72A68FBA-9B19-46E3-99AD-DF4E2AE4ED00}"/>
    <cellStyle name="Entrada 2 18 2 2_Volatility" xfId="9449" xr:uid="{7126C925-5CDA-4D02-9958-5DD9DF9AB316}"/>
    <cellStyle name="Entrada 2 18 2 3" xfId="9450" xr:uid="{3E4280C1-65EC-4006-B718-4EB02C7F321C}"/>
    <cellStyle name="Entrada 2 18 2 3 2" xfId="9451" xr:uid="{874A1F47-C764-4D05-8478-F20BA0F26673}"/>
    <cellStyle name="Entrada 2 18 2 3 2 2" xfId="9452" xr:uid="{7915C6D0-2E48-4C58-A051-52B34A13A20B}"/>
    <cellStyle name="Entrada 2 18 2 3 2_Volatility" xfId="9453" xr:uid="{5C92C615-96A5-4548-B95C-83B76EDFB242}"/>
    <cellStyle name="Entrada 2 18 2 3 3" xfId="9454" xr:uid="{EFECC4CA-A5EF-40CE-9625-AA6D47E0331F}"/>
    <cellStyle name="Entrada 2 18 2 3_Volatility" xfId="9455" xr:uid="{3957F4D1-246F-4EAF-BA56-D54DDFE1B7EB}"/>
    <cellStyle name="Entrada 2 18 2 4" xfId="9456" xr:uid="{6084F526-0C80-4A1A-84D7-542F7C54BBE7}"/>
    <cellStyle name="Entrada 2 18 2 4 2" xfId="9457" xr:uid="{05402C8C-0516-4116-9B25-9AF08C739A57}"/>
    <cellStyle name="Entrada 2 18 2 4_Volatility" xfId="9458" xr:uid="{ED3B06F2-D465-4234-B860-7B5A057A60FF}"/>
    <cellStyle name="Entrada 2 18 2 5" xfId="9459" xr:uid="{7239A3CD-7F42-4285-8EA9-4B6E77634CDA}"/>
    <cellStyle name="Entrada 2 18 2_Volatility" xfId="9460" xr:uid="{5D6DD080-F5D0-4FE2-856C-C68F135B9C23}"/>
    <cellStyle name="Entrada 2 18 3" xfId="9461" xr:uid="{94B4E026-217E-4441-9F84-B1183AAB1A1B}"/>
    <cellStyle name="Entrada 2 18 3 2" xfId="9462" xr:uid="{DE299D4C-8BAD-405F-AB5C-90F72DB6213C}"/>
    <cellStyle name="Entrada 2 18 3 2 2" xfId="9463" xr:uid="{A47491A7-EF3B-4F62-BCF9-FCA1B9AB5023}"/>
    <cellStyle name="Entrada 2 18 3 2_Volatility" xfId="9464" xr:uid="{F6C182AF-7E3D-425B-9960-D7DDAB07D4C1}"/>
    <cellStyle name="Entrada 2 18 3 3" xfId="9465" xr:uid="{6FCD6FFF-F950-494B-B621-1CB2977FDBF1}"/>
    <cellStyle name="Entrada 2 18 3_Volatility" xfId="9466" xr:uid="{D856226A-9B05-4F2A-8ACB-66ED61271DBD}"/>
    <cellStyle name="Entrada 2 18 4" xfId="9467" xr:uid="{3BFFEAFE-2420-4419-83EB-EBB9DEEDCE65}"/>
    <cellStyle name="Entrada 2 18 4 2" xfId="9468" xr:uid="{04B91B78-F8F2-4BDD-972A-8A356E260F6A}"/>
    <cellStyle name="Entrada 2 18 4_Volatility" xfId="9469" xr:uid="{2FA2C5C2-C754-4785-87CF-771D832E8E2E}"/>
    <cellStyle name="Entrada 2 18 5" xfId="9470" xr:uid="{1FD65D09-187A-4CD6-8F20-F17D249DFBE6}"/>
    <cellStyle name="Entrada 2 18_Volatility" xfId="9471" xr:uid="{03A404C2-88C3-43C6-9DB6-EB8E436516AC}"/>
    <cellStyle name="Entrada 2 19" xfId="9472" xr:uid="{88B291D7-B629-44DA-94D7-70F03EDEB55D}"/>
    <cellStyle name="Entrada 2 19 2" xfId="9473" xr:uid="{4181C458-F63B-4EFE-B19D-91615C70EF17}"/>
    <cellStyle name="Entrada 2 19 2 2" xfId="9474" xr:uid="{8CD06EFA-9C42-4AF9-A496-DF1B2668D3E6}"/>
    <cellStyle name="Entrada 2 19 2 2 2" xfId="9475" xr:uid="{5BF15CEF-BFDA-405D-9507-12EF4B1D9FA6}"/>
    <cellStyle name="Entrada 2 19 2 2 2 2" xfId="9476" xr:uid="{3AEC1E74-0F64-44DD-947B-026BBB6B8635}"/>
    <cellStyle name="Entrada 2 19 2 2 2_Volatility" xfId="9477" xr:uid="{907F02F4-DD16-4209-8354-3233D2C577E2}"/>
    <cellStyle name="Entrada 2 19 2 2 3" xfId="9478" xr:uid="{2C60C8B7-28FD-40C0-B510-890EF5C5BB42}"/>
    <cellStyle name="Entrada 2 19 2 2_Volatility" xfId="9479" xr:uid="{6151E48D-467C-445A-A89E-845ACEEADE4A}"/>
    <cellStyle name="Entrada 2 19 2 3" xfId="9480" xr:uid="{EFFC8326-47E7-4C3C-AE6D-CC685E67193D}"/>
    <cellStyle name="Entrada 2 19 2 3 2" xfId="9481" xr:uid="{AFE02157-6354-4B7D-9554-34BE6EA9C887}"/>
    <cellStyle name="Entrada 2 19 2 3 2 2" xfId="9482" xr:uid="{BF8899A7-2EFC-4395-8F25-BAED55BE34CB}"/>
    <cellStyle name="Entrada 2 19 2 3 2_Volatility" xfId="9483" xr:uid="{79619DEA-EC8B-497F-91A5-52BCA5D2FD67}"/>
    <cellStyle name="Entrada 2 19 2 3 3" xfId="9484" xr:uid="{8FB8C9BD-B677-4C60-9841-29B5BBD1E2BF}"/>
    <cellStyle name="Entrada 2 19 2 3_Volatility" xfId="9485" xr:uid="{896FA276-5C39-403F-B1DF-54074DA5ADF1}"/>
    <cellStyle name="Entrada 2 19 2 4" xfId="9486" xr:uid="{9E5F09A8-58B8-4812-A395-DE7AEED1170E}"/>
    <cellStyle name="Entrada 2 19 2 4 2" xfId="9487" xr:uid="{8A4CF127-0645-4A46-9C97-BB9278B80EA7}"/>
    <cellStyle name="Entrada 2 19 2 4_Volatility" xfId="9488" xr:uid="{1570D6D1-81D2-41BA-A55B-14738150F6B7}"/>
    <cellStyle name="Entrada 2 19 2 5" xfId="9489" xr:uid="{ED6414CC-9C93-40B7-803A-4BB2EEBC156F}"/>
    <cellStyle name="Entrada 2 19 2_Volatility" xfId="9490" xr:uid="{37F1786E-3D5C-4E6E-B7EE-052A55AEF34C}"/>
    <cellStyle name="Entrada 2 19 3" xfId="9491" xr:uid="{499CA894-AD45-4F4F-99DF-EE1CF0ED8E8B}"/>
    <cellStyle name="Entrada 2 19 3 2" xfId="9492" xr:uid="{222FD845-5AC0-4DB1-B7C9-0884A8918878}"/>
    <cellStyle name="Entrada 2 19 3 2 2" xfId="9493" xr:uid="{390BB2D7-5268-4119-8FA4-F3279037A450}"/>
    <cellStyle name="Entrada 2 19 3 2_Volatility" xfId="9494" xr:uid="{28A4BA6A-5961-44BA-85A5-046D24DD9B6E}"/>
    <cellStyle name="Entrada 2 19 3 3" xfId="9495" xr:uid="{084C3C57-B92E-466C-A02E-3060FC00E118}"/>
    <cellStyle name="Entrada 2 19 3_Volatility" xfId="9496" xr:uid="{5E15F073-3EEE-4187-B8D7-5644D0B730BF}"/>
    <cellStyle name="Entrada 2 19 4" xfId="9497" xr:uid="{3B260BF4-00B9-4CD1-A9A0-AA67D06523B3}"/>
    <cellStyle name="Entrada 2 19 4 2" xfId="9498" xr:uid="{32A6BE87-49AA-44E4-9C8F-C5AD931B0825}"/>
    <cellStyle name="Entrada 2 19 4_Volatility" xfId="9499" xr:uid="{79BD4AAC-2F9A-49CB-B477-48BCEE90FA95}"/>
    <cellStyle name="Entrada 2 19 5" xfId="9500" xr:uid="{255CBADE-DC3F-4C73-B2E7-A9EE3D09373D}"/>
    <cellStyle name="Entrada 2 19_Volatility" xfId="9501" xr:uid="{8DDC4CB7-3F1F-40FE-9221-D3338039AEF6}"/>
    <cellStyle name="Entrada 2 2" xfId="9502" xr:uid="{F3F86475-28DB-4A47-8ED4-66DF19E104BD}"/>
    <cellStyle name="Entrada 2 2 2" xfId="9503" xr:uid="{B1AC6D26-BF7A-4EFB-9CE8-20ADCEF7F837}"/>
    <cellStyle name="Entrada 2 2 2 2" xfId="9504" xr:uid="{DB454B55-7D38-4D96-AE28-BF11CD03DE9D}"/>
    <cellStyle name="Entrada 2 2 2 2 2" xfId="9505" xr:uid="{A88E7176-DEC0-48C6-A9B1-9761EC7E5C54}"/>
    <cellStyle name="Entrada 2 2 2 2 2 2" xfId="9506" xr:uid="{6E415A93-5FDC-4D1E-ADA7-62A7915A13F6}"/>
    <cellStyle name="Entrada 2 2 2 2 2_Volatility" xfId="9507" xr:uid="{ABFCAA3B-D263-47E9-8B7D-0CE70A561BBB}"/>
    <cellStyle name="Entrada 2 2 2 2 3" xfId="9508" xr:uid="{878280E8-DF38-4575-BB27-5CF0C19E738C}"/>
    <cellStyle name="Entrada 2 2 2 2_Volatility" xfId="9509" xr:uid="{D999827C-8162-414A-8CA9-713F0842F8EB}"/>
    <cellStyle name="Entrada 2 2 2 3" xfId="9510" xr:uid="{3A5CC28B-2DB7-4EA8-AB1B-91FB85478C6B}"/>
    <cellStyle name="Entrada 2 2 2 3 2" xfId="9511" xr:uid="{36E1CAE9-3076-4AC0-9313-E44D58CBCCA0}"/>
    <cellStyle name="Entrada 2 2 2 3 2 2" xfId="9512" xr:uid="{87648DAF-CC26-4A5F-80FC-317DF32A6F05}"/>
    <cellStyle name="Entrada 2 2 2 3 2_Volatility" xfId="9513" xr:uid="{D901C06C-6440-49CC-96DD-B4370048B01B}"/>
    <cellStyle name="Entrada 2 2 2 3 3" xfId="9514" xr:uid="{7B6B9258-8A0E-437C-B23F-56B037C0F3E8}"/>
    <cellStyle name="Entrada 2 2 2 3_Volatility" xfId="9515" xr:uid="{17F27DF8-ECE0-468A-B788-49B7D8EE05DD}"/>
    <cellStyle name="Entrada 2 2 2 4" xfId="9516" xr:uid="{F3BAA1DA-9C33-4E37-BB84-997B1F26EB31}"/>
    <cellStyle name="Entrada 2 2 2 4 2" xfId="9517" xr:uid="{0DA373F9-70DE-4B78-827E-204CA55D1B10}"/>
    <cellStyle name="Entrada 2 2 2 4_Volatility" xfId="9518" xr:uid="{7AAE6AFA-36A7-495C-8CA7-73753C32EE1A}"/>
    <cellStyle name="Entrada 2 2 2 5" xfId="9519" xr:uid="{11C5DFB0-F835-4E1F-91B8-244F1EBB7913}"/>
    <cellStyle name="Entrada 2 2 2_Volatility" xfId="9520" xr:uid="{E1E4B91B-F1E0-444C-8886-3DFB6F30C183}"/>
    <cellStyle name="Entrada 2 2 3" xfId="9521" xr:uid="{9C7362B0-0CF5-4EEE-A6BE-113F56228631}"/>
    <cellStyle name="Entrada 2 2 3 2" xfId="9522" xr:uid="{FE2755B4-AE76-4EBC-8F78-E74D9573074D}"/>
    <cellStyle name="Entrada 2 2 3 2 2" xfId="9523" xr:uid="{E627F101-74A8-4687-9198-5809C98C828F}"/>
    <cellStyle name="Entrada 2 2 3 2_Volatility" xfId="9524" xr:uid="{E2275773-2D13-4C6A-9291-9734B94537C2}"/>
    <cellStyle name="Entrada 2 2 3 3" xfId="9525" xr:uid="{95D0FEA2-7874-4C4C-B39F-06F6D03579F2}"/>
    <cellStyle name="Entrada 2 2 3_Volatility" xfId="9526" xr:uid="{BE31FD3C-6820-4B99-A61A-25CA693CF846}"/>
    <cellStyle name="Entrada 2 2 4" xfId="9527" xr:uid="{25EA139A-7C93-4DFD-8502-E2E05589D145}"/>
    <cellStyle name="Entrada 2 2 4 2" xfId="9528" xr:uid="{66CD291F-D3CD-4783-B8D2-59082CBBAFF1}"/>
    <cellStyle name="Entrada 2 2 4_Volatility" xfId="9529" xr:uid="{AB46A4C9-3899-4146-B3E9-9AB25DE0B577}"/>
    <cellStyle name="Entrada 2 2 5" xfId="9530" xr:uid="{064F405C-053B-43C4-9FC2-3EC589C76AB1}"/>
    <cellStyle name="Entrada 2 2_Volatility" xfId="9531" xr:uid="{D4D6A95E-1CA5-495B-A8E2-4C255FD600D9}"/>
    <cellStyle name="Entrada 2 20" xfId="9532" xr:uid="{EBC6437F-9324-4244-A4CE-BF750A04B32B}"/>
    <cellStyle name="Entrada 2 20 2" xfId="9533" xr:uid="{4BFACAB9-FAA6-4AE6-8CF9-055630D853AC}"/>
    <cellStyle name="Entrada 2 20 2 2" xfId="9534" xr:uid="{9D36246F-AAB3-4A74-8669-0A348D5C510A}"/>
    <cellStyle name="Entrada 2 20 2 2 2" xfId="9535" xr:uid="{284A9F6E-3FBD-4B87-AE4D-1D4740611CA7}"/>
    <cellStyle name="Entrada 2 20 2 2 2 2" xfId="9536" xr:uid="{9C803747-9040-4E77-9F14-890D284E08A3}"/>
    <cellStyle name="Entrada 2 20 2 2 2_Volatility" xfId="9537" xr:uid="{0CF6E473-7441-4F8F-8FF1-4718353D4E33}"/>
    <cellStyle name="Entrada 2 20 2 2 3" xfId="9538" xr:uid="{DC5A28BD-514D-4E4F-A508-D34729324602}"/>
    <cellStyle name="Entrada 2 20 2 2_Volatility" xfId="9539" xr:uid="{49190A09-AC4F-45D7-9E61-3FDA7FB4502F}"/>
    <cellStyle name="Entrada 2 20 2 3" xfId="9540" xr:uid="{62846EEF-D871-4C7E-8C62-EA0610B28A8B}"/>
    <cellStyle name="Entrada 2 20 2 3 2" xfId="9541" xr:uid="{826ED940-0EA3-43C0-AC00-9BFD55AC253A}"/>
    <cellStyle name="Entrada 2 20 2 3 2 2" xfId="9542" xr:uid="{54B4F14C-2865-4FA2-8F05-74B3BD3A41EB}"/>
    <cellStyle name="Entrada 2 20 2 3 2_Volatility" xfId="9543" xr:uid="{78F85591-88C9-45E4-AF97-AD4662387D59}"/>
    <cellStyle name="Entrada 2 20 2 3 3" xfId="9544" xr:uid="{9AC50694-0825-4884-8EAA-28DAD145D6CB}"/>
    <cellStyle name="Entrada 2 20 2 3_Volatility" xfId="9545" xr:uid="{1FCD0D90-A182-4A38-A391-DACB1227EED7}"/>
    <cellStyle name="Entrada 2 20 2 4" xfId="9546" xr:uid="{7B229C9A-C4B3-420A-9479-5F800A7CC88C}"/>
    <cellStyle name="Entrada 2 20 2 4 2" xfId="9547" xr:uid="{A2017C2A-3C8E-4760-99BE-E7FD330B20C6}"/>
    <cellStyle name="Entrada 2 20 2 4_Volatility" xfId="9548" xr:uid="{BD5F0C6F-770A-466A-956D-D5064584B28E}"/>
    <cellStyle name="Entrada 2 20 2 5" xfId="9549" xr:uid="{3D9EF955-1A0E-41C8-905C-07DF278FDC26}"/>
    <cellStyle name="Entrada 2 20 2_Volatility" xfId="9550" xr:uid="{503397CD-B298-45A5-9599-D1BCD48D935C}"/>
    <cellStyle name="Entrada 2 20 3" xfId="9551" xr:uid="{CD30653F-6DB9-4495-92F6-BE5B3D8FF41A}"/>
    <cellStyle name="Entrada 2 20 3 2" xfId="9552" xr:uid="{9891F891-E68D-4F87-B21C-D24B2EE5EAB1}"/>
    <cellStyle name="Entrada 2 20 3 2 2" xfId="9553" xr:uid="{125D4EB6-C09C-4EA5-A45D-1AFDF5B76F0F}"/>
    <cellStyle name="Entrada 2 20 3 2_Volatility" xfId="9554" xr:uid="{20320C39-01B8-4172-BA9C-FC79A87B84C1}"/>
    <cellStyle name="Entrada 2 20 3 3" xfId="9555" xr:uid="{DCD4E7EB-E03B-4BAB-8BB6-A0A99184AB17}"/>
    <cellStyle name="Entrada 2 20 3_Volatility" xfId="9556" xr:uid="{007031A2-4BE0-422A-9EF5-238116C6EF37}"/>
    <cellStyle name="Entrada 2 20 4" xfId="9557" xr:uid="{874A1F6B-121E-40AC-8801-8D250318F032}"/>
    <cellStyle name="Entrada 2 20 4 2" xfId="9558" xr:uid="{6E4D0657-D369-4080-AE1C-0846CCB5910E}"/>
    <cellStyle name="Entrada 2 20 4_Volatility" xfId="9559" xr:uid="{C3AC1A6C-7922-4BAD-A121-2DA220C14958}"/>
    <cellStyle name="Entrada 2 20 5" xfId="9560" xr:uid="{2BCE17E8-115F-49E3-A251-6E1EB3735F24}"/>
    <cellStyle name="Entrada 2 20_Volatility" xfId="9561" xr:uid="{CBDE724B-2261-4404-9D67-ACBB7BA841AA}"/>
    <cellStyle name="Entrada 2 21" xfId="9562" xr:uid="{360BA9F7-E3B9-444E-8CDF-BAEA56DD8094}"/>
    <cellStyle name="Entrada 2 21 2" xfId="9563" xr:uid="{37FA39AC-76ED-4A4F-8D9D-B238E8B084F3}"/>
    <cellStyle name="Entrada 2 21 2 2" xfId="9564" xr:uid="{43A0F2B9-2A9D-4938-BD1F-9DA6ADA08604}"/>
    <cellStyle name="Entrada 2 21 2 2 2" xfId="9565" xr:uid="{D8AFD182-094C-4143-835D-CEE999413FFE}"/>
    <cellStyle name="Entrada 2 21 2 2 2 2" xfId="9566" xr:uid="{F9D5D118-289D-4529-9DA6-1910C2FE1041}"/>
    <cellStyle name="Entrada 2 21 2 2 2_Volatility" xfId="9567" xr:uid="{EA59A3A0-ADC7-405E-BD3F-F3276FC9CDD7}"/>
    <cellStyle name="Entrada 2 21 2 2 3" xfId="9568" xr:uid="{9C3B46AE-8BCA-4245-85BA-17E1035A40C0}"/>
    <cellStyle name="Entrada 2 21 2 2_Volatility" xfId="9569" xr:uid="{581356A7-0ACA-4A37-905B-F4EE6951DD85}"/>
    <cellStyle name="Entrada 2 21 2 3" xfId="9570" xr:uid="{01DED8AB-B04D-4729-8775-C5BB908B26A5}"/>
    <cellStyle name="Entrada 2 21 2 3 2" xfId="9571" xr:uid="{98582BE0-24B7-4422-8091-B4D74B863280}"/>
    <cellStyle name="Entrada 2 21 2 3 2 2" xfId="9572" xr:uid="{D7DB7A4B-30B2-4488-99B4-A535153C6960}"/>
    <cellStyle name="Entrada 2 21 2 3 2_Volatility" xfId="9573" xr:uid="{ED9E445E-8F4C-4BD5-90B2-3045CFA51923}"/>
    <cellStyle name="Entrada 2 21 2 3 3" xfId="9574" xr:uid="{DA2F26C1-7248-4BAA-8474-72485863EF43}"/>
    <cellStyle name="Entrada 2 21 2 3_Volatility" xfId="9575" xr:uid="{9C4991D3-2373-4555-B8BB-4D5397376F4B}"/>
    <cellStyle name="Entrada 2 21 2 4" xfId="9576" xr:uid="{AB3EA9F9-6235-43A0-BB7B-FA6333198C1D}"/>
    <cellStyle name="Entrada 2 21 2 4 2" xfId="9577" xr:uid="{B28EA5B7-41A8-4156-9BAD-E28669ADDA95}"/>
    <cellStyle name="Entrada 2 21 2 4_Volatility" xfId="9578" xr:uid="{36CFE4CF-86EC-43F2-A2E0-D97118F4DFAB}"/>
    <cellStyle name="Entrada 2 21 2 5" xfId="9579" xr:uid="{172D1A7C-7105-4F7E-ACB5-D59E14311F71}"/>
    <cellStyle name="Entrada 2 21 2_Volatility" xfId="9580" xr:uid="{6C64086E-5C16-4B50-9AB2-FD25DE901058}"/>
    <cellStyle name="Entrada 2 21 3" xfId="9581" xr:uid="{7905CA01-4813-4907-802A-98C762C16DA1}"/>
    <cellStyle name="Entrada 2 21 3 2" xfId="9582" xr:uid="{EBAB00FF-34AA-4DEC-B419-1CEB8A34BAFF}"/>
    <cellStyle name="Entrada 2 21 3 2 2" xfId="9583" xr:uid="{75F89AAE-0C1C-4DF7-B95C-A9203FB01D1C}"/>
    <cellStyle name="Entrada 2 21 3 2_Volatility" xfId="9584" xr:uid="{8CBBC594-A83D-45F1-B5DB-320F7AAF65B0}"/>
    <cellStyle name="Entrada 2 21 3 3" xfId="9585" xr:uid="{BEC97282-BD03-415E-B34F-3B53D9B919CC}"/>
    <cellStyle name="Entrada 2 21 3_Volatility" xfId="9586" xr:uid="{C4697237-9AFA-41DE-9835-00F341B3B462}"/>
    <cellStyle name="Entrada 2 21 4" xfId="9587" xr:uid="{6929C5ED-6DFE-4F88-8FD7-EF97FF825167}"/>
    <cellStyle name="Entrada 2 21 4 2" xfId="9588" xr:uid="{400558EC-AF77-4651-BCC8-ACFF6B518B3A}"/>
    <cellStyle name="Entrada 2 21 4_Volatility" xfId="9589" xr:uid="{70AED7C7-A013-4B4B-89C9-77E6241C4E8E}"/>
    <cellStyle name="Entrada 2 21 5" xfId="9590" xr:uid="{61FC32CB-91FD-49D0-857C-BF039A139EA2}"/>
    <cellStyle name="Entrada 2 21_Volatility" xfId="9591" xr:uid="{FD153246-3EB0-4055-84A0-A40AF037620E}"/>
    <cellStyle name="Entrada 2 22" xfId="9592" xr:uid="{9E82259C-039D-466C-94EE-A1D3B76AF3FC}"/>
    <cellStyle name="Entrada 2 22 2" xfId="9593" xr:uid="{EAF812D1-00DE-43BD-BDA3-112C070C0831}"/>
    <cellStyle name="Entrada 2 22 2 2" xfId="9594" xr:uid="{6B7DDAEE-A50E-4B99-B011-6D8E2D4CB841}"/>
    <cellStyle name="Entrada 2 22 2 2 2" xfId="9595" xr:uid="{5A5A4FB4-19BB-404B-B397-9FD514CB23C3}"/>
    <cellStyle name="Entrada 2 22 2 2 2 2" xfId="9596" xr:uid="{1876D09E-9BFE-49AC-A4F7-3E6F686D4AD4}"/>
    <cellStyle name="Entrada 2 22 2 2 2_Volatility" xfId="9597" xr:uid="{25698D37-1E08-4117-9785-B2AA808E942A}"/>
    <cellStyle name="Entrada 2 22 2 2 3" xfId="9598" xr:uid="{94AFB7A9-1BD6-450A-9D9B-B271DA1F765B}"/>
    <cellStyle name="Entrada 2 22 2 2_Volatility" xfId="9599" xr:uid="{4328B483-D70D-4091-9DC7-566B8122BFF9}"/>
    <cellStyle name="Entrada 2 22 2 3" xfId="9600" xr:uid="{6BFED7C0-6F48-4D1D-9CBB-1924257BAF9E}"/>
    <cellStyle name="Entrada 2 22 2 3 2" xfId="9601" xr:uid="{07514E86-13FD-4764-B390-230987FBD574}"/>
    <cellStyle name="Entrada 2 22 2 3 2 2" xfId="9602" xr:uid="{845D356A-CCA8-40F2-80C9-54CACDBE1E08}"/>
    <cellStyle name="Entrada 2 22 2 3 2_Volatility" xfId="9603" xr:uid="{86B1C3D7-FA71-433A-8216-F1476BD05FF2}"/>
    <cellStyle name="Entrada 2 22 2 3 3" xfId="9604" xr:uid="{A2761BAD-78AF-4F6A-AF3C-E7D1297B04F2}"/>
    <cellStyle name="Entrada 2 22 2 3_Volatility" xfId="9605" xr:uid="{8600FB54-01A2-4C50-8DCC-11B16812913C}"/>
    <cellStyle name="Entrada 2 22 2 4" xfId="9606" xr:uid="{28A0B3CB-9206-4F10-8F3E-DBEE1DBFA56D}"/>
    <cellStyle name="Entrada 2 22 2 4 2" xfId="9607" xr:uid="{05D7B198-716B-40D1-ABFF-BF4787A8C3A0}"/>
    <cellStyle name="Entrada 2 22 2 4_Volatility" xfId="9608" xr:uid="{2A6888DD-82B0-49B0-B90A-C5303A7303B6}"/>
    <cellStyle name="Entrada 2 22 2 5" xfId="9609" xr:uid="{89E012B0-AFAE-40B4-A211-B46837D08072}"/>
    <cellStyle name="Entrada 2 22 2_Volatility" xfId="9610" xr:uid="{8688A741-ED3E-480A-AC01-17547805A5F9}"/>
    <cellStyle name="Entrada 2 22 3" xfId="9611" xr:uid="{991B4945-B233-474E-9D72-F0978391C662}"/>
    <cellStyle name="Entrada 2 22 3 2" xfId="9612" xr:uid="{F915CC68-0D41-4527-86FD-6BC97E9AF399}"/>
    <cellStyle name="Entrada 2 22 3 2 2" xfId="9613" xr:uid="{CCF7950E-8AC0-4620-8A57-60CE8E3FC706}"/>
    <cellStyle name="Entrada 2 22 3 2_Volatility" xfId="9614" xr:uid="{0DA99A4E-3F3B-4151-A5BA-DB2F865A0CC0}"/>
    <cellStyle name="Entrada 2 22 3 3" xfId="9615" xr:uid="{350E3F73-3406-404B-BC4B-7B14C382CFD4}"/>
    <cellStyle name="Entrada 2 22 3_Volatility" xfId="9616" xr:uid="{5CE44C31-590A-4EBC-B371-5BF6D3DB6007}"/>
    <cellStyle name="Entrada 2 22 4" xfId="9617" xr:uid="{CFFAE6FE-AC2E-4DFD-9D7B-D566C8509D3B}"/>
    <cellStyle name="Entrada 2 22 4 2" xfId="9618" xr:uid="{3A66E970-6688-406A-83CF-85E5C2A12C54}"/>
    <cellStyle name="Entrada 2 22 4_Volatility" xfId="9619" xr:uid="{9749FBE5-359D-4BA5-A959-C9839E4C924D}"/>
    <cellStyle name="Entrada 2 22 5" xfId="9620" xr:uid="{0EE7EE50-2EF0-4585-9B81-FA543BF55E64}"/>
    <cellStyle name="Entrada 2 22_Volatility" xfId="9621" xr:uid="{228CC646-7E68-47CA-AB92-1C08E17183AC}"/>
    <cellStyle name="Entrada 2 23" xfId="9622" xr:uid="{C0B4252A-6605-45C6-85D7-854415625DFE}"/>
    <cellStyle name="Entrada 2 23 2" xfId="9623" xr:uid="{33FE609F-88D8-4E06-846B-FC1DA751724C}"/>
    <cellStyle name="Entrada 2 23 2 2" xfId="9624" xr:uid="{4AAE2BDB-6764-4D3E-9A0E-83A6E976D4CA}"/>
    <cellStyle name="Entrada 2 23 2 2 2" xfId="9625" xr:uid="{24E08580-4677-4DFB-914C-4AD5FBE3118A}"/>
    <cellStyle name="Entrada 2 23 2 2 2 2" xfId="9626" xr:uid="{63420FF0-A7E0-4F30-9862-BE70A06D45D9}"/>
    <cellStyle name="Entrada 2 23 2 2 2_Volatility" xfId="9627" xr:uid="{8A780CEF-366F-44CE-8D21-53BF839DA20C}"/>
    <cellStyle name="Entrada 2 23 2 2 3" xfId="9628" xr:uid="{A2D8B756-DA1D-4015-961B-9F58D0711678}"/>
    <cellStyle name="Entrada 2 23 2 2_Volatility" xfId="9629" xr:uid="{6D0950A8-C8D5-4726-96D3-A494F200CB12}"/>
    <cellStyle name="Entrada 2 23 2 3" xfId="9630" xr:uid="{872D50CD-1ABC-44E3-A5D4-DCA0E66AC5EB}"/>
    <cellStyle name="Entrada 2 23 2 3 2" xfId="9631" xr:uid="{742A6DEC-5364-426D-B820-A6EA36238BB9}"/>
    <cellStyle name="Entrada 2 23 2 3 2 2" xfId="9632" xr:uid="{179D0C87-8026-489F-A0A4-A5F8D8D20D4D}"/>
    <cellStyle name="Entrada 2 23 2 3 2_Volatility" xfId="9633" xr:uid="{9F392007-0F26-4422-AD2D-E26C7EDCB815}"/>
    <cellStyle name="Entrada 2 23 2 3 3" xfId="9634" xr:uid="{2C23C62D-8748-420E-9930-0849B9CCE11A}"/>
    <cellStyle name="Entrada 2 23 2 3_Volatility" xfId="9635" xr:uid="{8B14ED5A-8C8B-4A57-855F-031EE427C229}"/>
    <cellStyle name="Entrada 2 23 2 4" xfId="9636" xr:uid="{82927511-689E-4543-A18F-0DE57A55E43B}"/>
    <cellStyle name="Entrada 2 23 2 4 2" xfId="9637" xr:uid="{692435B5-0A8B-401B-AB24-9E9B196173FC}"/>
    <cellStyle name="Entrada 2 23 2 4_Volatility" xfId="9638" xr:uid="{8FC94DA5-5C4B-4576-85D2-63B8F855FA53}"/>
    <cellStyle name="Entrada 2 23 2 5" xfId="9639" xr:uid="{DC4F98A7-94FF-4850-87A8-C38C759D2D1B}"/>
    <cellStyle name="Entrada 2 23 2_Volatility" xfId="9640" xr:uid="{F5B5290C-552B-4989-92B8-44EC2D501546}"/>
    <cellStyle name="Entrada 2 23 3" xfId="9641" xr:uid="{4FEA6692-A89B-4B2F-BAEC-C152D6EE4E6D}"/>
    <cellStyle name="Entrada 2 23 3 2" xfId="9642" xr:uid="{2475E0A6-6596-438D-9579-A6F796FEE8C0}"/>
    <cellStyle name="Entrada 2 23 3 2 2" xfId="9643" xr:uid="{3B39EDE9-330E-4297-B4B4-C031CEA8C9B7}"/>
    <cellStyle name="Entrada 2 23 3 2_Volatility" xfId="9644" xr:uid="{FE70850C-A9EB-42E8-97FC-FCC62502370F}"/>
    <cellStyle name="Entrada 2 23 3 3" xfId="9645" xr:uid="{CAD3633C-1E3C-4562-BA53-BEFAE2BC46ED}"/>
    <cellStyle name="Entrada 2 23 3_Volatility" xfId="9646" xr:uid="{1B75BB26-0EB9-4C86-B45A-8A5B1AD1566C}"/>
    <cellStyle name="Entrada 2 23 4" xfId="9647" xr:uid="{816B1991-6DCD-4AC2-B275-132619AEC80C}"/>
    <cellStyle name="Entrada 2 23 4 2" xfId="9648" xr:uid="{B7DD6177-3C64-4E69-AE42-C20CAE7F22E3}"/>
    <cellStyle name="Entrada 2 23 4_Volatility" xfId="9649" xr:uid="{DA9A2F1F-BB7F-4B5A-9829-0E8FBA306556}"/>
    <cellStyle name="Entrada 2 23 5" xfId="9650" xr:uid="{EB3C1918-452D-4F01-A74F-A2E84D1707EC}"/>
    <cellStyle name="Entrada 2 23_Volatility" xfId="9651" xr:uid="{A5CFFA86-E74D-4109-B24C-392651D045E1}"/>
    <cellStyle name="Entrada 2 24" xfId="9652" xr:uid="{AB721C72-31B2-4508-A3F9-F1BCE0739E05}"/>
    <cellStyle name="Entrada 2 24 2" xfId="9653" xr:uid="{E2DECAF9-1A37-4657-9566-FFFC27CD2972}"/>
    <cellStyle name="Entrada 2 24 2 2" xfId="9654" xr:uid="{959B2D29-4B7B-4443-935E-B94F1451FF51}"/>
    <cellStyle name="Entrada 2 24 2 2 2" xfId="9655" xr:uid="{527327B5-7526-4C95-BB5D-B36C24B59BAB}"/>
    <cellStyle name="Entrada 2 24 2 2 2 2" xfId="9656" xr:uid="{D160D724-322C-4AA8-AB4E-1EE5FDFD37AE}"/>
    <cellStyle name="Entrada 2 24 2 2 2_Volatility" xfId="9657" xr:uid="{739C598A-2547-414A-BF47-B3D2F9A658D9}"/>
    <cellStyle name="Entrada 2 24 2 2 3" xfId="9658" xr:uid="{6E267DBD-77FE-4FB5-9696-5DA26BBF0D04}"/>
    <cellStyle name="Entrada 2 24 2 2_Volatility" xfId="9659" xr:uid="{F653E086-7A64-469A-97BB-321F56AD781F}"/>
    <cellStyle name="Entrada 2 24 2 3" xfId="9660" xr:uid="{675AB697-4F34-44D8-A49F-1AFEF5776D01}"/>
    <cellStyle name="Entrada 2 24 2 3 2" xfId="9661" xr:uid="{001E42C2-4A2A-44E5-8DCF-AFE11B27B0E5}"/>
    <cellStyle name="Entrada 2 24 2 3 2 2" xfId="9662" xr:uid="{C0530EFE-F373-4CFF-8B94-9D5C1332B925}"/>
    <cellStyle name="Entrada 2 24 2 3 2_Volatility" xfId="9663" xr:uid="{F2650FC2-E104-4210-8D19-8E0DCF0D464E}"/>
    <cellStyle name="Entrada 2 24 2 3 3" xfId="9664" xr:uid="{AE1BD4B0-DF6D-41BD-8082-54B260B95059}"/>
    <cellStyle name="Entrada 2 24 2 3_Volatility" xfId="9665" xr:uid="{75DAEC4A-672A-4B58-9EF4-DB02D2E20709}"/>
    <cellStyle name="Entrada 2 24 2 4" xfId="9666" xr:uid="{473D949C-D6C5-458C-B5DE-9447E0E52479}"/>
    <cellStyle name="Entrada 2 24 2 4 2" xfId="9667" xr:uid="{AFE15D2F-9909-4551-AA14-7B094A1BB21E}"/>
    <cellStyle name="Entrada 2 24 2 4_Volatility" xfId="9668" xr:uid="{27E57E30-3C9D-4C20-9230-DC68C2C85F3D}"/>
    <cellStyle name="Entrada 2 24 2 5" xfId="9669" xr:uid="{7AD1A69E-B155-4B5F-8F0D-373B6C15EA6A}"/>
    <cellStyle name="Entrada 2 24 2_Volatility" xfId="9670" xr:uid="{A943C359-56FC-452B-96C1-AF9141BA6133}"/>
    <cellStyle name="Entrada 2 24 3" xfId="9671" xr:uid="{810CC11A-D2DA-4F7E-BBE7-B98365A202C9}"/>
    <cellStyle name="Entrada 2 24 3 2" xfId="9672" xr:uid="{A06E8FEF-B52E-4F70-8799-86E2D68DEF37}"/>
    <cellStyle name="Entrada 2 24 3 2 2" xfId="9673" xr:uid="{FAF7FD78-9425-4C81-896A-042879484831}"/>
    <cellStyle name="Entrada 2 24 3 2_Volatility" xfId="9674" xr:uid="{AA851EF2-B878-450D-95AD-2F9A67C85708}"/>
    <cellStyle name="Entrada 2 24 3 3" xfId="9675" xr:uid="{DAE30C96-45A3-4D31-92D4-1D4FBE83C32A}"/>
    <cellStyle name="Entrada 2 24 3_Volatility" xfId="9676" xr:uid="{19DF83AF-98C3-4C30-83D2-186C61473B9E}"/>
    <cellStyle name="Entrada 2 24 4" xfId="9677" xr:uid="{07AA1386-6EBE-47C7-869E-777750945A5A}"/>
    <cellStyle name="Entrada 2 24 4 2" xfId="9678" xr:uid="{A4524A26-A1B8-49E0-A57C-68CCEC7A80F1}"/>
    <cellStyle name="Entrada 2 24 4_Volatility" xfId="9679" xr:uid="{2E65E936-5974-43DD-87CA-1E7043B838F1}"/>
    <cellStyle name="Entrada 2 24 5" xfId="9680" xr:uid="{24918839-13D3-494B-A385-DF011136C56E}"/>
    <cellStyle name="Entrada 2 24_Volatility" xfId="9681" xr:uid="{E2E29DFE-B890-47AE-81C3-436A5BFEFB8D}"/>
    <cellStyle name="Entrada 2 25" xfId="9682" xr:uid="{70F3556C-E1BA-421B-990A-6802A3197C00}"/>
    <cellStyle name="Entrada 2 25 2" xfId="9683" xr:uid="{BE9DD81D-31C2-4F2D-89A3-1C1E757383E6}"/>
    <cellStyle name="Entrada 2 25 2 2" xfId="9684" xr:uid="{DB48E1A0-0880-4753-BE1B-7BE41421994B}"/>
    <cellStyle name="Entrada 2 25 2 2 2" xfId="9685" xr:uid="{8B09382A-9506-451A-9F29-190532343722}"/>
    <cellStyle name="Entrada 2 25 2 2 2 2" xfId="9686" xr:uid="{0F0F6248-9312-4740-8828-14026FED7C15}"/>
    <cellStyle name="Entrada 2 25 2 2 2_Volatility" xfId="9687" xr:uid="{9736D3ED-9193-4738-8DA1-ABCFB8A25B52}"/>
    <cellStyle name="Entrada 2 25 2 2 3" xfId="9688" xr:uid="{EEC6170C-316E-4329-98B2-FE390912F070}"/>
    <cellStyle name="Entrada 2 25 2 2_Volatility" xfId="9689" xr:uid="{0327E484-217D-40F1-B364-A8B173C12938}"/>
    <cellStyle name="Entrada 2 25 2 3" xfId="9690" xr:uid="{02411B00-519F-4150-B0DA-6A037DFA0611}"/>
    <cellStyle name="Entrada 2 25 2 3 2" xfId="9691" xr:uid="{85175F45-5DB2-4B8E-B9E5-5F396098C46F}"/>
    <cellStyle name="Entrada 2 25 2 3 2 2" xfId="9692" xr:uid="{0D8E7213-1E70-4243-9CEA-FFE03DDFE8C8}"/>
    <cellStyle name="Entrada 2 25 2 3 2_Volatility" xfId="9693" xr:uid="{15810E2E-4BC6-4655-8FF3-EB357B68FC3A}"/>
    <cellStyle name="Entrada 2 25 2 3 3" xfId="9694" xr:uid="{0DD61733-8186-4C65-92AC-C47BE69F4FB5}"/>
    <cellStyle name="Entrada 2 25 2 3_Volatility" xfId="9695" xr:uid="{4BA5297D-8E80-452B-B119-C8C178FEC65D}"/>
    <cellStyle name="Entrada 2 25 2 4" xfId="9696" xr:uid="{0281C2CB-6BED-48A1-B272-88D6D8006AB9}"/>
    <cellStyle name="Entrada 2 25 2 4 2" xfId="9697" xr:uid="{886EDC27-AFF0-4B6F-85E0-E4FC65AD96C9}"/>
    <cellStyle name="Entrada 2 25 2 4_Volatility" xfId="9698" xr:uid="{73B9E035-307C-4260-8E4C-09B14E4631CC}"/>
    <cellStyle name="Entrada 2 25 2 5" xfId="9699" xr:uid="{A5F4C71E-C821-412D-8DB6-2569D7C9C7F7}"/>
    <cellStyle name="Entrada 2 25 2_Volatility" xfId="9700" xr:uid="{3D825086-3D01-4C4C-8602-23229B51C14E}"/>
    <cellStyle name="Entrada 2 25 3" xfId="9701" xr:uid="{7067B887-A8D9-4DC1-A116-DA4D676BF2C6}"/>
    <cellStyle name="Entrada 2 25 3 2" xfId="9702" xr:uid="{89B9A67A-C4F1-4CE8-9F4F-C17296485402}"/>
    <cellStyle name="Entrada 2 25 3 2 2" xfId="9703" xr:uid="{0CCC51FD-D46E-42FD-94C7-BEEA4D23B877}"/>
    <cellStyle name="Entrada 2 25 3 2_Volatility" xfId="9704" xr:uid="{38621F58-31AC-453F-934D-D23AA67AAACF}"/>
    <cellStyle name="Entrada 2 25 3 3" xfId="9705" xr:uid="{8E97BAAA-9CAA-477A-8208-EC9FEE72F84F}"/>
    <cellStyle name="Entrada 2 25 3_Volatility" xfId="9706" xr:uid="{665BBE7F-461E-4DFE-9D98-FBF034D44E0F}"/>
    <cellStyle name="Entrada 2 25 4" xfId="9707" xr:uid="{F951EED7-1F3B-4086-9750-111C22B6EC81}"/>
    <cellStyle name="Entrada 2 25 4 2" xfId="9708" xr:uid="{844534B4-1009-4E94-8797-8759502ED97C}"/>
    <cellStyle name="Entrada 2 25 4_Volatility" xfId="9709" xr:uid="{F4064E5B-D0E1-4D5B-A605-935A459AF13D}"/>
    <cellStyle name="Entrada 2 25 5" xfId="9710" xr:uid="{36E9668E-D1D1-4016-8945-FFC93D71A1CE}"/>
    <cellStyle name="Entrada 2 25_Volatility" xfId="9711" xr:uid="{79061BA7-222E-4F0A-8245-0003A7EE2957}"/>
    <cellStyle name="Entrada 2 26" xfId="9712" xr:uid="{9ABD5FBC-10F5-4EAA-B8F2-FF33BFA2C856}"/>
    <cellStyle name="Entrada 2 26 2" xfId="9713" xr:uid="{71A1405E-14BC-49EA-995A-5EF9062F2DEB}"/>
    <cellStyle name="Entrada 2 26 2 2" xfId="9714" xr:uid="{5A1C9C24-49DF-407F-BE92-57BFDCCA5AE7}"/>
    <cellStyle name="Entrada 2 26 2 2 2" xfId="9715" xr:uid="{7B726E94-109F-456E-B239-96A6B1B10160}"/>
    <cellStyle name="Entrada 2 26 2 2 2 2" xfId="9716" xr:uid="{BF3CCFE1-D182-40A2-9AFC-9B477A07D378}"/>
    <cellStyle name="Entrada 2 26 2 2 2_Volatility" xfId="9717" xr:uid="{6C693E48-05B0-47D3-8E1A-A83DA130072C}"/>
    <cellStyle name="Entrada 2 26 2 2 3" xfId="9718" xr:uid="{8BB1E104-D9A0-4D8C-A37C-094796B13B3C}"/>
    <cellStyle name="Entrada 2 26 2 2_Volatility" xfId="9719" xr:uid="{75747EE3-AA69-465E-AC56-0B89C356488C}"/>
    <cellStyle name="Entrada 2 26 2 3" xfId="9720" xr:uid="{0F3D62CF-10A0-4176-9F07-E1911968CC00}"/>
    <cellStyle name="Entrada 2 26 2 3 2" xfId="9721" xr:uid="{81DDCFE8-6C3F-44BC-AB1A-6D6D2CB5C3F6}"/>
    <cellStyle name="Entrada 2 26 2 3 2 2" xfId="9722" xr:uid="{50112BFD-020F-41F0-9CF1-48FADDE88603}"/>
    <cellStyle name="Entrada 2 26 2 3 2_Volatility" xfId="9723" xr:uid="{D569B11E-4C1E-4861-BCB2-FC6121CE2941}"/>
    <cellStyle name="Entrada 2 26 2 3 3" xfId="9724" xr:uid="{535E05C5-B292-434F-B238-398BC1AF06C8}"/>
    <cellStyle name="Entrada 2 26 2 3_Volatility" xfId="9725" xr:uid="{ECFAA582-5AEF-4260-BC77-DF3CDCA1D0BD}"/>
    <cellStyle name="Entrada 2 26 2 4" xfId="9726" xr:uid="{A803DA2F-B8D7-453B-8863-0003D6A4B017}"/>
    <cellStyle name="Entrada 2 26 2 4 2" xfId="9727" xr:uid="{3EC59C32-9C09-411B-969F-321016004B97}"/>
    <cellStyle name="Entrada 2 26 2 4_Volatility" xfId="9728" xr:uid="{6F8978E6-DFC8-4708-81EF-F5794216FD6F}"/>
    <cellStyle name="Entrada 2 26 2 5" xfId="9729" xr:uid="{2ED9535B-7BB9-4C45-8BFE-DFE8EBF7EB35}"/>
    <cellStyle name="Entrada 2 26 2_Volatility" xfId="9730" xr:uid="{6B01FCF9-0D8E-4E8D-9322-746F077088C1}"/>
    <cellStyle name="Entrada 2 26 3" xfId="9731" xr:uid="{01082A41-3F69-4CAC-95B2-D6613A85DCC4}"/>
    <cellStyle name="Entrada 2 26 3 2" xfId="9732" xr:uid="{33B15D1D-6482-4654-9DD8-BEB04B42F2ED}"/>
    <cellStyle name="Entrada 2 26 3 2 2" xfId="9733" xr:uid="{B6EDE285-32F8-44E9-A122-E0E03C080880}"/>
    <cellStyle name="Entrada 2 26 3 2_Volatility" xfId="9734" xr:uid="{51C8568E-475E-4EBF-951B-3370F65675C7}"/>
    <cellStyle name="Entrada 2 26 3 3" xfId="9735" xr:uid="{2157BE9D-2B28-4B01-8E8A-0DE2DFF3CCFC}"/>
    <cellStyle name="Entrada 2 26 3_Volatility" xfId="9736" xr:uid="{3E6AB390-5184-4C15-93C6-88FEEB40B890}"/>
    <cellStyle name="Entrada 2 26 4" xfId="9737" xr:uid="{FDD10CA9-3E05-47BB-8309-94CC6129FC1F}"/>
    <cellStyle name="Entrada 2 26 4 2" xfId="9738" xr:uid="{3B02A6A3-AD65-406D-B2D4-8481D38542A1}"/>
    <cellStyle name="Entrada 2 26 4_Volatility" xfId="9739" xr:uid="{E8D37358-3748-4DAB-B4A4-B730FF289C7B}"/>
    <cellStyle name="Entrada 2 26 5" xfId="9740" xr:uid="{4919C21E-541C-4598-AEFD-6EB1DD2BCD6E}"/>
    <cellStyle name="Entrada 2 26_Volatility" xfId="9741" xr:uid="{9A2CFF73-4B94-4034-9681-2A7113A47FA5}"/>
    <cellStyle name="Entrada 2 27" xfId="9742" xr:uid="{15780EDD-AD0C-4164-B034-C0C1ADEAF9ED}"/>
    <cellStyle name="Entrada 2 27 2" xfId="9743" xr:uid="{2D941232-E536-4435-B62B-FE10F7FDADAC}"/>
    <cellStyle name="Entrada 2 27 2 2" xfId="9744" xr:uid="{30A95304-397B-4FDA-A4EB-F074C8FD21E6}"/>
    <cellStyle name="Entrada 2 27 2 2 2" xfId="9745" xr:uid="{4D2C082C-AC6B-46C1-8318-E5C76041D4A7}"/>
    <cellStyle name="Entrada 2 27 2 2 2 2" xfId="9746" xr:uid="{36372FFE-CFC2-4615-B1E1-A2A777EC9215}"/>
    <cellStyle name="Entrada 2 27 2 2 2_Volatility" xfId="9747" xr:uid="{C84D2564-CA8F-40DF-8842-07A0486A4D7C}"/>
    <cellStyle name="Entrada 2 27 2 2 3" xfId="9748" xr:uid="{7F6B1853-2477-4439-9B34-85F40B50D7BD}"/>
    <cellStyle name="Entrada 2 27 2 2_Volatility" xfId="9749" xr:uid="{E2110585-9764-4FE5-8C43-BA741B4FCCAF}"/>
    <cellStyle name="Entrada 2 27 2 3" xfId="9750" xr:uid="{6AB0ED0E-FAC8-4548-9269-9CC21BBF0C2A}"/>
    <cellStyle name="Entrada 2 27 2 3 2" xfId="9751" xr:uid="{693CC353-D45F-497F-A83D-B97E8AD5DE27}"/>
    <cellStyle name="Entrada 2 27 2 3 2 2" xfId="9752" xr:uid="{5AFB9CF6-EA75-4A11-97BF-31284E93A7FE}"/>
    <cellStyle name="Entrada 2 27 2 3 2_Volatility" xfId="9753" xr:uid="{2E029D8F-D976-466A-83E7-6A55D34277F6}"/>
    <cellStyle name="Entrada 2 27 2 3 3" xfId="9754" xr:uid="{90B1939B-55B8-4271-9340-E20BEF7EF018}"/>
    <cellStyle name="Entrada 2 27 2 3_Volatility" xfId="9755" xr:uid="{B4A0289D-683E-491A-8C3D-992ABE420596}"/>
    <cellStyle name="Entrada 2 27 2 4" xfId="9756" xr:uid="{896655A6-5D67-4B94-AA00-8CE2DFFE243E}"/>
    <cellStyle name="Entrada 2 27 2 4 2" xfId="9757" xr:uid="{2CDF5A77-A663-4380-8CD0-DFAE80FF22D9}"/>
    <cellStyle name="Entrada 2 27 2 4_Volatility" xfId="9758" xr:uid="{7125FD98-81B1-4605-9625-A38D6BC29F3B}"/>
    <cellStyle name="Entrada 2 27 2 5" xfId="9759" xr:uid="{CE683C18-61AB-462F-BD76-99A1E31516E7}"/>
    <cellStyle name="Entrada 2 27 2_Volatility" xfId="9760" xr:uid="{6118521E-030B-45D6-AA21-0CA220773ABE}"/>
    <cellStyle name="Entrada 2 27 3" xfId="9761" xr:uid="{BA2E8756-F79B-43BC-A491-5156C09F4039}"/>
    <cellStyle name="Entrada 2 27 3 2" xfId="9762" xr:uid="{1DB26569-02DF-4B00-94EE-C51865EFE4D7}"/>
    <cellStyle name="Entrada 2 27 3 2 2" xfId="9763" xr:uid="{21F76A85-F020-41CD-B887-75E1365F3248}"/>
    <cellStyle name="Entrada 2 27 3 2_Volatility" xfId="9764" xr:uid="{75A2ECB8-0AF3-496C-AA27-932EA8D081E9}"/>
    <cellStyle name="Entrada 2 27 3 3" xfId="9765" xr:uid="{6B7536AA-F757-4242-A9B5-7E9FAFF78C0D}"/>
    <cellStyle name="Entrada 2 27 3_Volatility" xfId="9766" xr:uid="{67EDDCEA-5E34-4E7F-AF4F-2D121D915327}"/>
    <cellStyle name="Entrada 2 27 4" xfId="9767" xr:uid="{F6A73827-498C-4BC0-859D-213FF5FB92B5}"/>
    <cellStyle name="Entrada 2 27 4 2" xfId="9768" xr:uid="{CEBAEF9A-11DC-4469-9DB4-ADFC56FEEB49}"/>
    <cellStyle name="Entrada 2 27 4_Volatility" xfId="9769" xr:uid="{C364332E-D4D6-4DC5-9DBC-EFBE9F68DAF8}"/>
    <cellStyle name="Entrada 2 27 5" xfId="9770" xr:uid="{5F4DEC04-5DEF-4A65-B5E0-C6206E772ADA}"/>
    <cellStyle name="Entrada 2 27_Volatility" xfId="9771" xr:uid="{4A244847-F7A9-4B1A-97BC-8C8D4DCB2381}"/>
    <cellStyle name="Entrada 2 28" xfId="9772" xr:uid="{D578A0BB-66A5-4AB6-8D19-5E2657716FBF}"/>
    <cellStyle name="Entrada 2 28 2" xfId="9773" xr:uid="{C8BB5363-B0E9-4AD8-B34F-61A46F141BC5}"/>
    <cellStyle name="Entrada 2 28 2 2" xfId="9774" xr:uid="{F10D599C-112C-41AF-854F-187C9A35B444}"/>
    <cellStyle name="Entrada 2 28 2 2 2" xfId="9775" xr:uid="{4230EE2A-A5F7-4C8A-B9F6-D155B1E10307}"/>
    <cellStyle name="Entrada 2 28 2 2 2 2" xfId="9776" xr:uid="{CD924631-76D8-4368-B074-34A93039C837}"/>
    <cellStyle name="Entrada 2 28 2 2 2_Volatility" xfId="9777" xr:uid="{92EB624B-B084-4250-B174-2401964730EE}"/>
    <cellStyle name="Entrada 2 28 2 2 3" xfId="9778" xr:uid="{986955A0-5B1E-41E4-ADD2-6AC222DD6FD1}"/>
    <cellStyle name="Entrada 2 28 2 2_Volatility" xfId="9779" xr:uid="{6F7D136D-5486-46FD-9047-DA8102C7C330}"/>
    <cellStyle name="Entrada 2 28 2 3" xfId="9780" xr:uid="{C1DE5C39-4AC8-4E22-8002-10890B92FF2D}"/>
    <cellStyle name="Entrada 2 28 2 3 2" xfId="9781" xr:uid="{FDA067E4-40F1-45BC-8FCF-96D755113585}"/>
    <cellStyle name="Entrada 2 28 2 3 2 2" xfId="9782" xr:uid="{54F9C2E3-90F9-4B0A-A9B6-87E65D175FA5}"/>
    <cellStyle name="Entrada 2 28 2 3 2_Volatility" xfId="9783" xr:uid="{5DA11534-33B5-4310-986D-E8E62B49D8C1}"/>
    <cellStyle name="Entrada 2 28 2 3 3" xfId="9784" xr:uid="{57DAD434-336F-4B12-8165-BD72A3564690}"/>
    <cellStyle name="Entrada 2 28 2 3_Volatility" xfId="9785" xr:uid="{80421893-FB01-4F47-BF47-15670EDCF3C1}"/>
    <cellStyle name="Entrada 2 28 2 4" xfId="9786" xr:uid="{41D128E1-835E-49E9-BE84-D55F6AA1B642}"/>
    <cellStyle name="Entrada 2 28 2 4 2" xfId="9787" xr:uid="{534AE0F3-3027-40EA-AF99-7EFA33797BD1}"/>
    <cellStyle name="Entrada 2 28 2 4_Volatility" xfId="9788" xr:uid="{4050B243-330E-476D-AB1F-ABBBFC7E1EC6}"/>
    <cellStyle name="Entrada 2 28 2 5" xfId="9789" xr:uid="{84514443-111E-419A-8820-71AF4837BDD2}"/>
    <cellStyle name="Entrada 2 28 2_Volatility" xfId="9790" xr:uid="{DF665C77-F843-4EB1-8254-7ED77AC98B4F}"/>
    <cellStyle name="Entrada 2 28 3" xfId="9791" xr:uid="{61EC1490-ACE6-4016-A0BB-BCBD678FEBF3}"/>
    <cellStyle name="Entrada 2 28 3 2" xfId="9792" xr:uid="{1D3A5EC8-8FA2-440A-8F5B-1C05C18AD8FA}"/>
    <cellStyle name="Entrada 2 28 3 2 2" xfId="9793" xr:uid="{A716D408-34CD-46D7-8F0C-19CD3592B37E}"/>
    <cellStyle name="Entrada 2 28 3 2_Volatility" xfId="9794" xr:uid="{58F3BE56-AE7F-4D77-9390-D67762D4FF30}"/>
    <cellStyle name="Entrada 2 28 3 3" xfId="9795" xr:uid="{076FA984-EE93-439B-A074-C134510AFF93}"/>
    <cellStyle name="Entrada 2 28 3_Volatility" xfId="9796" xr:uid="{4A7B04B7-4113-44B9-9FA3-882FFFE73C97}"/>
    <cellStyle name="Entrada 2 28 4" xfId="9797" xr:uid="{25865D3D-2C8D-47C7-B84B-FBFE996DD960}"/>
    <cellStyle name="Entrada 2 28 4 2" xfId="9798" xr:uid="{90E71646-03D9-46FB-BBB8-C1BB0BD0D182}"/>
    <cellStyle name="Entrada 2 28 4_Volatility" xfId="9799" xr:uid="{C6AFA425-3F21-4AC5-9E97-07B3279527E9}"/>
    <cellStyle name="Entrada 2 28 5" xfId="9800" xr:uid="{C339D993-33BC-4E35-BD53-B3E4368AE769}"/>
    <cellStyle name="Entrada 2 28_Volatility" xfId="9801" xr:uid="{4B059EBB-3270-4841-BD0B-047080AB8BFC}"/>
    <cellStyle name="Entrada 2 29" xfId="9802" xr:uid="{7D01CCF3-D0D1-458C-8FD4-68BF21B38C57}"/>
    <cellStyle name="Entrada 2 29 2" xfId="9803" xr:uid="{E448DB68-AF07-4E8A-ADEC-C1AA2A4814E9}"/>
    <cellStyle name="Entrada 2 29 2 2" xfId="9804" xr:uid="{CB098B50-8E7A-4D7F-96DC-A39B28BC8CF6}"/>
    <cellStyle name="Entrada 2 29 2 2 2" xfId="9805" xr:uid="{CDB78B4C-F2C4-422E-AB75-E9A97E5B7748}"/>
    <cellStyle name="Entrada 2 29 2 2 2 2" xfId="9806" xr:uid="{D6EEAB98-6A4A-4F9A-9478-0013EF83A7DF}"/>
    <cellStyle name="Entrada 2 29 2 2 2_Volatility" xfId="9807" xr:uid="{8ABC6007-38FE-47ED-B74B-FFCC820CF605}"/>
    <cellStyle name="Entrada 2 29 2 2 3" xfId="9808" xr:uid="{596580A2-AB07-47B9-A0E1-7B41296E8186}"/>
    <cellStyle name="Entrada 2 29 2 2_Volatility" xfId="9809" xr:uid="{1C269390-A1C3-4C15-8F37-AF0D608642DF}"/>
    <cellStyle name="Entrada 2 29 2 3" xfId="9810" xr:uid="{4E1D25B9-81FA-43B2-9BD9-1A88AEFF171C}"/>
    <cellStyle name="Entrada 2 29 2 3 2" xfId="9811" xr:uid="{52643CF4-7357-4C90-BCC8-340736786780}"/>
    <cellStyle name="Entrada 2 29 2 3 2 2" xfId="9812" xr:uid="{D5F56526-780E-4238-AE89-DFB46B6AA086}"/>
    <cellStyle name="Entrada 2 29 2 3 2_Volatility" xfId="9813" xr:uid="{EBB3C440-988B-4F3C-817A-DAB67E0EA964}"/>
    <cellStyle name="Entrada 2 29 2 3 3" xfId="9814" xr:uid="{8E13DBA3-79FC-4164-92B0-A431395E0F6B}"/>
    <cellStyle name="Entrada 2 29 2 3_Volatility" xfId="9815" xr:uid="{ACEB4CC0-9DDB-419B-A70E-AE708E95370D}"/>
    <cellStyle name="Entrada 2 29 2 4" xfId="9816" xr:uid="{51BFB0D6-6A95-409E-856E-8002C7A05251}"/>
    <cellStyle name="Entrada 2 29 2 4 2" xfId="9817" xr:uid="{BAD57F45-7CB0-4604-A909-FBB2EDDF3B2A}"/>
    <cellStyle name="Entrada 2 29 2 4_Volatility" xfId="9818" xr:uid="{814A0CCE-91A2-4058-A551-8CED471580BE}"/>
    <cellStyle name="Entrada 2 29 2 5" xfId="9819" xr:uid="{DC1A61EF-6859-445D-8C9A-96FE375FC4EC}"/>
    <cellStyle name="Entrada 2 29 2_Volatility" xfId="9820" xr:uid="{024A339B-FE8A-4D4D-B372-92734722011C}"/>
    <cellStyle name="Entrada 2 29 3" xfId="9821" xr:uid="{91E30E6E-D51E-4D4C-9B76-74D559FF0316}"/>
    <cellStyle name="Entrada 2 29 3 2" xfId="9822" xr:uid="{77FF9D9F-7068-4FA0-B399-3E2DBEE1A22E}"/>
    <cellStyle name="Entrada 2 29 3 2 2" xfId="9823" xr:uid="{00BD4392-22EE-483D-8564-26E1E8EC0A84}"/>
    <cellStyle name="Entrada 2 29 3 2_Volatility" xfId="9824" xr:uid="{8BDB9A92-325E-438A-9592-13EE00F00045}"/>
    <cellStyle name="Entrada 2 29 3 3" xfId="9825" xr:uid="{EBB56B5A-1B12-4E74-8EEF-0C44884E757B}"/>
    <cellStyle name="Entrada 2 29 3_Volatility" xfId="9826" xr:uid="{DB2ACC79-ACC8-42E6-AA39-1B42E9500729}"/>
    <cellStyle name="Entrada 2 29 4" xfId="9827" xr:uid="{FECFECE9-F119-4F42-B418-EB701495DA20}"/>
    <cellStyle name="Entrada 2 29 4 2" xfId="9828" xr:uid="{2184BC39-D8BA-4FC8-B6D0-B159A8D13C28}"/>
    <cellStyle name="Entrada 2 29 4_Volatility" xfId="9829" xr:uid="{6877BC45-CE5D-4A82-A9D1-2E6EAC6DA08E}"/>
    <cellStyle name="Entrada 2 29 5" xfId="9830" xr:uid="{6A6D888D-AC84-4F44-AB2C-6963FA762F81}"/>
    <cellStyle name="Entrada 2 29_Volatility" xfId="9831" xr:uid="{98DD27DB-BA33-4B5D-AA6B-EB201D99D323}"/>
    <cellStyle name="Entrada 2 3" xfId="9832" xr:uid="{BC4F942D-9CD9-4455-829A-9705A07AB8C9}"/>
    <cellStyle name="Entrada 2 3 2" xfId="9833" xr:uid="{CE47CCD0-4FF3-424D-AD96-0986B5170BBB}"/>
    <cellStyle name="Entrada 2 3 2 2" xfId="9834" xr:uid="{5E345911-22D0-428F-99E0-110ACE16D6AD}"/>
    <cellStyle name="Entrada 2 3 2 2 2" xfId="9835" xr:uid="{D2786CB5-CA44-46DC-B765-908FF90C0EF8}"/>
    <cellStyle name="Entrada 2 3 2 2 2 2" xfId="9836" xr:uid="{3173DDD1-CCAE-49BE-9500-1F4C4CC5858C}"/>
    <cellStyle name="Entrada 2 3 2 2 2_Volatility" xfId="9837" xr:uid="{542BCE2E-8020-4423-A910-B86C1D84C800}"/>
    <cellStyle name="Entrada 2 3 2 2 3" xfId="9838" xr:uid="{89A4DD3E-44CD-4E04-9D26-B22B8AC10A32}"/>
    <cellStyle name="Entrada 2 3 2 2_Volatility" xfId="9839" xr:uid="{E444F1C5-B475-46B2-860C-DAC9F2CA8DEE}"/>
    <cellStyle name="Entrada 2 3 2 3" xfId="9840" xr:uid="{8ADBA6F9-47E2-4ABC-8DD3-A77A64E93759}"/>
    <cellStyle name="Entrada 2 3 2 3 2" xfId="9841" xr:uid="{4719AD59-D97D-41CE-A8E0-84FE35434B49}"/>
    <cellStyle name="Entrada 2 3 2 3 2 2" xfId="9842" xr:uid="{9F1A4BBE-01F8-4921-BD98-44814159B57C}"/>
    <cellStyle name="Entrada 2 3 2 3 2_Volatility" xfId="9843" xr:uid="{E5F6C896-0582-4CD6-8BFA-3FEF5ED76BF7}"/>
    <cellStyle name="Entrada 2 3 2 3 3" xfId="9844" xr:uid="{2C547AB4-137B-48DB-A274-9AB1DECD1D74}"/>
    <cellStyle name="Entrada 2 3 2 3_Volatility" xfId="9845" xr:uid="{8FBD28D6-03F1-4EAC-AF37-EE3B06A1334A}"/>
    <cellStyle name="Entrada 2 3 2 4" xfId="9846" xr:uid="{6289978B-7606-4FC3-83CC-EE6A8F0469C6}"/>
    <cellStyle name="Entrada 2 3 2 4 2" xfId="9847" xr:uid="{61AE7835-24FB-4440-BEAD-B8C5748E8878}"/>
    <cellStyle name="Entrada 2 3 2 4_Volatility" xfId="9848" xr:uid="{9A3E078F-E596-43A9-BDFA-C69571F4114F}"/>
    <cellStyle name="Entrada 2 3 2 5" xfId="9849" xr:uid="{83E38D7A-4C25-4C46-BF13-E3474958E67F}"/>
    <cellStyle name="Entrada 2 3 2_Volatility" xfId="9850" xr:uid="{7B0504FB-50AD-423A-9A57-FD4879D8EC64}"/>
    <cellStyle name="Entrada 2 3 3" xfId="9851" xr:uid="{4D492EED-76E8-4309-8847-9E836CEDA307}"/>
    <cellStyle name="Entrada 2 3 3 2" xfId="9852" xr:uid="{FD553072-B5B8-4870-8C2E-04D47C629F23}"/>
    <cellStyle name="Entrada 2 3 3 2 2" xfId="9853" xr:uid="{BFBC2E3D-FEFB-43AC-90D7-0365CDACD0DD}"/>
    <cellStyle name="Entrada 2 3 3 2_Volatility" xfId="9854" xr:uid="{A400A7BA-36D6-457A-BEE4-2FEF4D1B0746}"/>
    <cellStyle name="Entrada 2 3 3 3" xfId="9855" xr:uid="{F1DA5324-BFD7-4635-8538-90F43F88A026}"/>
    <cellStyle name="Entrada 2 3 3_Volatility" xfId="9856" xr:uid="{5EAD8261-1C02-4671-A603-8D525F792473}"/>
    <cellStyle name="Entrada 2 3 4" xfId="9857" xr:uid="{E1371915-FC45-45DC-A30D-1BB0B749D464}"/>
    <cellStyle name="Entrada 2 3 4 2" xfId="9858" xr:uid="{3942BF8F-28CC-4EC5-8341-B5B7ED25810F}"/>
    <cellStyle name="Entrada 2 3 4_Volatility" xfId="9859" xr:uid="{98F27754-F315-4538-86D6-655FA74612E6}"/>
    <cellStyle name="Entrada 2 3 5" xfId="9860" xr:uid="{16D5E7C7-21D5-4FED-9BFD-B84EBF324899}"/>
    <cellStyle name="Entrada 2 3_Volatility" xfId="9861" xr:uid="{5D4B00C1-D66B-4BF2-9EB9-D9154CEDFEAE}"/>
    <cellStyle name="Entrada 2 30" xfId="9862" xr:uid="{884E6181-1EB2-4187-B9DF-CF2285B07DE4}"/>
    <cellStyle name="Entrada 2 30 2" xfId="9863" xr:uid="{D3DCF4D6-26CE-4545-BF73-B5699538A6EC}"/>
    <cellStyle name="Entrada 2 30 2 2" xfId="9864" xr:uid="{260390C2-E8B2-48F7-90BC-EB21CE937806}"/>
    <cellStyle name="Entrada 2 30 2 2 2" xfId="9865" xr:uid="{6C308D51-6357-48CF-87D6-7CBC19832C01}"/>
    <cellStyle name="Entrada 2 30 2 2 2 2" xfId="9866" xr:uid="{68FEEA28-1381-4155-8A02-9846776689AF}"/>
    <cellStyle name="Entrada 2 30 2 2 2_Volatility" xfId="9867" xr:uid="{1CAF9040-4453-4B77-A52E-94D6ED4123BD}"/>
    <cellStyle name="Entrada 2 30 2 2 3" xfId="9868" xr:uid="{71B844B1-E1E0-4765-9DE3-6C0CE8A8393F}"/>
    <cellStyle name="Entrada 2 30 2 2_Volatility" xfId="9869" xr:uid="{AB080A79-5664-49AA-BE0D-D977D927BA20}"/>
    <cellStyle name="Entrada 2 30 2 3" xfId="9870" xr:uid="{8908A79C-86C0-4FD6-BD3C-7E6AE24C8920}"/>
    <cellStyle name="Entrada 2 30 2 3 2" xfId="9871" xr:uid="{157DBC34-2110-4F36-8B08-15A09CD51861}"/>
    <cellStyle name="Entrada 2 30 2 3 2 2" xfId="9872" xr:uid="{254312D9-3720-4A7B-8A5D-FBF9DEC6E540}"/>
    <cellStyle name="Entrada 2 30 2 3 2_Volatility" xfId="9873" xr:uid="{C7E71A00-71CB-4247-AF3A-2B78B9E3EF76}"/>
    <cellStyle name="Entrada 2 30 2 3 3" xfId="9874" xr:uid="{F2656F46-BA5C-4D54-A08C-E54DA5512D8D}"/>
    <cellStyle name="Entrada 2 30 2 3_Volatility" xfId="9875" xr:uid="{A41F6D7D-6E08-4F2B-94A4-CE3BD6F5470C}"/>
    <cellStyle name="Entrada 2 30 2 4" xfId="9876" xr:uid="{BCF32A3A-E73F-41AB-B4B1-B019C20E5023}"/>
    <cellStyle name="Entrada 2 30 2 4 2" xfId="9877" xr:uid="{E7BA915B-15F0-4035-8E82-2D4E6EF9D582}"/>
    <cellStyle name="Entrada 2 30 2 4_Volatility" xfId="9878" xr:uid="{E3039293-18A9-44F9-9790-D498FD52C21B}"/>
    <cellStyle name="Entrada 2 30 2 5" xfId="9879" xr:uid="{02030ABD-9CA7-4A16-AD0E-EC5FF5BEC0B7}"/>
    <cellStyle name="Entrada 2 30 2_Volatility" xfId="9880" xr:uid="{CF83FF86-D939-4F5C-ABB3-AA8DC8DE133E}"/>
    <cellStyle name="Entrada 2 30 3" xfId="9881" xr:uid="{366F54CD-ECE0-4EB7-8924-04FFEA77282D}"/>
    <cellStyle name="Entrada 2 30 3 2" xfId="9882" xr:uid="{2A419480-8976-43DB-B682-DC7CD7144F79}"/>
    <cellStyle name="Entrada 2 30 3 2 2" xfId="9883" xr:uid="{50C3E148-0009-4C68-AF19-B3D976C66354}"/>
    <cellStyle name="Entrada 2 30 3 2_Volatility" xfId="9884" xr:uid="{DFEF5C59-C860-4841-876C-798A8BE43D98}"/>
    <cellStyle name="Entrada 2 30 3 3" xfId="9885" xr:uid="{21D4AAE3-E5C2-4DD5-9EB5-46F6B3A7257A}"/>
    <cellStyle name="Entrada 2 30 3_Volatility" xfId="9886" xr:uid="{5ABDD30C-7050-4526-BEA3-C23402A789E6}"/>
    <cellStyle name="Entrada 2 30 4" xfId="9887" xr:uid="{BDFB4197-1BFB-4134-BDA2-409601513507}"/>
    <cellStyle name="Entrada 2 30 4 2" xfId="9888" xr:uid="{8992EEA7-8203-4B2E-BCB1-3B84B56929B5}"/>
    <cellStyle name="Entrada 2 30 4_Volatility" xfId="9889" xr:uid="{079BBD65-65D7-4A0E-B9F8-9F90D71BB4F1}"/>
    <cellStyle name="Entrada 2 30 5" xfId="9890" xr:uid="{004A59CA-090C-45D4-AB4A-BBBF8564E2D2}"/>
    <cellStyle name="Entrada 2 30_Volatility" xfId="9891" xr:uid="{37BC8AEC-090B-46E6-9760-0D75D978FBF1}"/>
    <cellStyle name="Entrada 2 31" xfId="9892" xr:uid="{9EF8C0D2-8076-44EF-8228-73FEC82707DF}"/>
    <cellStyle name="Entrada 2 31 2" xfId="9893" xr:uid="{E68C06D1-D2AC-4B0F-899A-0C4E6EAA07EF}"/>
    <cellStyle name="Entrada 2 31 2 2" xfId="9894" xr:uid="{7DF7E426-59E0-47FD-B767-A38B5E2F1EF1}"/>
    <cellStyle name="Entrada 2 31 2 2 2" xfId="9895" xr:uid="{D9C2E4A0-FAA8-4BD3-9578-15B1B16488E0}"/>
    <cellStyle name="Entrada 2 31 2 2 2 2" xfId="9896" xr:uid="{91FE05C7-9EEE-4CA3-8BDB-E3E872BE6D18}"/>
    <cellStyle name="Entrada 2 31 2 2 2_Volatility" xfId="9897" xr:uid="{5A3B1630-0523-4CA5-93C2-2B2818FA47DB}"/>
    <cellStyle name="Entrada 2 31 2 2 3" xfId="9898" xr:uid="{36101840-9F20-45FC-A2E9-012CBA376A2C}"/>
    <cellStyle name="Entrada 2 31 2 2_Volatility" xfId="9899" xr:uid="{B0F8A9E6-EB5F-41B2-AA44-48B12E3F53A0}"/>
    <cellStyle name="Entrada 2 31 2 3" xfId="9900" xr:uid="{633ED577-14FE-4A78-B26F-4C98D29400E0}"/>
    <cellStyle name="Entrada 2 31 2 3 2" xfId="9901" xr:uid="{BE3A72E3-7E3B-463A-9DC7-62C29DE53F26}"/>
    <cellStyle name="Entrada 2 31 2 3 2 2" xfId="9902" xr:uid="{4AA320DB-1030-45A2-9D69-137DC5E31702}"/>
    <cellStyle name="Entrada 2 31 2 3 2_Volatility" xfId="9903" xr:uid="{EC48D4E2-60D4-4092-860D-005B481C0BB3}"/>
    <cellStyle name="Entrada 2 31 2 3 3" xfId="9904" xr:uid="{A75272CB-46C6-4488-94DB-162A84523F9C}"/>
    <cellStyle name="Entrada 2 31 2 3_Volatility" xfId="9905" xr:uid="{542E95EE-06C0-4C07-9F43-CA624CD4D1CE}"/>
    <cellStyle name="Entrada 2 31 2 4" xfId="9906" xr:uid="{03A842E7-D474-4C12-BDF9-509D8EDF5B66}"/>
    <cellStyle name="Entrada 2 31 2 4 2" xfId="9907" xr:uid="{63565A0F-9721-47C0-850B-4A4455EE6B90}"/>
    <cellStyle name="Entrada 2 31 2 4_Volatility" xfId="9908" xr:uid="{87BBA313-E35A-4A40-8104-24A7D7F5CB6B}"/>
    <cellStyle name="Entrada 2 31 2 5" xfId="9909" xr:uid="{0F222465-9031-4933-973A-C6F1C001D247}"/>
    <cellStyle name="Entrada 2 31 2_Volatility" xfId="9910" xr:uid="{870FC43A-D841-480F-A706-15C655C3829E}"/>
    <cellStyle name="Entrada 2 31 3" xfId="9911" xr:uid="{CBA9FE7B-DBB6-49BC-B91E-9A71E13F227E}"/>
    <cellStyle name="Entrada 2 31 3 2" xfId="9912" xr:uid="{E9184E3E-BE0A-461B-A058-A31209FF0300}"/>
    <cellStyle name="Entrada 2 31 3 2 2" xfId="9913" xr:uid="{236F88E6-E1D6-4A9B-9F50-93849D7EABB8}"/>
    <cellStyle name="Entrada 2 31 3 2_Volatility" xfId="9914" xr:uid="{26666F93-5001-47B1-8DCA-AEA9D3F85933}"/>
    <cellStyle name="Entrada 2 31 3 3" xfId="9915" xr:uid="{ECCA304E-86D8-41E3-8FF8-47EE8F0B8A58}"/>
    <cellStyle name="Entrada 2 31 3_Volatility" xfId="9916" xr:uid="{50A85142-09BF-4284-97FA-A7AE11C32638}"/>
    <cellStyle name="Entrada 2 31 4" xfId="9917" xr:uid="{9E070BE3-E03E-48EC-BEE2-73911DAE8C83}"/>
    <cellStyle name="Entrada 2 31 4 2" xfId="9918" xr:uid="{1D615275-B4E4-4EB0-8C55-0A37B82ACA7F}"/>
    <cellStyle name="Entrada 2 31 4_Volatility" xfId="9919" xr:uid="{A6AC0300-9280-4F0C-AB4B-5A95CC771782}"/>
    <cellStyle name="Entrada 2 31 5" xfId="9920" xr:uid="{B7A164B7-DC61-4BA3-881B-94271453C131}"/>
    <cellStyle name="Entrada 2 31_Volatility" xfId="9921" xr:uid="{CC4D75E9-9AD9-4A4D-B279-C79056C29873}"/>
    <cellStyle name="Entrada 2 32" xfId="9922" xr:uid="{1CABEA15-140D-424E-90B1-6626DC4533A9}"/>
    <cellStyle name="Entrada 2 32 2" xfId="9923" xr:uid="{5067D519-661B-4575-86B5-5E9F41DD2B6B}"/>
    <cellStyle name="Entrada 2 32 2 2" xfId="9924" xr:uid="{F9384B02-AD11-404D-A25B-10A58CCBF0D9}"/>
    <cellStyle name="Entrada 2 32 2 2 2" xfId="9925" xr:uid="{4D59A028-592C-45FF-B4E1-ED73B6779283}"/>
    <cellStyle name="Entrada 2 32 2 2 2 2" xfId="9926" xr:uid="{0117B504-10F2-485E-AE4C-50A653A0F392}"/>
    <cellStyle name="Entrada 2 32 2 2 2_Volatility" xfId="9927" xr:uid="{5453A71C-52ED-4056-823F-A9AA26C7377A}"/>
    <cellStyle name="Entrada 2 32 2 2 3" xfId="9928" xr:uid="{C9BAF0C9-27FA-42B2-989A-83AC62E476F5}"/>
    <cellStyle name="Entrada 2 32 2 2_Volatility" xfId="9929" xr:uid="{4B751CF0-3235-46E3-99A6-8DA6A3A97F07}"/>
    <cellStyle name="Entrada 2 32 2 3" xfId="9930" xr:uid="{147FA3A9-28EB-4324-84E5-A3A9BE034DF3}"/>
    <cellStyle name="Entrada 2 32 2 3 2" xfId="9931" xr:uid="{97C2A14B-88FB-48B2-890A-2587ED79CCA3}"/>
    <cellStyle name="Entrada 2 32 2 3 2 2" xfId="9932" xr:uid="{A0888944-87E6-451C-A382-C860555BD11B}"/>
    <cellStyle name="Entrada 2 32 2 3 2_Volatility" xfId="9933" xr:uid="{6A8E8363-5363-4AB8-B933-8EF619EC3035}"/>
    <cellStyle name="Entrada 2 32 2 3 3" xfId="9934" xr:uid="{EC660018-D094-4C08-A055-92EFA22F3E1B}"/>
    <cellStyle name="Entrada 2 32 2 3_Volatility" xfId="9935" xr:uid="{A72CDE6F-1370-407B-8839-32FD07DD8CD8}"/>
    <cellStyle name="Entrada 2 32 2 4" xfId="9936" xr:uid="{4DAFBCFC-892D-422E-A159-5994EB241496}"/>
    <cellStyle name="Entrada 2 32 2 4 2" xfId="9937" xr:uid="{5560D026-8435-4CC8-9FC6-2A234C30379B}"/>
    <cellStyle name="Entrada 2 32 2 4_Volatility" xfId="9938" xr:uid="{F479B5D4-5C6D-4326-8639-C2BD42B685F7}"/>
    <cellStyle name="Entrada 2 32 2 5" xfId="9939" xr:uid="{F5DB3EC8-066B-41EB-91C5-4318A7BC3CEA}"/>
    <cellStyle name="Entrada 2 32 2_Volatility" xfId="9940" xr:uid="{72E8898E-21D3-4AFC-8AEE-DE78E66BD3FC}"/>
    <cellStyle name="Entrada 2 32 3" xfId="9941" xr:uid="{B99D3BB5-28C7-438C-98D2-1C23F2AEF853}"/>
    <cellStyle name="Entrada 2 32 3 2" xfId="9942" xr:uid="{F62ED890-0E69-42DF-A26B-B628D2C8A334}"/>
    <cellStyle name="Entrada 2 32 3 2 2" xfId="9943" xr:uid="{A5EB1EE0-D647-4EB0-B430-4AF9F4827A37}"/>
    <cellStyle name="Entrada 2 32 3 2_Volatility" xfId="9944" xr:uid="{62B67306-9F9A-4F26-8C1C-728366922169}"/>
    <cellStyle name="Entrada 2 32 3 3" xfId="9945" xr:uid="{30268D67-FF70-435F-85A9-F38E8C1E5ADA}"/>
    <cellStyle name="Entrada 2 32 3_Volatility" xfId="9946" xr:uid="{49532DAF-1B76-463E-8CF6-B03D831FF2B0}"/>
    <cellStyle name="Entrada 2 32 4" xfId="9947" xr:uid="{91172E8A-4FE0-46AF-9D95-592BA7B9D9CB}"/>
    <cellStyle name="Entrada 2 32 4 2" xfId="9948" xr:uid="{14893778-7CDD-4CA1-A3AD-49CB416E810F}"/>
    <cellStyle name="Entrada 2 32 4_Volatility" xfId="9949" xr:uid="{39E17959-F294-4987-90CA-AF40C15E3627}"/>
    <cellStyle name="Entrada 2 32 5" xfId="9950" xr:uid="{1232A98A-CC4C-4CCD-A089-EDC5F36956C4}"/>
    <cellStyle name="Entrada 2 32_Volatility" xfId="9951" xr:uid="{775AB6F9-D2E0-41BB-BDBF-E42593D55F42}"/>
    <cellStyle name="Entrada 2 33" xfId="9952" xr:uid="{0BA1393B-6B37-4E50-B97E-E4EB3DF21A1A}"/>
    <cellStyle name="Entrada 2 33 2" xfId="9953" xr:uid="{4F9D0EEF-2012-4926-9AE5-F23B472A2FE0}"/>
    <cellStyle name="Entrada 2 33 2 2" xfId="9954" xr:uid="{D076297A-0A4A-4A40-900B-6EA1803F476C}"/>
    <cellStyle name="Entrada 2 33 2 2 2" xfId="9955" xr:uid="{5F76D168-1055-4649-AD6E-F153127E574A}"/>
    <cellStyle name="Entrada 2 33 2 2 2 2" xfId="9956" xr:uid="{EB342EB9-0E0B-44D7-B13A-3AE461D86A2B}"/>
    <cellStyle name="Entrada 2 33 2 2 2_Volatility" xfId="9957" xr:uid="{3BE1BE2B-F631-4679-B3E1-4D84D50AD8E7}"/>
    <cellStyle name="Entrada 2 33 2 2 3" xfId="9958" xr:uid="{56A14D58-2BEE-48C2-B250-07181A42FB69}"/>
    <cellStyle name="Entrada 2 33 2 2_Volatility" xfId="9959" xr:uid="{E8D76D20-0DE2-4A21-BCC6-499E9B0DFD5A}"/>
    <cellStyle name="Entrada 2 33 2 3" xfId="9960" xr:uid="{513F760E-6E75-43D3-9114-33306520065A}"/>
    <cellStyle name="Entrada 2 33 2 3 2" xfId="9961" xr:uid="{968C0408-82A9-4FC2-817F-B9FD740F559E}"/>
    <cellStyle name="Entrada 2 33 2 3 2 2" xfId="9962" xr:uid="{9734DC72-A1B1-4B16-81CD-99271F718F00}"/>
    <cellStyle name="Entrada 2 33 2 3 2_Volatility" xfId="9963" xr:uid="{176CF31C-536F-478E-B41F-2A730B9CAE64}"/>
    <cellStyle name="Entrada 2 33 2 3 3" xfId="9964" xr:uid="{35A6F49F-7621-42FE-8020-FC2C839FEA17}"/>
    <cellStyle name="Entrada 2 33 2 3_Volatility" xfId="9965" xr:uid="{D0B9A06B-50D8-454D-9ABE-32BF2A8E6CF3}"/>
    <cellStyle name="Entrada 2 33 2 4" xfId="9966" xr:uid="{DBB850C1-3DA7-4544-AE36-BC667B3B2981}"/>
    <cellStyle name="Entrada 2 33 2 4 2" xfId="9967" xr:uid="{EA5F606F-1206-42A5-BEE8-FD2CD0573977}"/>
    <cellStyle name="Entrada 2 33 2 4_Volatility" xfId="9968" xr:uid="{D80AEFCC-64C0-455D-B7DA-7A19212F52FC}"/>
    <cellStyle name="Entrada 2 33 2 5" xfId="9969" xr:uid="{C7E79D79-A7E0-48B1-8417-DF559ADA0BD5}"/>
    <cellStyle name="Entrada 2 33 2_Volatility" xfId="9970" xr:uid="{333FA435-4B69-4B49-A293-1C2B80D4338D}"/>
    <cellStyle name="Entrada 2 33 3" xfId="9971" xr:uid="{8D8ED002-563B-4AA3-8218-98C23BBF7F64}"/>
    <cellStyle name="Entrada 2 33 3 2" xfId="9972" xr:uid="{7CEB859A-B894-4BA0-9DEB-0A9277F36AFC}"/>
    <cellStyle name="Entrada 2 33 3 2 2" xfId="9973" xr:uid="{3DE5B5AB-5DD1-4EEF-9F75-9D328568DF7E}"/>
    <cellStyle name="Entrada 2 33 3 2_Volatility" xfId="9974" xr:uid="{BCD77001-E1C1-44A2-B9C4-740DAF6E5662}"/>
    <cellStyle name="Entrada 2 33 3 3" xfId="9975" xr:uid="{DA0AA771-12E7-4E89-87E1-6612A391EC67}"/>
    <cellStyle name="Entrada 2 33 3_Volatility" xfId="9976" xr:uid="{8344168C-F6CB-4244-A2FB-80F176C985EB}"/>
    <cellStyle name="Entrada 2 33 4" xfId="9977" xr:uid="{4F7AA97C-468B-4FD5-B53D-A5386C29BA87}"/>
    <cellStyle name="Entrada 2 33 4 2" xfId="9978" xr:uid="{C901460B-023F-4200-BF38-144A9E5DBEB0}"/>
    <cellStyle name="Entrada 2 33 4_Volatility" xfId="9979" xr:uid="{04E42515-AD3A-46C7-8267-7E225C98C9C9}"/>
    <cellStyle name="Entrada 2 33 5" xfId="9980" xr:uid="{56E5031B-0321-4BE7-AFC4-1F2D08BF2646}"/>
    <cellStyle name="Entrada 2 33_Volatility" xfId="9981" xr:uid="{898E0A8A-108F-4A56-B7FB-2DE8E258C4A1}"/>
    <cellStyle name="Entrada 2 34" xfId="9982" xr:uid="{91D0AAE2-A3DC-4777-8F62-FD3730D5E48F}"/>
    <cellStyle name="Entrada 2 34 2" xfId="9983" xr:uid="{40FCBA58-1BB5-4620-82FD-160C79EE453B}"/>
    <cellStyle name="Entrada 2 34 2 2" xfId="9984" xr:uid="{FE852278-7C53-4B8B-908A-7CA3B616E081}"/>
    <cellStyle name="Entrada 2 34 2 2 2" xfId="9985" xr:uid="{E4183132-65E8-4D63-9294-448C85A79773}"/>
    <cellStyle name="Entrada 2 34 2 2 2 2" xfId="9986" xr:uid="{0A56B96B-5058-40A5-9819-E1FD913F6CB0}"/>
    <cellStyle name="Entrada 2 34 2 2 2_Volatility" xfId="9987" xr:uid="{E2C70D9A-791D-4983-96D5-28D53AEE7752}"/>
    <cellStyle name="Entrada 2 34 2 2 3" xfId="9988" xr:uid="{EA6CA895-3EA0-47BA-AEA5-6A0606F0F79C}"/>
    <cellStyle name="Entrada 2 34 2 2_Volatility" xfId="9989" xr:uid="{58206FA1-081E-4ABD-A440-5D30A2A3FB46}"/>
    <cellStyle name="Entrada 2 34 2 3" xfId="9990" xr:uid="{F22FF1F1-8E2B-4C74-80F5-5FE199D8A5F8}"/>
    <cellStyle name="Entrada 2 34 2 3 2" xfId="9991" xr:uid="{2542B412-30C3-421C-BB8C-308EDABFF47E}"/>
    <cellStyle name="Entrada 2 34 2 3 2 2" xfId="9992" xr:uid="{2A9D78BC-03F0-4048-BBC8-D9A9B3DD3361}"/>
    <cellStyle name="Entrada 2 34 2 3 2_Volatility" xfId="9993" xr:uid="{8BBA776E-499A-4497-8E54-978758112338}"/>
    <cellStyle name="Entrada 2 34 2 3 3" xfId="9994" xr:uid="{4FA186AB-1E13-4A31-AD97-8CE0EEF1613A}"/>
    <cellStyle name="Entrada 2 34 2 3_Volatility" xfId="9995" xr:uid="{B15739CF-3B0A-403D-926A-532583727F0F}"/>
    <cellStyle name="Entrada 2 34 2 4" xfId="9996" xr:uid="{2E5ECE3C-A9B2-4979-8847-56F62C4E50C4}"/>
    <cellStyle name="Entrada 2 34 2 4 2" xfId="9997" xr:uid="{469B5016-3BCC-4745-BFD6-CCFAB34482DD}"/>
    <cellStyle name="Entrada 2 34 2 4_Volatility" xfId="9998" xr:uid="{EC567E63-CE4D-49AF-B924-BD9BBD029E42}"/>
    <cellStyle name="Entrada 2 34 2 5" xfId="9999" xr:uid="{7A31E2F6-21D6-4FFB-9D3D-EB6660C39E0A}"/>
    <cellStyle name="Entrada 2 34 2_Volatility" xfId="10000" xr:uid="{D53AECCE-2605-4545-884E-6D105D2AC1F2}"/>
    <cellStyle name="Entrada 2 34 3" xfId="10001" xr:uid="{C226399B-88C2-4285-84D1-2C5A480A4E80}"/>
    <cellStyle name="Entrada 2 34 3 2" xfId="10002" xr:uid="{54C265B7-EB0E-46C6-9AFC-DDED0A2F376D}"/>
    <cellStyle name="Entrada 2 34 3 2 2" xfId="10003" xr:uid="{A31B05B2-F226-4BDF-98E9-741C88AE4781}"/>
    <cellStyle name="Entrada 2 34 3 2_Volatility" xfId="10004" xr:uid="{8928681B-7F07-44E3-86CB-B2932810A845}"/>
    <cellStyle name="Entrada 2 34 3 3" xfId="10005" xr:uid="{06CDF3AF-7B13-4BF3-9305-F468B5EF1841}"/>
    <cellStyle name="Entrada 2 34 3_Volatility" xfId="10006" xr:uid="{EBADAB6B-D0A7-42D9-B969-430669155740}"/>
    <cellStyle name="Entrada 2 34 4" xfId="10007" xr:uid="{F47C2157-55AD-4D94-B1BA-BF64432EAF16}"/>
    <cellStyle name="Entrada 2 34 4 2" xfId="10008" xr:uid="{68D018A6-3F18-4DBA-9455-6FAC7F713A66}"/>
    <cellStyle name="Entrada 2 34 4_Volatility" xfId="10009" xr:uid="{75D9B876-70A3-49A0-8CF3-8F97C2BCDDE8}"/>
    <cellStyle name="Entrada 2 34 5" xfId="10010" xr:uid="{E0FFE8F6-02D6-4F60-9F9E-7B7C81A96937}"/>
    <cellStyle name="Entrada 2 34_Volatility" xfId="10011" xr:uid="{E252D9BA-AE13-4037-8B3E-D4E5E4FBB790}"/>
    <cellStyle name="Entrada 2 35" xfId="10012" xr:uid="{39D04B4B-62E2-4C10-9A3E-6DA4345783B8}"/>
    <cellStyle name="Entrada 2 35 2" xfId="10013" xr:uid="{AB4C22B1-66A3-44F9-8A27-2DF35F10C643}"/>
    <cellStyle name="Entrada 2 35 2 2" xfId="10014" xr:uid="{8C6559C8-E09D-4A85-81C6-AF3CEEBA00A6}"/>
    <cellStyle name="Entrada 2 35 2 2 2" xfId="10015" xr:uid="{DA88CC79-50B4-4DCE-A316-B1192D320FF0}"/>
    <cellStyle name="Entrada 2 35 2 2 2 2" xfId="10016" xr:uid="{904C5F14-0DF8-4C24-ACD9-9FD4073BAEA0}"/>
    <cellStyle name="Entrada 2 35 2 2 2_Volatility" xfId="10017" xr:uid="{5C60A03D-441A-48DD-80B1-128E799C12CC}"/>
    <cellStyle name="Entrada 2 35 2 2 3" xfId="10018" xr:uid="{EBF82711-2008-4B4A-9FD4-33A1E83F032C}"/>
    <cellStyle name="Entrada 2 35 2 2_Volatility" xfId="10019" xr:uid="{32FF734A-1744-4DB9-A9C5-907F086874CC}"/>
    <cellStyle name="Entrada 2 35 2 3" xfId="10020" xr:uid="{3C19339D-AF61-4F5B-830B-9B923B3227D6}"/>
    <cellStyle name="Entrada 2 35 2 3 2" xfId="10021" xr:uid="{4CEE3ABB-20A1-4D9D-997A-33FFBFDC6289}"/>
    <cellStyle name="Entrada 2 35 2 3 2 2" xfId="10022" xr:uid="{76A6CB8A-725C-4D26-983A-ECD5DDA058A5}"/>
    <cellStyle name="Entrada 2 35 2 3 2_Volatility" xfId="10023" xr:uid="{EAB50197-F462-4686-BE2F-CB618EE2E95A}"/>
    <cellStyle name="Entrada 2 35 2 3 3" xfId="10024" xr:uid="{439AD5A5-AFE9-4FD6-9B84-1ED7AC9B7A36}"/>
    <cellStyle name="Entrada 2 35 2 3_Volatility" xfId="10025" xr:uid="{051A7AEB-768A-4172-8E15-3CC70BC0392F}"/>
    <cellStyle name="Entrada 2 35 2 4" xfId="10026" xr:uid="{7C57686F-858E-472E-A436-76C383BA1893}"/>
    <cellStyle name="Entrada 2 35 2 4 2" xfId="10027" xr:uid="{CB7D1C2C-1CD9-40E5-8583-6F5E84691FB2}"/>
    <cellStyle name="Entrada 2 35 2 4_Volatility" xfId="10028" xr:uid="{9B3E1285-743E-405C-9E7E-1EB6117F7680}"/>
    <cellStyle name="Entrada 2 35 2 5" xfId="10029" xr:uid="{73C9B657-1018-4698-87F9-7FC11A89BAA5}"/>
    <cellStyle name="Entrada 2 35 2_Volatility" xfId="10030" xr:uid="{2F289D4F-53E5-4CF9-B7E3-AE9C1326D86A}"/>
    <cellStyle name="Entrada 2 35 3" xfId="10031" xr:uid="{240DF5D2-4170-4E94-AD5D-17F32DD46B49}"/>
    <cellStyle name="Entrada 2 35 3 2" xfId="10032" xr:uid="{333382F9-3F18-43F9-A53D-C37740AA11B1}"/>
    <cellStyle name="Entrada 2 35 3 2 2" xfId="10033" xr:uid="{65D167E8-AD15-43AD-956F-31C1D35092E6}"/>
    <cellStyle name="Entrada 2 35 3 2_Volatility" xfId="10034" xr:uid="{8D87B010-7DC1-4184-8B59-BCE6B2076722}"/>
    <cellStyle name="Entrada 2 35 3 3" xfId="10035" xr:uid="{42C360E4-D269-449C-A4EE-CCAEC7165ED6}"/>
    <cellStyle name="Entrada 2 35 3_Volatility" xfId="10036" xr:uid="{2A90D820-717B-4BD7-8694-D34FC4B8BEEE}"/>
    <cellStyle name="Entrada 2 35 4" xfId="10037" xr:uid="{4315B7FE-D299-44C3-BC88-64AB986BD03B}"/>
    <cellStyle name="Entrada 2 35 4 2" xfId="10038" xr:uid="{EE29366F-DDF9-4AAA-9406-07661BDDD6FA}"/>
    <cellStyle name="Entrada 2 35 4_Volatility" xfId="10039" xr:uid="{4C2D62EE-7BFD-4643-9F18-35BCDE2AE041}"/>
    <cellStyle name="Entrada 2 35 5" xfId="10040" xr:uid="{FC8BD3D8-C99D-44F3-927A-EF63CB0E09F1}"/>
    <cellStyle name="Entrada 2 35_Volatility" xfId="10041" xr:uid="{2B270F59-B8CC-4005-84B4-CC3160F22307}"/>
    <cellStyle name="Entrada 2 36" xfId="10042" xr:uid="{5E56A575-67B5-4D43-8A83-0C481A02EB2F}"/>
    <cellStyle name="Entrada 2 36 2" xfId="10043" xr:uid="{33472333-80E0-4C81-85B3-5AE1F2993456}"/>
    <cellStyle name="Entrada 2 36 2 2" xfId="10044" xr:uid="{E932A107-AB71-4C2A-BB7E-CD30D8340F7D}"/>
    <cellStyle name="Entrada 2 36 2 2 2" xfId="10045" xr:uid="{D373BD47-4E55-4F06-B202-4716E13DBF86}"/>
    <cellStyle name="Entrada 2 36 2 2 2 2" xfId="10046" xr:uid="{FB2C9CFA-A2A8-4648-91B6-CAEB683DFDB0}"/>
    <cellStyle name="Entrada 2 36 2 2 2_Volatility" xfId="10047" xr:uid="{6151F75E-B023-4792-9D04-E6DE4733ED62}"/>
    <cellStyle name="Entrada 2 36 2 2 3" xfId="10048" xr:uid="{53A366E1-A367-4C72-82FF-9F79661B5506}"/>
    <cellStyle name="Entrada 2 36 2 2_Volatility" xfId="10049" xr:uid="{F30F7CD6-41B6-41C3-92AE-4897A5CB3FBE}"/>
    <cellStyle name="Entrada 2 36 2 3" xfId="10050" xr:uid="{094BC361-2343-4A81-A5FF-480B78A0A33E}"/>
    <cellStyle name="Entrada 2 36 2 3 2" xfId="10051" xr:uid="{9F901B35-8C43-493D-A8E2-E418EA2D14A1}"/>
    <cellStyle name="Entrada 2 36 2 3 2 2" xfId="10052" xr:uid="{8114572B-6DD7-46FC-A102-132EEB84C820}"/>
    <cellStyle name="Entrada 2 36 2 3 2_Volatility" xfId="10053" xr:uid="{DF0E242A-DD28-4C42-A0DE-0C50332789BC}"/>
    <cellStyle name="Entrada 2 36 2 3 3" xfId="10054" xr:uid="{1F79D6B4-A5EF-4B81-9617-518A6A59A2DD}"/>
    <cellStyle name="Entrada 2 36 2 3_Volatility" xfId="10055" xr:uid="{99EA94A0-D39E-4884-BB3C-F02C1262FD58}"/>
    <cellStyle name="Entrada 2 36 2 4" xfId="10056" xr:uid="{70CD233D-3AF4-481F-81EF-A33DF5275795}"/>
    <cellStyle name="Entrada 2 36 2 4 2" xfId="10057" xr:uid="{29624CD2-C886-4B45-98A9-694177A29B0F}"/>
    <cellStyle name="Entrada 2 36 2 4_Volatility" xfId="10058" xr:uid="{04FB7874-089A-4565-8F01-56FA96CBEC6F}"/>
    <cellStyle name="Entrada 2 36 2 5" xfId="10059" xr:uid="{319BFF95-3995-4329-8A5B-9CEB8ECC1DD9}"/>
    <cellStyle name="Entrada 2 36 2_Volatility" xfId="10060" xr:uid="{B30EEF4D-0845-4729-80AC-5387E649F447}"/>
    <cellStyle name="Entrada 2 36 3" xfId="10061" xr:uid="{82BBD25E-D6EC-4F3B-A680-DDB28879BC32}"/>
    <cellStyle name="Entrada 2 36 3 2" xfId="10062" xr:uid="{068F5CDC-DE22-4CC5-A5E1-CC956AC2F83E}"/>
    <cellStyle name="Entrada 2 36 3 2 2" xfId="10063" xr:uid="{9C376819-252D-436A-98CA-4536846EF354}"/>
    <cellStyle name="Entrada 2 36 3 2_Volatility" xfId="10064" xr:uid="{44262662-5E5C-425D-94C3-68F3EDE9F66E}"/>
    <cellStyle name="Entrada 2 36 3 3" xfId="10065" xr:uid="{7C750364-EF57-4557-8273-6F54251ADE8D}"/>
    <cellStyle name="Entrada 2 36 3_Volatility" xfId="10066" xr:uid="{05407E3D-40E8-409F-9E5D-A9B6D49B8D87}"/>
    <cellStyle name="Entrada 2 36 4" xfId="10067" xr:uid="{6C8557B9-6DA6-437B-BFA5-6D626B88D6AF}"/>
    <cellStyle name="Entrada 2 36 4 2" xfId="10068" xr:uid="{CF0751CA-2A3B-482A-B585-0CB63482EEA2}"/>
    <cellStyle name="Entrada 2 36 4_Volatility" xfId="10069" xr:uid="{7F7F593C-1B80-42A3-BF84-B72DBF374E8E}"/>
    <cellStyle name="Entrada 2 36 5" xfId="10070" xr:uid="{99149157-2CA6-43CE-94B8-1DD090A1CF1F}"/>
    <cellStyle name="Entrada 2 36_Volatility" xfId="10071" xr:uid="{610289BC-FF2D-48AA-838F-F2815FA27E16}"/>
    <cellStyle name="Entrada 2 37" xfId="10072" xr:uid="{D8C15675-959D-4F5C-B9A7-AC952AD3B2F2}"/>
    <cellStyle name="Entrada 2 37 2" xfId="10073" xr:uid="{5C9DC748-0CA9-4DA6-98A2-8F0A21CC54F7}"/>
    <cellStyle name="Entrada 2 37 2 2" xfId="10074" xr:uid="{BE702217-CF54-4016-AEAD-FB348D229B98}"/>
    <cellStyle name="Entrada 2 37 2 2 2" xfId="10075" xr:uid="{B8CC2367-F181-4BA6-882F-CC222493FCA2}"/>
    <cellStyle name="Entrada 2 37 2 2 2 2" xfId="10076" xr:uid="{E10369B8-2780-4BDE-9D3A-4CAE9D18E8F3}"/>
    <cellStyle name="Entrada 2 37 2 2 2_Volatility" xfId="10077" xr:uid="{6A1A35BA-E219-4DE6-B56E-19EE9D660834}"/>
    <cellStyle name="Entrada 2 37 2 2 3" xfId="10078" xr:uid="{7AE2AD94-0F07-4445-9667-8A33D9515E82}"/>
    <cellStyle name="Entrada 2 37 2 2_Volatility" xfId="10079" xr:uid="{D4C9D9B7-4516-4376-A88B-5F300CBCA39C}"/>
    <cellStyle name="Entrada 2 37 2 3" xfId="10080" xr:uid="{DB9001C1-969A-4863-A70D-9B0AADB54EFE}"/>
    <cellStyle name="Entrada 2 37 2 3 2" xfId="10081" xr:uid="{B5C119EC-5680-4C84-BB2C-917B7B3CAED7}"/>
    <cellStyle name="Entrada 2 37 2 3 2 2" xfId="10082" xr:uid="{3DF0560A-F08D-462D-93F9-CD7631373881}"/>
    <cellStyle name="Entrada 2 37 2 3 2_Volatility" xfId="10083" xr:uid="{E06BFAED-AE5A-49B8-B159-EBB037E51AE2}"/>
    <cellStyle name="Entrada 2 37 2 3 3" xfId="10084" xr:uid="{631A3D16-1F78-48F7-A646-03ECA1B68025}"/>
    <cellStyle name="Entrada 2 37 2 3_Volatility" xfId="10085" xr:uid="{4C2071DC-72EB-4A34-9744-07B15E509FCE}"/>
    <cellStyle name="Entrada 2 37 2 4" xfId="10086" xr:uid="{9562A701-F792-4ADF-878A-88999CCEB1B0}"/>
    <cellStyle name="Entrada 2 37 2 4 2" xfId="10087" xr:uid="{7C485237-5533-4CC0-8390-FC42ABB2FFD5}"/>
    <cellStyle name="Entrada 2 37 2 4_Volatility" xfId="10088" xr:uid="{033C481F-7797-4A50-9459-A7F815003328}"/>
    <cellStyle name="Entrada 2 37 2 5" xfId="10089" xr:uid="{135FDA3B-D6F3-48B7-A1E3-CFF885DEC197}"/>
    <cellStyle name="Entrada 2 37 2_Volatility" xfId="10090" xr:uid="{1EB42402-5E28-42A8-A3D2-6D791DB2EDC6}"/>
    <cellStyle name="Entrada 2 37 3" xfId="10091" xr:uid="{90F9E9B5-3DBA-4375-9B59-07201B267D80}"/>
    <cellStyle name="Entrada 2 37 3 2" xfId="10092" xr:uid="{D80CED40-5105-423D-8768-773233265165}"/>
    <cellStyle name="Entrada 2 37 3 2 2" xfId="10093" xr:uid="{FE950980-5983-4596-A5BE-90A619793894}"/>
    <cellStyle name="Entrada 2 37 3 2_Volatility" xfId="10094" xr:uid="{0A5C3A22-53A9-4F18-9D01-A52608B23B5F}"/>
    <cellStyle name="Entrada 2 37 3 3" xfId="10095" xr:uid="{E740F0F2-F946-44F3-B5E5-C908D7369A39}"/>
    <cellStyle name="Entrada 2 37 3_Volatility" xfId="10096" xr:uid="{66ED7878-B17E-43EA-ABD7-4EE336954645}"/>
    <cellStyle name="Entrada 2 37 4" xfId="10097" xr:uid="{6CFD0FF8-12D2-47A1-8865-DB9606110FBE}"/>
    <cellStyle name="Entrada 2 37 4 2" xfId="10098" xr:uid="{632C61B2-2C8D-4793-B288-EE9D3893C187}"/>
    <cellStyle name="Entrada 2 37 4_Volatility" xfId="10099" xr:uid="{22986BFB-ED4A-41C9-866D-B02D80CE4FBD}"/>
    <cellStyle name="Entrada 2 37 5" xfId="10100" xr:uid="{F7210BA5-E4F9-4174-9452-F332849CDCED}"/>
    <cellStyle name="Entrada 2 37_Volatility" xfId="10101" xr:uid="{1135158C-AF22-4336-B1F2-35D5ED16D53B}"/>
    <cellStyle name="Entrada 2 38" xfId="10102" xr:uid="{F821D0B9-15B3-47CF-B887-C2427D23607E}"/>
    <cellStyle name="Entrada 2 38 2" xfId="10103" xr:uid="{2426FDBB-BA3A-48B1-B2D5-F38C40646ACD}"/>
    <cellStyle name="Entrada 2 38 2 2" xfId="10104" xr:uid="{EF9C6F11-62E7-429B-B7D8-8365A4DBD563}"/>
    <cellStyle name="Entrada 2 38 2 2 2" xfId="10105" xr:uid="{A20C4879-54D0-4998-8246-CC9D579E2462}"/>
    <cellStyle name="Entrada 2 38 2 2 2 2" xfId="10106" xr:uid="{877B8494-C5B1-44DE-AA03-750FF3170F76}"/>
    <cellStyle name="Entrada 2 38 2 2 2_Volatility" xfId="10107" xr:uid="{0489A0DF-9DD1-4F66-B5AE-8E9016F37645}"/>
    <cellStyle name="Entrada 2 38 2 2 3" xfId="10108" xr:uid="{878901E4-F8D5-4E66-BB28-6254E4A57160}"/>
    <cellStyle name="Entrada 2 38 2 2_Volatility" xfId="10109" xr:uid="{D2DE8842-975C-4A16-9FA3-11AA6E6DD597}"/>
    <cellStyle name="Entrada 2 38 2 3" xfId="10110" xr:uid="{D89D6F97-D735-4E36-ACF1-DC3987F124AB}"/>
    <cellStyle name="Entrada 2 38 2 3 2" xfId="10111" xr:uid="{6422AAE2-B5BE-4D48-B146-042F1F32C3CD}"/>
    <cellStyle name="Entrada 2 38 2 3 2 2" xfId="10112" xr:uid="{F4673B8B-2711-43DB-BAE1-97DCA909B82E}"/>
    <cellStyle name="Entrada 2 38 2 3 2_Volatility" xfId="10113" xr:uid="{64DA64B7-B9A4-476B-AA5F-00FEE6D87877}"/>
    <cellStyle name="Entrada 2 38 2 3 3" xfId="10114" xr:uid="{BA41EA6E-BB62-4CAB-91F5-12002279F2A8}"/>
    <cellStyle name="Entrada 2 38 2 3_Volatility" xfId="10115" xr:uid="{EEE4AE5D-83D6-499E-BE80-9C2A969C63E6}"/>
    <cellStyle name="Entrada 2 38 2 4" xfId="10116" xr:uid="{263F81CF-7105-4E7F-B8B4-942F85E0B707}"/>
    <cellStyle name="Entrada 2 38 2 4 2" xfId="10117" xr:uid="{3593ED0C-8722-4328-9F1A-D300CE0647AD}"/>
    <cellStyle name="Entrada 2 38 2 4_Volatility" xfId="10118" xr:uid="{1AC0D219-F222-423E-8E38-D53979B8CF11}"/>
    <cellStyle name="Entrada 2 38 2 5" xfId="10119" xr:uid="{A94775CB-D225-4256-9008-1DA49A7F42FE}"/>
    <cellStyle name="Entrada 2 38 2_Volatility" xfId="10120" xr:uid="{BC6CA11E-F785-46A8-9CE8-16552E0AF107}"/>
    <cellStyle name="Entrada 2 38 3" xfId="10121" xr:uid="{F62C6D4C-0520-4A64-AF49-326691D9DEAD}"/>
    <cellStyle name="Entrada 2 38 3 2" xfId="10122" xr:uid="{C51F425B-312E-4C6A-B447-0B8A31E254C5}"/>
    <cellStyle name="Entrada 2 38 3 2 2" xfId="10123" xr:uid="{50244A68-4CD9-4141-8484-E8FB0C1CAB07}"/>
    <cellStyle name="Entrada 2 38 3 2_Volatility" xfId="10124" xr:uid="{E5C0F1DC-36E3-4DB1-BB78-4FB3FDFB691F}"/>
    <cellStyle name="Entrada 2 38 3 3" xfId="10125" xr:uid="{A5CBB50B-0059-4FA5-8F94-744D405F3B23}"/>
    <cellStyle name="Entrada 2 38 3_Volatility" xfId="10126" xr:uid="{764642AA-F423-4A68-9319-21D29B4E8FE6}"/>
    <cellStyle name="Entrada 2 38 4" xfId="10127" xr:uid="{10023403-BD15-4FDB-8056-288FBB78DB12}"/>
    <cellStyle name="Entrada 2 38 4 2" xfId="10128" xr:uid="{D36C5ABD-AB0B-48EE-8B40-DD60D80F8975}"/>
    <cellStyle name="Entrada 2 38 4_Volatility" xfId="10129" xr:uid="{E341CD96-9DBF-433C-BC46-02E58035B689}"/>
    <cellStyle name="Entrada 2 38 5" xfId="10130" xr:uid="{46D1CDB5-4C18-4D85-A196-0FBC88AD8804}"/>
    <cellStyle name="Entrada 2 38_Volatility" xfId="10131" xr:uid="{A7D7E7F6-275F-4BE9-B699-3DC2A7D5B14D}"/>
    <cellStyle name="Entrada 2 39" xfId="10132" xr:uid="{A8BDE46D-01F2-4375-A711-E106F1CF18AC}"/>
    <cellStyle name="Entrada 2 39 2" xfId="10133" xr:uid="{7F46AA4D-51ED-4D48-A108-BDB56EAAA2B9}"/>
    <cellStyle name="Entrada 2 39 2 2" xfId="10134" xr:uid="{56B4B316-6BF8-4918-9349-025325DC98A9}"/>
    <cellStyle name="Entrada 2 39 2 2 2" xfId="10135" xr:uid="{EE811573-C095-4E1E-BAB9-21ACAB729856}"/>
    <cellStyle name="Entrada 2 39 2 2 2 2" xfId="10136" xr:uid="{69664662-3BFC-45AA-9189-D48B6C8B561C}"/>
    <cellStyle name="Entrada 2 39 2 2 2_Volatility" xfId="10137" xr:uid="{8FBFBEA2-BA7B-4A24-81F7-FA8EADA10B17}"/>
    <cellStyle name="Entrada 2 39 2 2 3" xfId="10138" xr:uid="{F466FA78-E13A-468B-B35A-492C2BFAC376}"/>
    <cellStyle name="Entrada 2 39 2 2_Volatility" xfId="10139" xr:uid="{18A33D7D-C780-4F6D-AC01-84C6BB1ACBFF}"/>
    <cellStyle name="Entrada 2 39 2 3" xfId="10140" xr:uid="{489A20E7-B5B6-404E-9CE9-1EDB9A9C53C2}"/>
    <cellStyle name="Entrada 2 39 2 3 2" xfId="10141" xr:uid="{86602807-8B5E-4B9F-A7DC-8EA2BE515FB4}"/>
    <cellStyle name="Entrada 2 39 2 3 2 2" xfId="10142" xr:uid="{E47F6831-37B1-439D-B062-E483CA3853EE}"/>
    <cellStyle name="Entrada 2 39 2 3 2_Volatility" xfId="10143" xr:uid="{B2DEB0F2-761F-4F1B-89FF-FDF94E9C29B4}"/>
    <cellStyle name="Entrada 2 39 2 3 3" xfId="10144" xr:uid="{E7384054-DCAC-468F-B9EB-615DCCAE799A}"/>
    <cellStyle name="Entrada 2 39 2 3_Volatility" xfId="10145" xr:uid="{4B13AA37-131A-46F9-A9E2-DA97382E129F}"/>
    <cellStyle name="Entrada 2 39 2 4" xfId="10146" xr:uid="{2D217F13-0F7B-4ABB-9CBA-1B5245154B6A}"/>
    <cellStyle name="Entrada 2 39 2 4 2" xfId="10147" xr:uid="{1E90AD7E-AF93-4D24-AD09-1C3973B8D3FE}"/>
    <cellStyle name="Entrada 2 39 2 4_Volatility" xfId="10148" xr:uid="{F73D0CA4-B6D2-412B-AC7E-E4E2D133B7B7}"/>
    <cellStyle name="Entrada 2 39 2 5" xfId="10149" xr:uid="{64E32C8D-C299-43CB-B6E9-30CDEE5ED518}"/>
    <cellStyle name="Entrada 2 39 2_Volatility" xfId="10150" xr:uid="{1F7861AD-68E5-43D7-90A4-B89463A8F8C1}"/>
    <cellStyle name="Entrada 2 39 3" xfId="10151" xr:uid="{A7B8C95F-95E4-47AF-A39F-63984B596B08}"/>
    <cellStyle name="Entrada 2 39 3 2" xfId="10152" xr:uid="{D7AC1DFD-2CA8-438E-9AC6-D78DD5F43EA1}"/>
    <cellStyle name="Entrada 2 39 3 2 2" xfId="10153" xr:uid="{8A69A45E-F53D-4DB5-845F-A29BE89B25A6}"/>
    <cellStyle name="Entrada 2 39 3 2_Volatility" xfId="10154" xr:uid="{FAC37371-8966-4FBE-BDE3-EE8EF400FFF5}"/>
    <cellStyle name="Entrada 2 39 3 3" xfId="10155" xr:uid="{B8F40D10-BD96-4142-8FCC-555F5220B470}"/>
    <cellStyle name="Entrada 2 39 3_Volatility" xfId="10156" xr:uid="{69D61596-7B17-45EA-8D37-DCC9ADC14A65}"/>
    <cellStyle name="Entrada 2 39 4" xfId="10157" xr:uid="{52ECE35F-8566-4F93-85DA-6FEF2BE8C24C}"/>
    <cellStyle name="Entrada 2 39 4 2" xfId="10158" xr:uid="{F174007C-CD40-4470-8274-4D9D3CA09334}"/>
    <cellStyle name="Entrada 2 39 4_Volatility" xfId="10159" xr:uid="{58BE643C-7BA8-4518-BFC2-4697215C79A1}"/>
    <cellStyle name="Entrada 2 39 5" xfId="10160" xr:uid="{957E64C9-FA5A-43D0-A6AF-996FEBE233C4}"/>
    <cellStyle name="Entrada 2 39_Volatility" xfId="10161" xr:uid="{DD7C0D28-B368-4CFF-87DC-E1E350665B22}"/>
    <cellStyle name="Entrada 2 4" xfId="10162" xr:uid="{CB53D7AC-A47E-4836-9161-8D47BE30F674}"/>
    <cellStyle name="Entrada 2 4 2" xfId="10163" xr:uid="{231C4272-B357-48D1-B005-9B603306DD74}"/>
    <cellStyle name="Entrada 2 4 2 2" xfId="10164" xr:uid="{AC1DB739-5604-4E88-A328-95E9482C2CFB}"/>
    <cellStyle name="Entrada 2 4 2 2 2" xfId="10165" xr:uid="{82752508-B58D-4238-991C-34165DF31017}"/>
    <cellStyle name="Entrada 2 4 2 2 2 2" xfId="10166" xr:uid="{A7E3AFF5-3E3C-433A-B5FB-82DDF8FFDCA1}"/>
    <cellStyle name="Entrada 2 4 2 2 2_Volatility" xfId="10167" xr:uid="{F28ECCEA-35D7-448A-9812-184A7DF89696}"/>
    <cellStyle name="Entrada 2 4 2 2 3" xfId="10168" xr:uid="{E3290C8B-DB45-4A4C-B274-08144228E0CC}"/>
    <cellStyle name="Entrada 2 4 2 2_Volatility" xfId="10169" xr:uid="{CC91E3E8-2C22-46FB-8138-72C18384A0B3}"/>
    <cellStyle name="Entrada 2 4 2 3" xfId="10170" xr:uid="{CCA3EAAE-060F-4E73-8BF3-61A96665EA96}"/>
    <cellStyle name="Entrada 2 4 2 3 2" xfId="10171" xr:uid="{354BB0D7-2B2B-4DB3-996D-421303767C28}"/>
    <cellStyle name="Entrada 2 4 2 3 2 2" xfId="10172" xr:uid="{5577A6A4-7BBD-4765-BE7B-610C2C77AC21}"/>
    <cellStyle name="Entrada 2 4 2 3 2_Volatility" xfId="10173" xr:uid="{BFB548A0-6526-49CE-AF70-740C54DEF875}"/>
    <cellStyle name="Entrada 2 4 2 3 3" xfId="10174" xr:uid="{C36B7C1F-C1A8-4E43-9181-40C51322F051}"/>
    <cellStyle name="Entrada 2 4 2 3_Volatility" xfId="10175" xr:uid="{04BA77E1-AEE5-488B-A5A6-F668C7682679}"/>
    <cellStyle name="Entrada 2 4 2 4" xfId="10176" xr:uid="{F99EDBEE-2A39-4F22-A005-A113EB630EF0}"/>
    <cellStyle name="Entrada 2 4 2 4 2" xfId="10177" xr:uid="{D5BCA7B1-B610-48AC-BC94-6F0C8BD55B1F}"/>
    <cellStyle name="Entrada 2 4 2 4_Volatility" xfId="10178" xr:uid="{90D1BB85-F25C-43DE-B8ED-47AC20ED23F6}"/>
    <cellStyle name="Entrada 2 4 2 5" xfId="10179" xr:uid="{F85DA6F9-EC0F-4273-9CE3-80B2A0BCC121}"/>
    <cellStyle name="Entrada 2 4 2_Volatility" xfId="10180" xr:uid="{73AACA2A-D986-4E51-8EB2-56B83063DD97}"/>
    <cellStyle name="Entrada 2 4 3" xfId="10181" xr:uid="{B397B6B6-9CCE-49CA-AA0D-DDA735BB9472}"/>
    <cellStyle name="Entrada 2 4 3 2" xfId="10182" xr:uid="{C3630A22-82B0-4591-ADFA-821FE247758E}"/>
    <cellStyle name="Entrada 2 4 3 2 2" xfId="10183" xr:uid="{03B54831-B8CD-4006-8B5F-4B71D8B4076D}"/>
    <cellStyle name="Entrada 2 4 3 2_Volatility" xfId="10184" xr:uid="{812E5D76-45DF-4E75-A62F-DDED764D9590}"/>
    <cellStyle name="Entrada 2 4 3 3" xfId="10185" xr:uid="{D18895EC-D3DE-48E6-98DC-A1A0D5992E8E}"/>
    <cellStyle name="Entrada 2 4 3_Volatility" xfId="10186" xr:uid="{17F64990-F040-4840-A165-A6607323F1EC}"/>
    <cellStyle name="Entrada 2 4 4" xfId="10187" xr:uid="{969DD38E-BF79-429A-BB57-3CC989910F71}"/>
    <cellStyle name="Entrada 2 4 4 2" xfId="10188" xr:uid="{6A076746-7C1C-41D4-B709-1172CDAB52F1}"/>
    <cellStyle name="Entrada 2 4 4_Volatility" xfId="10189" xr:uid="{EA36EC70-B401-4D18-B2F9-E464053064E7}"/>
    <cellStyle name="Entrada 2 4 5" xfId="10190" xr:uid="{739D7D8B-9B8F-4343-A127-A9A487F3F9A4}"/>
    <cellStyle name="Entrada 2 4_Volatility" xfId="10191" xr:uid="{888FD1F2-EC93-4450-9B0C-010D3CBFE5B4}"/>
    <cellStyle name="Entrada 2 40" xfId="10192" xr:uid="{521A42B0-A4AC-4B91-8FF3-0D7D49069EE3}"/>
    <cellStyle name="Entrada 2 40 2" xfId="10193" xr:uid="{CC05FC03-FB3B-4DF8-B645-E45FDC507D2D}"/>
    <cellStyle name="Entrada 2 40 2 2" xfId="10194" xr:uid="{57D9DFBA-F304-490E-95AA-B7BFFE426F4F}"/>
    <cellStyle name="Entrada 2 40 2 2 2" xfId="10195" xr:uid="{3ACFF2EB-6B74-4214-B82B-C9B0A811BC45}"/>
    <cellStyle name="Entrada 2 40 2 2 2 2" xfId="10196" xr:uid="{3F314F26-A14D-4C19-996B-2113228AF574}"/>
    <cellStyle name="Entrada 2 40 2 2 2_Volatility" xfId="10197" xr:uid="{A5DC7A8C-D2E6-4EBF-8818-50A3537484BD}"/>
    <cellStyle name="Entrada 2 40 2 2 3" xfId="10198" xr:uid="{356F936E-6AF4-4CF3-A89F-894D3290F348}"/>
    <cellStyle name="Entrada 2 40 2 2_Volatility" xfId="10199" xr:uid="{1D100965-F010-4C82-94B1-89D68A1F367F}"/>
    <cellStyle name="Entrada 2 40 2 3" xfId="10200" xr:uid="{57FB3E34-F3CC-43A1-A4DF-4B16461BDC5B}"/>
    <cellStyle name="Entrada 2 40 2 3 2" xfId="10201" xr:uid="{D502FBC7-5792-4BF7-990D-299A2105DD3A}"/>
    <cellStyle name="Entrada 2 40 2 3 2 2" xfId="10202" xr:uid="{387C05E1-BE2B-4864-8E34-ADE7102C12F0}"/>
    <cellStyle name="Entrada 2 40 2 3 2_Volatility" xfId="10203" xr:uid="{F0C3AD0C-D582-483C-A7BC-9B9210FBF7CA}"/>
    <cellStyle name="Entrada 2 40 2 3 3" xfId="10204" xr:uid="{E7BEC149-EC40-4F60-ADF8-26BB0A4B17AE}"/>
    <cellStyle name="Entrada 2 40 2 3_Volatility" xfId="10205" xr:uid="{639947D9-70E8-4E5D-AEF6-17C5B0252DB7}"/>
    <cellStyle name="Entrada 2 40 2 4" xfId="10206" xr:uid="{7BAEE637-F6E2-4B36-8F94-9402501568FB}"/>
    <cellStyle name="Entrada 2 40 2 4 2" xfId="10207" xr:uid="{C5648B2D-7A8E-49B8-ACC8-8BAC159FC1DA}"/>
    <cellStyle name="Entrada 2 40 2 4_Volatility" xfId="10208" xr:uid="{320CD799-E668-4C18-A304-21CE5E97785C}"/>
    <cellStyle name="Entrada 2 40 2 5" xfId="10209" xr:uid="{F567CE00-253C-4F78-AD54-0351F73F6B0E}"/>
    <cellStyle name="Entrada 2 40 2_Volatility" xfId="10210" xr:uid="{16195009-87DB-41E2-8D1A-B494DF16DE31}"/>
    <cellStyle name="Entrada 2 40 3" xfId="10211" xr:uid="{03E1106E-5F4A-413B-A579-C2A38FFEC49F}"/>
    <cellStyle name="Entrada 2 40 3 2" xfId="10212" xr:uid="{2B9EC790-C8B3-4C9D-9F2D-ECFDE6EE5AFD}"/>
    <cellStyle name="Entrada 2 40 3 2 2" xfId="10213" xr:uid="{EA9665FC-7855-4E58-84AB-2C84D5408106}"/>
    <cellStyle name="Entrada 2 40 3 2_Volatility" xfId="10214" xr:uid="{0F3A205D-25E0-4745-87A6-4DB78C4E2C38}"/>
    <cellStyle name="Entrada 2 40 3 3" xfId="10215" xr:uid="{16A1D515-9861-4874-9F5F-957129474637}"/>
    <cellStyle name="Entrada 2 40 3_Volatility" xfId="10216" xr:uid="{D85E540F-A54F-44B4-B25D-D969D2F48CA4}"/>
    <cellStyle name="Entrada 2 40 4" xfId="10217" xr:uid="{3CDE1EE5-B63C-4829-9B68-3056E1D90BD9}"/>
    <cellStyle name="Entrada 2 40 4 2" xfId="10218" xr:uid="{F2EAA72D-FBC4-42B4-BD22-27CCC6346DE4}"/>
    <cellStyle name="Entrada 2 40 4_Volatility" xfId="10219" xr:uid="{79897804-C7C3-4C17-A345-3D6FBA1067FD}"/>
    <cellStyle name="Entrada 2 40 5" xfId="10220" xr:uid="{E118CE97-B1E8-4746-9BA2-53399C60A8D4}"/>
    <cellStyle name="Entrada 2 40_Volatility" xfId="10221" xr:uid="{7C4D45E0-C05F-4DB1-B235-BB001F66158E}"/>
    <cellStyle name="Entrada 2 41" xfId="10222" xr:uid="{0D3D3204-64C5-414A-978E-3B59AC74AC89}"/>
    <cellStyle name="Entrada 2 41 2" xfId="10223" xr:uid="{CA67AD43-C149-4916-8064-54E83567866C}"/>
    <cellStyle name="Entrada 2 41 2 2" xfId="10224" xr:uid="{99BB09D0-1F7C-4FF8-9377-C989392F01E4}"/>
    <cellStyle name="Entrada 2 41 2 2 2" xfId="10225" xr:uid="{845635DE-623D-4EAE-B5DE-52E5C7BF4FB7}"/>
    <cellStyle name="Entrada 2 41 2 2 2 2" xfId="10226" xr:uid="{7F4641C3-47C2-4BC1-8FE7-E011FC307320}"/>
    <cellStyle name="Entrada 2 41 2 2 2_Volatility" xfId="10227" xr:uid="{3BAD3A21-C210-4F8A-B025-0FB810B47537}"/>
    <cellStyle name="Entrada 2 41 2 2 3" xfId="10228" xr:uid="{AAB87F4A-6098-4EFB-835D-B8722CE41691}"/>
    <cellStyle name="Entrada 2 41 2 2_Volatility" xfId="10229" xr:uid="{FBFCB754-EEA8-4310-8A49-8BD0D0D7A258}"/>
    <cellStyle name="Entrada 2 41 2 3" xfId="10230" xr:uid="{A9DF4E06-DB5B-4C40-A435-5A5AE1C27710}"/>
    <cellStyle name="Entrada 2 41 2 3 2" xfId="10231" xr:uid="{38647368-6303-40EA-A44E-D4E9EF9C101E}"/>
    <cellStyle name="Entrada 2 41 2 3 2 2" xfId="10232" xr:uid="{69452128-4B44-4582-8A7B-A5CBD77C9124}"/>
    <cellStyle name="Entrada 2 41 2 3 2_Volatility" xfId="10233" xr:uid="{572ECFEA-04C1-4AF2-8234-6836BDABD365}"/>
    <cellStyle name="Entrada 2 41 2 3 3" xfId="10234" xr:uid="{672C1B75-6D38-4ED6-86F0-3FEBB3443E94}"/>
    <cellStyle name="Entrada 2 41 2 3_Volatility" xfId="10235" xr:uid="{C57CF220-9EF2-4A55-996C-D5E69F9AF561}"/>
    <cellStyle name="Entrada 2 41 2 4" xfId="10236" xr:uid="{D7454F93-7429-4599-A9E7-07A5695C3707}"/>
    <cellStyle name="Entrada 2 41 2 4 2" xfId="10237" xr:uid="{898830D7-CCCD-4C7F-961A-C4799205723D}"/>
    <cellStyle name="Entrada 2 41 2 4_Volatility" xfId="10238" xr:uid="{73815DB8-EBA7-4F73-9E3E-94D5695DEEAF}"/>
    <cellStyle name="Entrada 2 41 2 5" xfId="10239" xr:uid="{1CD17341-2AB5-4CFB-A190-682C47DEAC06}"/>
    <cellStyle name="Entrada 2 41 2_Volatility" xfId="10240" xr:uid="{92FB7830-EF45-40D8-AC0B-D76BFC52B472}"/>
    <cellStyle name="Entrada 2 41 3" xfId="10241" xr:uid="{B5CF25C8-A700-41C5-A40D-B542236C7253}"/>
    <cellStyle name="Entrada 2 41 3 2" xfId="10242" xr:uid="{680E6F1A-0DCD-4643-BD3E-F77FCAC75942}"/>
    <cellStyle name="Entrada 2 41 3 2 2" xfId="10243" xr:uid="{6B644EE7-B0C3-418C-8C74-16A8F8ED43FB}"/>
    <cellStyle name="Entrada 2 41 3 2_Volatility" xfId="10244" xr:uid="{69B70CB9-95E1-4864-B1F4-AAC6502B85CC}"/>
    <cellStyle name="Entrada 2 41 3 3" xfId="10245" xr:uid="{7121C938-547A-421F-AA76-E259C1DD8E33}"/>
    <cellStyle name="Entrada 2 41 3_Volatility" xfId="10246" xr:uid="{773475ED-73C3-4976-9871-FB19D417394B}"/>
    <cellStyle name="Entrada 2 41 4" xfId="10247" xr:uid="{6281AE69-1B73-4390-A814-2479E4B326A6}"/>
    <cellStyle name="Entrada 2 41 4 2" xfId="10248" xr:uid="{D9C0D5B0-AA63-4821-9808-A2816880264A}"/>
    <cellStyle name="Entrada 2 41 4_Volatility" xfId="10249" xr:uid="{186920F6-9FA8-4396-8687-6D75A6E3A07F}"/>
    <cellStyle name="Entrada 2 41 5" xfId="10250" xr:uid="{A32C1DBE-BF07-4CFD-AE4F-B2F4219A0268}"/>
    <cellStyle name="Entrada 2 41_Volatility" xfId="10251" xr:uid="{AA3698CA-58CD-4523-9BE4-432CF18DDCAA}"/>
    <cellStyle name="Entrada 2 42" xfId="10252" xr:uid="{2386FED9-BD5B-406D-A9DE-61B5054C2D43}"/>
    <cellStyle name="Entrada 2 42 2" xfId="10253" xr:uid="{0B985FF3-AC49-4164-B822-B3B63F8EBEB0}"/>
    <cellStyle name="Entrada 2 42 2 2" xfId="10254" xr:uid="{A62DE945-DCEA-4F98-BC5C-6639D756B8C6}"/>
    <cellStyle name="Entrada 2 42 2 2 2" xfId="10255" xr:uid="{7228FD22-5393-4C10-ABED-9997352B075C}"/>
    <cellStyle name="Entrada 2 42 2 2 2 2" xfId="10256" xr:uid="{CCA64D19-E130-4883-A93C-4E42BE5E12FD}"/>
    <cellStyle name="Entrada 2 42 2 2 2_Volatility" xfId="10257" xr:uid="{24609FCF-8DEA-4713-873A-A38F56DAC83D}"/>
    <cellStyle name="Entrada 2 42 2 2 3" xfId="10258" xr:uid="{D5B609B3-A823-47E0-9E13-5278EE4F74FB}"/>
    <cellStyle name="Entrada 2 42 2 2_Volatility" xfId="10259" xr:uid="{019E5468-91F9-4036-A02D-465604E97944}"/>
    <cellStyle name="Entrada 2 42 2 3" xfId="10260" xr:uid="{C1B6AE0E-7757-40E9-9925-3C2C4580181F}"/>
    <cellStyle name="Entrada 2 42 2 3 2" xfId="10261" xr:uid="{3C109637-523B-455E-9745-83E7D35404B1}"/>
    <cellStyle name="Entrada 2 42 2 3 2 2" xfId="10262" xr:uid="{10BFB01A-14B1-43ED-99AA-D37B1C8987EB}"/>
    <cellStyle name="Entrada 2 42 2 3 2_Volatility" xfId="10263" xr:uid="{A811964A-3DBB-4360-B4D1-A0A68FC39D4E}"/>
    <cellStyle name="Entrada 2 42 2 3 3" xfId="10264" xr:uid="{52D99C4C-6DE9-4A12-A83A-6503C1D52754}"/>
    <cellStyle name="Entrada 2 42 2 3_Volatility" xfId="10265" xr:uid="{C8F28183-E600-4FDE-929D-4E180AEAA08D}"/>
    <cellStyle name="Entrada 2 42 2 4" xfId="10266" xr:uid="{FC73CAF5-F713-4749-890B-C02292B1D787}"/>
    <cellStyle name="Entrada 2 42 2 4 2" xfId="10267" xr:uid="{BB3F2430-CB98-4BD0-B627-2DDE59932919}"/>
    <cellStyle name="Entrada 2 42 2 4_Volatility" xfId="10268" xr:uid="{744E2FE9-1D2D-4C09-B828-0EAF3A56BFF9}"/>
    <cellStyle name="Entrada 2 42 2 5" xfId="10269" xr:uid="{58CACAFF-8408-4810-A3A7-664D7AAABC23}"/>
    <cellStyle name="Entrada 2 42 2_Volatility" xfId="10270" xr:uid="{3D7AC2FE-687A-4A3C-B00A-9E3DE22C0EF3}"/>
    <cellStyle name="Entrada 2 42 3" xfId="10271" xr:uid="{C342AD49-61E1-42F7-A6F4-92B1D88E48B3}"/>
    <cellStyle name="Entrada 2 42 3 2" xfId="10272" xr:uid="{D8C10DD9-8B1B-40DF-A6D0-F86BA4F24012}"/>
    <cellStyle name="Entrada 2 42 3 2 2" xfId="10273" xr:uid="{643EBFA3-0CEC-4A77-B6C9-10668E1F4CF5}"/>
    <cellStyle name="Entrada 2 42 3 2_Volatility" xfId="10274" xr:uid="{847E5486-8DEB-46E8-A177-E6A583CCF545}"/>
    <cellStyle name="Entrada 2 42 3 3" xfId="10275" xr:uid="{C794BC26-0BF3-459D-A494-A2C745805250}"/>
    <cellStyle name="Entrada 2 42 3_Volatility" xfId="10276" xr:uid="{0174B829-54FF-4D91-A6E4-3F73155D0107}"/>
    <cellStyle name="Entrada 2 42 4" xfId="10277" xr:uid="{B72DC1FD-3E10-4F72-A1CF-EE7352D93FCF}"/>
    <cellStyle name="Entrada 2 42 4 2" xfId="10278" xr:uid="{F83E5C70-2A9D-4874-BFB2-C53335597853}"/>
    <cellStyle name="Entrada 2 42 4_Volatility" xfId="10279" xr:uid="{1800EC79-5FDC-43E1-8AC5-60DC11E73C0F}"/>
    <cellStyle name="Entrada 2 42 5" xfId="10280" xr:uid="{3CEF8A78-027E-45F1-A3EA-EB9A2107CC58}"/>
    <cellStyle name="Entrada 2 42_Volatility" xfId="10281" xr:uid="{BBCBA7AC-6158-43E1-B2E2-E34242B56333}"/>
    <cellStyle name="Entrada 2 43" xfId="10282" xr:uid="{C9640B03-E089-4E8D-A75C-78F2B318C580}"/>
    <cellStyle name="Entrada 2 43 2" xfId="10283" xr:uid="{8E1C82A8-7965-4479-9D35-57DCBC5D4D19}"/>
    <cellStyle name="Entrada 2 43 2 2" xfId="10284" xr:uid="{331DABF2-4866-47FA-8155-4B98FB18D79C}"/>
    <cellStyle name="Entrada 2 43 2 2 2" xfId="10285" xr:uid="{0671D3A3-B5D9-4CF2-BAE6-F3BA7F9C22C5}"/>
    <cellStyle name="Entrada 2 43 2 2 2 2" xfId="10286" xr:uid="{946F391C-EDF9-4AE7-924A-BBB12BBC0380}"/>
    <cellStyle name="Entrada 2 43 2 2 2_Volatility" xfId="10287" xr:uid="{DE6F17E9-AAD1-4425-A8CD-4937AFE6D17C}"/>
    <cellStyle name="Entrada 2 43 2 2 3" xfId="10288" xr:uid="{3FB5DD90-F5E4-4FD3-983A-69D1EB78FF11}"/>
    <cellStyle name="Entrada 2 43 2 2_Volatility" xfId="10289" xr:uid="{BD0C8AB0-1108-4033-A3A7-5038E831F551}"/>
    <cellStyle name="Entrada 2 43 2 3" xfId="10290" xr:uid="{2187076C-157A-457C-928D-DF13B440DA18}"/>
    <cellStyle name="Entrada 2 43 2 3 2" xfId="10291" xr:uid="{FA99120E-8AB9-4AF9-B9DA-1CDE87CCB5E3}"/>
    <cellStyle name="Entrada 2 43 2 3 2 2" xfId="10292" xr:uid="{742F2632-F6E7-4F9D-8FD3-E7258FA73C90}"/>
    <cellStyle name="Entrada 2 43 2 3 2_Volatility" xfId="10293" xr:uid="{398764F2-DC97-4DD7-899E-3ED5AAC5942F}"/>
    <cellStyle name="Entrada 2 43 2 3 3" xfId="10294" xr:uid="{5F84D33B-7946-416B-A659-ED5BE7FF3542}"/>
    <cellStyle name="Entrada 2 43 2 3_Volatility" xfId="10295" xr:uid="{C98C57D5-9EA7-4E8E-AD75-73060F94F707}"/>
    <cellStyle name="Entrada 2 43 2 4" xfId="10296" xr:uid="{EFBEA82B-83F9-4AB3-A178-7EB833878B82}"/>
    <cellStyle name="Entrada 2 43 2 4 2" xfId="10297" xr:uid="{A317AC5B-5C2D-4DED-A6D5-328531511100}"/>
    <cellStyle name="Entrada 2 43 2 4_Volatility" xfId="10298" xr:uid="{CC7D1E93-F340-43C5-846B-5CA72D21D815}"/>
    <cellStyle name="Entrada 2 43 2 5" xfId="10299" xr:uid="{0CA7833A-C340-467A-91BC-74B842684054}"/>
    <cellStyle name="Entrada 2 43 2_Volatility" xfId="10300" xr:uid="{B309B0B6-9E78-47E5-BED9-4AE577413D00}"/>
    <cellStyle name="Entrada 2 43 3" xfId="10301" xr:uid="{E2583467-C4A5-418E-97A8-A32A86FB4634}"/>
    <cellStyle name="Entrada 2 43 3 2" xfId="10302" xr:uid="{101D710E-08D5-4568-85B7-0F40002BC94C}"/>
    <cellStyle name="Entrada 2 43 3 2 2" xfId="10303" xr:uid="{9352BC3B-8F4E-4E19-9644-802EC6B85E99}"/>
    <cellStyle name="Entrada 2 43 3 2_Volatility" xfId="10304" xr:uid="{30D359B9-6C44-452A-82EF-AB3C93DDFF50}"/>
    <cellStyle name="Entrada 2 43 3 3" xfId="10305" xr:uid="{DE9646B6-3477-494C-AC4A-A153F377023F}"/>
    <cellStyle name="Entrada 2 43 3_Volatility" xfId="10306" xr:uid="{3579D483-D1AB-415E-B730-3E19846E07D9}"/>
    <cellStyle name="Entrada 2 43 4" xfId="10307" xr:uid="{494894D4-6EC1-4ABA-8C51-572A78A2D87B}"/>
    <cellStyle name="Entrada 2 43 4 2" xfId="10308" xr:uid="{4C3B12F0-0141-4B62-AA1F-AF31D10CB6F4}"/>
    <cellStyle name="Entrada 2 43 4_Volatility" xfId="10309" xr:uid="{095F76ED-AFC6-416A-9641-9027EE2EF6B2}"/>
    <cellStyle name="Entrada 2 43 5" xfId="10310" xr:uid="{5DEFC2FD-512E-472C-B4B8-FA6E3BC859B4}"/>
    <cellStyle name="Entrada 2 43_Volatility" xfId="10311" xr:uid="{A20A6928-8413-4661-B36D-DC9E052C0FBE}"/>
    <cellStyle name="Entrada 2 44" xfId="10312" xr:uid="{7F512448-E2C1-424D-806C-33BCD79DDDB1}"/>
    <cellStyle name="Entrada 2 44 2" xfId="10313" xr:uid="{982719BB-63C5-4BE7-B511-AA9E33A9958A}"/>
    <cellStyle name="Entrada 2 44 2 2" xfId="10314" xr:uid="{948A8116-6DBF-4929-B696-80D8055396C6}"/>
    <cellStyle name="Entrada 2 44 2 2 2" xfId="10315" xr:uid="{FCD4A532-8F77-4758-9EE9-955EB8991768}"/>
    <cellStyle name="Entrada 2 44 2 2 2 2" xfId="10316" xr:uid="{0B405E6A-CBCA-4177-9F10-C9748D67B17F}"/>
    <cellStyle name="Entrada 2 44 2 2 2_Volatility" xfId="10317" xr:uid="{2C17C591-9A94-4ABA-8D71-8527C1BDEAA5}"/>
    <cellStyle name="Entrada 2 44 2 2 3" xfId="10318" xr:uid="{BF57B600-3029-4446-901E-8502E650FD96}"/>
    <cellStyle name="Entrada 2 44 2 2_Volatility" xfId="10319" xr:uid="{6AC63D7D-1BCE-4CEE-9A40-AB45FD2D5F0C}"/>
    <cellStyle name="Entrada 2 44 2 3" xfId="10320" xr:uid="{5604FDEF-A83E-488B-8DCE-C51DB2C48D65}"/>
    <cellStyle name="Entrada 2 44 2 3 2" xfId="10321" xr:uid="{8C224CEB-925C-4792-BEA6-5C1285F9470A}"/>
    <cellStyle name="Entrada 2 44 2 3 2 2" xfId="10322" xr:uid="{E1FB2311-B7F2-4E0A-BE20-E7D66661014D}"/>
    <cellStyle name="Entrada 2 44 2 3 2_Volatility" xfId="10323" xr:uid="{587B9ACA-18E6-4FAC-86A2-7F44821C6909}"/>
    <cellStyle name="Entrada 2 44 2 3 3" xfId="10324" xr:uid="{29A8BF2F-FE5A-475F-8F0A-69C2182A9872}"/>
    <cellStyle name="Entrada 2 44 2 3_Volatility" xfId="10325" xr:uid="{559F4E91-C4FA-4876-8679-17647FE1E47A}"/>
    <cellStyle name="Entrada 2 44 2 4" xfId="10326" xr:uid="{9C1ADD96-259F-4807-A431-ABE22C005491}"/>
    <cellStyle name="Entrada 2 44 2 4 2" xfId="10327" xr:uid="{57F11BBB-367C-44F9-9F28-7AE013BD5BEF}"/>
    <cellStyle name="Entrada 2 44 2 4_Volatility" xfId="10328" xr:uid="{509F6916-E3E8-48F8-85C6-996CA1535A41}"/>
    <cellStyle name="Entrada 2 44 2 5" xfId="10329" xr:uid="{D364339B-73C8-48BB-828E-3093DFCC0DA1}"/>
    <cellStyle name="Entrada 2 44 2_Volatility" xfId="10330" xr:uid="{5D5E8BFF-47D3-4ABD-914E-228F46AEB740}"/>
    <cellStyle name="Entrada 2 44 3" xfId="10331" xr:uid="{C60E9D26-8A7C-42D2-A0AB-12DEAA53E1A2}"/>
    <cellStyle name="Entrada 2 44 3 2" xfId="10332" xr:uid="{7AA98C07-D682-46FB-8D7D-4566646EDDA0}"/>
    <cellStyle name="Entrada 2 44 3 2 2" xfId="10333" xr:uid="{FF30E8BC-B58B-4F04-A970-8269D4A5334C}"/>
    <cellStyle name="Entrada 2 44 3 2_Volatility" xfId="10334" xr:uid="{38AB4328-C3BA-48E9-8821-07FC4F313509}"/>
    <cellStyle name="Entrada 2 44 3 3" xfId="10335" xr:uid="{2BE16D03-17FF-4A22-9338-70EA4B14E349}"/>
    <cellStyle name="Entrada 2 44 3_Volatility" xfId="10336" xr:uid="{F3BEFBFF-DC6A-4EF8-BDC9-FC3502057488}"/>
    <cellStyle name="Entrada 2 44 4" xfId="10337" xr:uid="{2972C402-C157-40F6-BB47-602D9E94BD0D}"/>
    <cellStyle name="Entrada 2 44 4 2" xfId="10338" xr:uid="{11263FF6-AEBA-4E8A-8A2C-2EE0C26B62E3}"/>
    <cellStyle name="Entrada 2 44 4_Volatility" xfId="10339" xr:uid="{5F44FCC5-A0F8-4C9C-A542-49DE48CCDE39}"/>
    <cellStyle name="Entrada 2 44 5" xfId="10340" xr:uid="{E0C86073-A426-4149-8E7E-4B0FCFE46C06}"/>
    <cellStyle name="Entrada 2 44_Volatility" xfId="10341" xr:uid="{3AA34DE0-4C36-4EA6-AE1D-B28447FAF2A1}"/>
    <cellStyle name="Entrada 2 45" xfId="10342" xr:uid="{1AEEB9F7-7C25-419D-8592-AF6F16F6711F}"/>
    <cellStyle name="Entrada 2 45 2" xfId="10343" xr:uid="{88531A49-050A-4178-A82B-A2402DEB95F9}"/>
    <cellStyle name="Entrada 2 45 2 2" xfId="10344" xr:uid="{7F497ED3-C229-4159-8676-C5D96A462EA1}"/>
    <cellStyle name="Entrada 2 45 2 2 2" xfId="10345" xr:uid="{FF9EA003-D36C-4479-8BE2-6DABE4B759C6}"/>
    <cellStyle name="Entrada 2 45 2 2 2 2" xfId="10346" xr:uid="{5DA3C443-B148-485E-8AD9-8B16406E2716}"/>
    <cellStyle name="Entrada 2 45 2 2 2_Volatility" xfId="10347" xr:uid="{48A57F69-F719-451D-B80A-76CFC892DB6F}"/>
    <cellStyle name="Entrada 2 45 2 2 3" xfId="10348" xr:uid="{489380C7-EA16-4C77-A77C-3A5BF12C8406}"/>
    <cellStyle name="Entrada 2 45 2 2_Volatility" xfId="10349" xr:uid="{46CFA0FF-34BB-4853-88FE-79D51CAA5B41}"/>
    <cellStyle name="Entrada 2 45 2 3" xfId="10350" xr:uid="{7BA1F145-FFD0-4B66-91F8-C9B1F75A4407}"/>
    <cellStyle name="Entrada 2 45 2 3 2" xfId="10351" xr:uid="{F0147651-411D-4BE3-8A49-043EB55537AD}"/>
    <cellStyle name="Entrada 2 45 2 3 2 2" xfId="10352" xr:uid="{FEE37181-A41F-4057-A3D7-07D686EC23F3}"/>
    <cellStyle name="Entrada 2 45 2 3 2_Volatility" xfId="10353" xr:uid="{AD1AD2A9-3D75-4E3D-89D8-986D705CE36B}"/>
    <cellStyle name="Entrada 2 45 2 3 3" xfId="10354" xr:uid="{717F180B-6241-4538-9905-0C353B61D0FC}"/>
    <cellStyle name="Entrada 2 45 2 3_Volatility" xfId="10355" xr:uid="{2B074599-6BE6-4864-8E58-65215A8AAF67}"/>
    <cellStyle name="Entrada 2 45 2 4" xfId="10356" xr:uid="{9896F7FE-BC38-4ED0-A865-A310506FC42C}"/>
    <cellStyle name="Entrada 2 45 2 4 2" xfId="10357" xr:uid="{135E4E58-B57D-4623-96F3-C3F23339D393}"/>
    <cellStyle name="Entrada 2 45 2 4_Volatility" xfId="10358" xr:uid="{39DE8179-09B7-4CF2-908E-17DD542C5BC2}"/>
    <cellStyle name="Entrada 2 45 2 5" xfId="10359" xr:uid="{B97B912C-8987-4982-9972-7126702D7660}"/>
    <cellStyle name="Entrada 2 45 2_Volatility" xfId="10360" xr:uid="{1D62AB66-18F7-4117-B96D-0AAD116D6316}"/>
    <cellStyle name="Entrada 2 45 3" xfId="10361" xr:uid="{F884CDE6-DF8B-407F-AB8E-590D1D5B1C44}"/>
    <cellStyle name="Entrada 2 45 3 2" xfId="10362" xr:uid="{FBEAD8A8-7932-4AFB-BBD3-0C773AD0FC4A}"/>
    <cellStyle name="Entrada 2 45 3 2 2" xfId="10363" xr:uid="{CB590728-D609-4A80-A52D-1457B8908269}"/>
    <cellStyle name="Entrada 2 45 3 2_Volatility" xfId="10364" xr:uid="{31D2BA77-3D73-46C9-83B1-E183588ADC20}"/>
    <cellStyle name="Entrada 2 45 3 3" xfId="10365" xr:uid="{1DED54CC-7561-4298-A7B5-661D657AFEBC}"/>
    <cellStyle name="Entrada 2 45 3_Volatility" xfId="10366" xr:uid="{AB173F03-B505-486F-8756-DA4E5698CA31}"/>
    <cellStyle name="Entrada 2 45 4" xfId="10367" xr:uid="{B03A4E63-2CB3-4838-9663-59C536AD01F4}"/>
    <cellStyle name="Entrada 2 45 4 2" xfId="10368" xr:uid="{8E883CA7-1CE0-4140-9AFA-C1FD1CDA875D}"/>
    <cellStyle name="Entrada 2 45 4_Volatility" xfId="10369" xr:uid="{96A7D7DD-841B-4637-B358-E7D35CBB5CA0}"/>
    <cellStyle name="Entrada 2 45 5" xfId="10370" xr:uid="{060A3E99-E494-4F7E-809C-DEE6CA010584}"/>
    <cellStyle name="Entrada 2 45_Volatility" xfId="10371" xr:uid="{EE60C8AF-E54C-40EA-86D9-30BD47A7CB26}"/>
    <cellStyle name="Entrada 2 46" xfId="10372" xr:uid="{FFC132F0-FFFA-426D-A0F4-F99542890D3C}"/>
    <cellStyle name="Entrada 2 46 2" xfId="10373" xr:uid="{C1FBCB22-2152-4E0D-BA3D-0763306CC0C3}"/>
    <cellStyle name="Entrada 2 46 2 2" xfId="10374" xr:uid="{BED2E3D1-5E50-48C2-A9C1-E61AE72FCD68}"/>
    <cellStyle name="Entrada 2 46 2 2 2" xfId="10375" xr:uid="{DE79FE11-0055-4900-9E28-8CD4F8713EF0}"/>
    <cellStyle name="Entrada 2 46 2 2 2 2" xfId="10376" xr:uid="{FC98A260-A2E2-4742-B7C3-E64E9DCB614C}"/>
    <cellStyle name="Entrada 2 46 2 2 2_Volatility" xfId="10377" xr:uid="{25BE87E7-71B4-4E58-8D38-57689CB5C7EC}"/>
    <cellStyle name="Entrada 2 46 2 2 3" xfId="10378" xr:uid="{73A52775-EA8D-41B0-ABA2-6D417DC7C50B}"/>
    <cellStyle name="Entrada 2 46 2 2_Volatility" xfId="10379" xr:uid="{EF81D3F6-BB76-4A8A-94CE-4180E5B61092}"/>
    <cellStyle name="Entrada 2 46 2 3" xfId="10380" xr:uid="{88F0BE1A-9AC7-49AB-99D7-691CFB97A4FB}"/>
    <cellStyle name="Entrada 2 46 2 3 2" xfId="10381" xr:uid="{9CBC0AB7-CFD8-46E7-BB0C-5F2BB9465518}"/>
    <cellStyle name="Entrada 2 46 2 3 2 2" xfId="10382" xr:uid="{908AF331-CE02-4B14-AE93-5CE4BD599ECF}"/>
    <cellStyle name="Entrada 2 46 2 3 2_Volatility" xfId="10383" xr:uid="{A9873DDD-AF2B-4AFD-A68C-13B660359198}"/>
    <cellStyle name="Entrada 2 46 2 3 3" xfId="10384" xr:uid="{A7815614-2340-40C7-B3B7-6C6BF5851886}"/>
    <cellStyle name="Entrada 2 46 2 3_Volatility" xfId="10385" xr:uid="{65E1F633-1A8C-4569-8C36-D077B4F1B5CE}"/>
    <cellStyle name="Entrada 2 46 2 4" xfId="10386" xr:uid="{017A554B-310F-43DD-8982-B1F37DCFAF63}"/>
    <cellStyle name="Entrada 2 46 2 4 2" xfId="10387" xr:uid="{C71249CA-1406-4F1B-B5A4-5FEA41227523}"/>
    <cellStyle name="Entrada 2 46 2 4_Volatility" xfId="10388" xr:uid="{125D54E2-DCF7-413A-96AF-AD37464F9EA7}"/>
    <cellStyle name="Entrada 2 46 2 5" xfId="10389" xr:uid="{C205C865-0131-44FA-BCCD-EFEBFAB65E60}"/>
    <cellStyle name="Entrada 2 46 2_Volatility" xfId="10390" xr:uid="{13681E00-A496-4E99-9CD1-F2CA7C82BC3A}"/>
    <cellStyle name="Entrada 2 46 3" xfId="10391" xr:uid="{D3340DAA-19CD-423D-A473-C437A7698236}"/>
    <cellStyle name="Entrada 2 46 3 2" xfId="10392" xr:uid="{0817C12E-B281-43F9-B8D6-C699728D0D61}"/>
    <cellStyle name="Entrada 2 46 3 2 2" xfId="10393" xr:uid="{C3B5BB11-FF47-4B12-A4C8-F6F0D8A92B53}"/>
    <cellStyle name="Entrada 2 46 3 2_Volatility" xfId="10394" xr:uid="{1F3A15B9-7259-46CD-8870-F02C884B48B6}"/>
    <cellStyle name="Entrada 2 46 3 3" xfId="10395" xr:uid="{9D00B8BD-7936-4F64-9848-41041056DE6A}"/>
    <cellStyle name="Entrada 2 46 3_Volatility" xfId="10396" xr:uid="{3D957B03-4B6D-41D9-B7BD-F799F7953A9C}"/>
    <cellStyle name="Entrada 2 46 4" xfId="10397" xr:uid="{ED1AB3A4-EB75-4B78-A063-322F0C4346DD}"/>
    <cellStyle name="Entrada 2 46 4 2" xfId="10398" xr:uid="{E9A5F886-B567-4BC5-AA5C-E1579894C311}"/>
    <cellStyle name="Entrada 2 46 4_Volatility" xfId="10399" xr:uid="{959F1E56-2F48-4087-9CD5-81D6C47C35C5}"/>
    <cellStyle name="Entrada 2 46 5" xfId="10400" xr:uid="{2251F242-7EB9-4ACC-9D7B-F4FFB8D5C970}"/>
    <cellStyle name="Entrada 2 46_Volatility" xfId="10401" xr:uid="{3AB73F76-6338-468D-81FD-EB604F3283FF}"/>
    <cellStyle name="Entrada 2 47" xfId="10402" xr:uid="{32ACE0CE-F11C-41F2-B65A-C1A8D703AF48}"/>
    <cellStyle name="Entrada 2 47 2" xfId="10403" xr:uid="{DB73BC86-685A-4AB3-98B2-6B8A572D05C9}"/>
    <cellStyle name="Entrada 2 47 2 2" xfId="10404" xr:uid="{3ED688EB-8BFD-40DC-84DD-AABABF441CEA}"/>
    <cellStyle name="Entrada 2 47 2 2 2" xfId="10405" xr:uid="{E66C36F1-A0EF-40BC-88B1-B07B85571A12}"/>
    <cellStyle name="Entrada 2 47 2 2_Volatility" xfId="10406" xr:uid="{680AD76D-E4F0-4AD1-AD95-4F028983FF0B}"/>
    <cellStyle name="Entrada 2 47 2 3" xfId="10407" xr:uid="{FA61C7EB-460B-4036-81B9-F31F816EB2AA}"/>
    <cellStyle name="Entrada 2 47 2_Volatility" xfId="10408" xr:uid="{E55B3ED0-28C9-4BF4-8C8C-488C1BFD7C60}"/>
    <cellStyle name="Entrada 2 47 3" xfId="10409" xr:uid="{BC4A5689-8BDA-4626-8C75-A9B426E74B6D}"/>
    <cellStyle name="Entrada 2 47 3 2" xfId="10410" xr:uid="{FED2CC8F-33F1-4815-8E49-06B88932DEF6}"/>
    <cellStyle name="Entrada 2 47 3 2 2" xfId="10411" xr:uid="{F3691EC3-3EA6-4674-BB9B-1B3B698E1B6D}"/>
    <cellStyle name="Entrada 2 47 3 2_Volatility" xfId="10412" xr:uid="{CDC7DC2E-721D-47C3-AE0C-58D6CF630439}"/>
    <cellStyle name="Entrada 2 47 3 3" xfId="10413" xr:uid="{DC543E5D-ACCB-44B7-B6D2-64346D35B7B0}"/>
    <cellStyle name="Entrada 2 47 3_Volatility" xfId="10414" xr:uid="{61508B12-FF07-42D0-A719-92197B06487D}"/>
    <cellStyle name="Entrada 2 47 4" xfId="10415" xr:uid="{77FDC40F-74B2-48BA-929D-DB29B7AF53E5}"/>
    <cellStyle name="Entrada 2 47 4 2" xfId="10416" xr:uid="{1449249D-4FD2-4E8F-A1FC-F0030FDB6D13}"/>
    <cellStyle name="Entrada 2 47 4_Volatility" xfId="10417" xr:uid="{8EB0AAC9-5171-422E-9C93-7E253C2F5DA0}"/>
    <cellStyle name="Entrada 2 47 5" xfId="10418" xr:uid="{B227490D-4301-4BB3-868B-354281F8798C}"/>
    <cellStyle name="Entrada 2 47_Volatility" xfId="10419" xr:uid="{0C372010-0CA9-41B0-9400-7191C2C973EF}"/>
    <cellStyle name="Entrada 2 48" xfId="10420" xr:uid="{633C96AE-2A0D-40D7-B190-5CE9C7B657DE}"/>
    <cellStyle name="Entrada 2 48 2" xfId="10421" xr:uid="{37E6893C-DB18-4C20-B206-0F47D8D2D5CD}"/>
    <cellStyle name="Entrada 2 48 2 2" xfId="10422" xr:uid="{B2E44870-5931-43E5-872A-3B57A8E42C56}"/>
    <cellStyle name="Entrada 2 48 2_Volatility" xfId="10423" xr:uid="{2C524EDD-382D-41EA-B2B3-D47D11C2EEAC}"/>
    <cellStyle name="Entrada 2 48 3" xfId="10424" xr:uid="{F9BA3D4E-EB81-456A-BDFB-F0969E1EC2F9}"/>
    <cellStyle name="Entrada 2 48_Volatility" xfId="10425" xr:uid="{7F698E6C-50E5-41C3-9BC7-2A779CFA6D66}"/>
    <cellStyle name="Entrada 2 49" xfId="10426" xr:uid="{A53BC6DC-2978-4633-BFA8-E1757F08C56B}"/>
    <cellStyle name="Entrada 2 49 2" xfId="10427" xr:uid="{3F662C0C-DF43-4464-8187-B04DA9D71E02}"/>
    <cellStyle name="Entrada 2 49_Volatility" xfId="10428" xr:uid="{249160F7-CE81-4B07-B332-6A8594727747}"/>
    <cellStyle name="Entrada 2 5" xfId="10429" xr:uid="{8614C976-6EDD-4E6B-9F1C-064187ED022C}"/>
    <cellStyle name="Entrada 2 5 2" xfId="10430" xr:uid="{1A0E4D3F-61E5-4542-BDF4-A850499D51A2}"/>
    <cellStyle name="Entrada 2 5 2 2" xfId="10431" xr:uid="{9E984BE4-8192-4E45-B534-DE23204CD7D1}"/>
    <cellStyle name="Entrada 2 5 2 2 2" xfId="10432" xr:uid="{361E9C61-17E7-496A-BB92-8BEF36A51C92}"/>
    <cellStyle name="Entrada 2 5 2 2 2 2" xfId="10433" xr:uid="{5134E917-E94C-42F4-BC5C-C9BC97EBED60}"/>
    <cellStyle name="Entrada 2 5 2 2 2_Volatility" xfId="10434" xr:uid="{B4197BF4-AF5C-4074-8C29-83D80015317C}"/>
    <cellStyle name="Entrada 2 5 2 2 3" xfId="10435" xr:uid="{82757B99-B087-4F84-B6ED-A3D5BDF3A649}"/>
    <cellStyle name="Entrada 2 5 2 2_Volatility" xfId="10436" xr:uid="{0B302B49-1D8D-4E93-BF6C-84838B4B3E1C}"/>
    <cellStyle name="Entrada 2 5 2 3" xfId="10437" xr:uid="{C3F91388-2C25-4B6A-825A-68A06D0FDE02}"/>
    <cellStyle name="Entrada 2 5 2 3 2" xfId="10438" xr:uid="{A240700C-9F24-4979-B25E-C2D667F6E5BE}"/>
    <cellStyle name="Entrada 2 5 2 3 2 2" xfId="10439" xr:uid="{21BB7EBD-565C-4C07-89BE-E7BD54DD3387}"/>
    <cellStyle name="Entrada 2 5 2 3 2_Volatility" xfId="10440" xr:uid="{C3E1BA6B-7AFA-4717-BC4A-6B0717B93AAD}"/>
    <cellStyle name="Entrada 2 5 2 3 3" xfId="10441" xr:uid="{3E2D149D-C95E-4EC0-9C05-285F3B885780}"/>
    <cellStyle name="Entrada 2 5 2 3_Volatility" xfId="10442" xr:uid="{7A470038-965B-46F4-9513-06DEB17C01A5}"/>
    <cellStyle name="Entrada 2 5 2 4" xfId="10443" xr:uid="{443646F6-59AA-4BE5-BF46-2FD64A14AC0E}"/>
    <cellStyle name="Entrada 2 5 2 4 2" xfId="10444" xr:uid="{63EB6A48-5D5B-418C-98A0-2F9AD683EF03}"/>
    <cellStyle name="Entrada 2 5 2 4_Volatility" xfId="10445" xr:uid="{D7F530B4-1BCD-49C0-8103-1415BA489B99}"/>
    <cellStyle name="Entrada 2 5 2 5" xfId="10446" xr:uid="{E377C1F0-8B3C-46C5-848E-A1739860D703}"/>
    <cellStyle name="Entrada 2 5 2_Volatility" xfId="10447" xr:uid="{9AD11B29-FE2F-4C41-9B8A-116C37525BAF}"/>
    <cellStyle name="Entrada 2 5 3" xfId="10448" xr:uid="{0F6062BB-8536-436B-9B9A-4278743416C1}"/>
    <cellStyle name="Entrada 2 5 3 2" xfId="10449" xr:uid="{E7D45F2F-8185-40CB-95E0-F06F79C349FF}"/>
    <cellStyle name="Entrada 2 5 3 2 2" xfId="10450" xr:uid="{0B55217B-317F-4B95-BE55-D9E70B3FC2CE}"/>
    <cellStyle name="Entrada 2 5 3 2_Volatility" xfId="10451" xr:uid="{48E7FB5C-BBD2-4EC7-9E65-3293A8B703AF}"/>
    <cellStyle name="Entrada 2 5 3 3" xfId="10452" xr:uid="{4C90AC01-273B-4D2F-A1CB-57DC5988653D}"/>
    <cellStyle name="Entrada 2 5 3_Volatility" xfId="10453" xr:uid="{78DB0E7D-C575-4A7F-A6A5-7E30DD8AE1AB}"/>
    <cellStyle name="Entrada 2 5 4" xfId="10454" xr:uid="{CD5E340C-54E0-4F85-9614-BDF25DD75001}"/>
    <cellStyle name="Entrada 2 5 4 2" xfId="10455" xr:uid="{20A447E5-1644-4AB1-9558-5336849CE290}"/>
    <cellStyle name="Entrada 2 5 4_Volatility" xfId="10456" xr:uid="{6C3C3FB5-284B-4C84-8238-B9678A2BB414}"/>
    <cellStyle name="Entrada 2 5 5" xfId="10457" xr:uid="{DBBE4C4E-39B3-4A69-BF0C-E5E356456E7F}"/>
    <cellStyle name="Entrada 2 5_Volatility" xfId="10458" xr:uid="{F66D7FAE-99E8-40EF-A0DB-F2156457907D}"/>
    <cellStyle name="Entrada 2 50" xfId="10459" xr:uid="{D185DCDF-8B81-400F-86C8-D70D701BB39B}"/>
    <cellStyle name="Entrada 2 6" xfId="10460" xr:uid="{B3EBEBD7-9139-4A0E-8CDC-A9D0CF3426C6}"/>
    <cellStyle name="Entrada 2 6 2" xfId="10461" xr:uid="{7778A33B-C8F9-4412-8FA1-FF931626CAC8}"/>
    <cellStyle name="Entrada 2 6 2 2" xfId="10462" xr:uid="{AD694AAB-87DC-4978-9B75-1E4105955221}"/>
    <cellStyle name="Entrada 2 6 2 2 2" xfId="10463" xr:uid="{EAC394F4-9935-4DE5-AA23-67431D4E4F3E}"/>
    <cellStyle name="Entrada 2 6 2 2 2 2" xfId="10464" xr:uid="{6A454EB7-0242-46FE-88C3-B7E6F1E0B404}"/>
    <cellStyle name="Entrada 2 6 2 2 2_Volatility" xfId="10465" xr:uid="{94FB73F9-0429-4916-8954-F7CE38A47A95}"/>
    <cellStyle name="Entrada 2 6 2 2 3" xfId="10466" xr:uid="{E5AD7B98-6C6C-432B-A022-1570A3398081}"/>
    <cellStyle name="Entrada 2 6 2 2_Volatility" xfId="10467" xr:uid="{12CDDE94-3FD4-4803-8417-13D39E40C2FC}"/>
    <cellStyle name="Entrada 2 6 2 3" xfId="10468" xr:uid="{2FE7C6A1-BFCC-4910-9F33-361F916B629F}"/>
    <cellStyle name="Entrada 2 6 2 3 2" xfId="10469" xr:uid="{B5A30EB2-90A4-4EF9-A5B0-FDD26DD4D7B1}"/>
    <cellStyle name="Entrada 2 6 2 3 2 2" xfId="10470" xr:uid="{4CB22B7E-B7DE-4819-8F31-B2C1193F9127}"/>
    <cellStyle name="Entrada 2 6 2 3 2_Volatility" xfId="10471" xr:uid="{70208EF6-AD14-4B90-ABC8-1ACA101A39A9}"/>
    <cellStyle name="Entrada 2 6 2 3 3" xfId="10472" xr:uid="{6F04E0A7-012E-43AF-B15E-0E89BB0B72AA}"/>
    <cellStyle name="Entrada 2 6 2 3_Volatility" xfId="10473" xr:uid="{5C0179AD-0179-46CB-B97C-6F0258DCA84B}"/>
    <cellStyle name="Entrada 2 6 2 4" xfId="10474" xr:uid="{5F1CA072-4498-45DA-B88D-9BA59D2AEEAB}"/>
    <cellStyle name="Entrada 2 6 2 4 2" xfId="10475" xr:uid="{1B616B01-6722-4ABD-838E-7922736C4201}"/>
    <cellStyle name="Entrada 2 6 2 4_Volatility" xfId="10476" xr:uid="{B13B1849-380E-4966-B4C6-5E4FE5FCCEA5}"/>
    <cellStyle name="Entrada 2 6 2 5" xfId="10477" xr:uid="{222AC9E7-DE0D-4630-905B-7ACD6E9BE0D8}"/>
    <cellStyle name="Entrada 2 6 2_Volatility" xfId="10478" xr:uid="{437410FD-602B-4B1D-950F-72BE3767DDEA}"/>
    <cellStyle name="Entrada 2 6 3" xfId="10479" xr:uid="{2012B3F5-0755-44CC-A95C-8B8446B13A35}"/>
    <cellStyle name="Entrada 2 6 3 2" xfId="10480" xr:uid="{309F2B13-D072-4B7B-A11A-EB4BC872D36D}"/>
    <cellStyle name="Entrada 2 6 3 2 2" xfId="10481" xr:uid="{5066267A-FE54-4238-A64E-55E3FDD9E69C}"/>
    <cellStyle name="Entrada 2 6 3 2_Volatility" xfId="10482" xr:uid="{75FB40F5-3B3F-463F-AC6D-32CE7E2AD458}"/>
    <cellStyle name="Entrada 2 6 3 3" xfId="10483" xr:uid="{2A476F99-A429-4729-AF4B-9E1D7A58211D}"/>
    <cellStyle name="Entrada 2 6 3_Volatility" xfId="10484" xr:uid="{27220B14-125A-4BAD-8ADC-40342909F50C}"/>
    <cellStyle name="Entrada 2 6 4" xfId="10485" xr:uid="{C0AA5184-0955-4ECA-B300-474B452F3CBD}"/>
    <cellStyle name="Entrada 2 6 4 2" xfId="10486" xr:uid="{02179AC6-2065-41F3-A53C-92C190E2BF05}"/>
    <cellStyle name="Entrada 2 6 4_Volatility" xfId="10487" xr:uid="{4FCEB90A-2B7F-46A1-BA18-B54A5BBC3CD1}"/>
    <cellStyle name="Entrada 2 6 5" xfId="10488" xr:uid="{54DF85A3-6997-463D-8ED2-4171B3015F09}"/>
    <cellStyle name="Entrada 2 6_Volatility" xfId="10489" xr:uid="{E9DDD89F-7B1D-4061-B98A-9A660E9469BD}"/>
    <cellStyle name="Entrada 2 7" xfId="10490" xr:uid="{2990B803-8B85-40B2-98E0-CB6541613EB4}"/>
    <cellStyle name="Entrada 2 7 2" xfId="10491" xr:uid="{129DBC84-FFAA-4C65-9F2B-4EC2F778CC8A}"/>
    <cellStyle name="Entrada 2 7 2 2" xfId="10492" xr:uid="{79A83726-41B5-4D84-A86F-6C927BDD4D53}"/>
    <cellStyle name="Entrada 2 7 2 2 2" xfId="10493" xr:uid="{615A0F57-DA96-40DC-9562-481413755B84}"/>
    <cellStyle name="Entrada 2 7 2 2 2 2" xfId="10494" xr:uid="{3BCADDDA-7F3F-46E5-A696-02943D562118}"/>
    <cellStyle name="Entrada 2 7 2 2 2_Volatility" xfId="10495" xr:uid="{82F136A0-7967-4071-A4A0-9A261F4881CF}"/>
    <cellStyle name="Entrada 2 7 2 2 3" xfId="10496" xr:uid="{AE63988B-1070-4CCF-91F1-6CC7DCAACF35}"/>
    <cellStyle name="Entrada 2 7 2 2_Volatility" xfId="10497" xr:uid="{8FD97DFA-CC82-4464-8B3B-4F532EE5CF39}"/>
    <cellStyle name="Entrada 2 7 2 3" xfId="10498" xr:uid="{1A8497F5-5FED-4E0A-9BD0-D58590A97191}"/>
    <cellStyle name="Entrada 2 7 2 3 2" xfId="10499" xr:uid="{773B981F-C09F-4358-BDC5-2E0E4676C814}"/>
    <cellStyle name="Entrada 2 7 2 3 2 2" xfId="10500" xr:uid="{1CC40BDF-979E-426A-BFC7-2CBD1CA8A619}"/>
    <cellStyle name="Entrada 2 7 2 3 2_Volatility" xfId="10501" xr:uid="{D9A7646F-6334-42F1-AFD8-CD585C999604}"/>
    <cellStyle name="Entrada 2 7 2 3 3" xfId="10502" xr:uid="{B4E56146-EE25-4FF5-8E3B-EC72116788A6}"/>
    <cellStyle name="Entrada 2 7 2 3_Volatility" xfId="10503" xr:uid="{AA4DE886-CC3A-4ADA-978D-1073B572C7A9}"/>
    <cellStyle name="Entrada 2 7 2 4" xfId="10504" xr:uid="{10335DF7-193D-463D-B020-853963EA6C4C}"/>
    <cellStyle name="Entrada 2 7 2 4 2" xfId="10505" xr:uid="{F7C03580-2867-4256-AD24-0550FBDE1511}"/>
    <cellStyle name="Entrada 2 7 2 4_Volatility" xfId="10506" xr:uid="{29769EC6-BD36-42CE-950B-DADC4887B64B}"/>
    <cellStyle name="Entrada 2 7 2 5" xfId="10507" xr:uid="{E6BC70CE-6F2D-4D06-B324-0A66B4EE152D}"/>
    <cellStyle name="Entrada 2 7 2_Volatility" xfId="10508" xr:uid="{3F83CBEE-0009-4190-A7EC-9824A2549C98}"/>
    <cellStyle name="Entrada 2 7 3" xfId="10509" xr:uid="{6891049D-3A33-4834-8DC1-EF23A6307EE8}"/>
    <cellStyle name="Entrada 2 7 3 2" xfId="10510" xr:uid="{62D07DE0-5736-4739-9717-AEF8B9C2A797}"/>
    <cellStyle name="Entrada 2 7 3 2 2" xfId="10511" xr:uid="{507B17FF-E5A7-428A-A994-E0D369B059E2}"/>
    <cellStyle name="Entrada 2 7 3 2_Volatility" xfId="10512" xr:uid="{DCA095EF-0432-49A9-972C-754D81A372AE}"/>
    <cellStyle name="Entrada 2 7 3 3" xfId="10513" xr:uid="{63DCF92E-5AE9-4699-95D4-6565746756A2}"/>
    <cellStyle name="Entrada 2 7 3_Volatility" xfId="10514" xr:uid="{5EA40F75-7698-4268-A9BA-9D902747BC6A}"/>
    <cellStyle name="Entrada 2 7 4" xfId="10515" xr:uid="{70D9793E-B8ED-4AAD-B8CD-0461AFB6CE9D}"/>
    <cellStyle name="Entrada 2 7 4 2" xfId="10516" xr:uid="{5AE8E935-85EE-4C4E-90AC-C7E94DAECE46}"/>
    <cellStyle name="Entrada 2 7 4_Volatility" xfId="10517" xr:uid="{F7C426B1-7554-480D-BD2B-0A0CE89234D0}"/>
    <cellStyle name="Entrada 2 7 5" xfId="10518" xr:uid="{380B31B4-31FC-4F32-87DB-A9691BAA51F1}"/>
    <cellStyle name="Entrada 2 7_Volatility" xfId="10519" xr:uid="{A6A179F4-BA98-4CB2-9AB8-048CEC73E326}"/>
    <cellStyle name="Entrada 2 8" xfId="10520" xr:uid="{9EA7D567-AEE3-4D98-9400-DAF3606F4334}"/>
    <cellStyle name="Entrada 2 8 2" xfId="10521" xr:uid="{D55BFC44-840C-4811-A561-CD1D150BF78F}"/>
    <cellStyle name="Entrada 2 8 2 2" xfId="10522" xr:uid="{8CE1F5A9-5576-41B1-A7D7-FEDDDC0B120B}"/>
    <cellStyle name="Entrada 2 8 2 2 2" xfId="10523" xr:uid="{DA38D346-00DF-4A3B-AA48-0AB2353E26AD}"/>
    <cellStyle name="Entrada 2 8 2 2 2 2" xfId="10524" xr:uid="{283194C3-4491-48A2-BF29-664FB1DDD59F}"/>
    <cellStyle name="Entrada 2 8 2 2 2_Volatility" xfId="10525" xr:uid="{D865742B-F50E-4D95-9D7B-B3A82E524ADD}"/>
    <cellStyle name="Entrada 2 8 2 2 3" xfId="10526" xr:uid="{5AEF90AD-38D6-4D12-BA59-E1CBFA069479}"/>
    <cellStyle name="Entrada 2 8 2 2_Volatility" xfId="10527" xr:uid="{54FDE90D-F161-4F15-957B-D8261C8C7FC7}"/>
    <cellStyle name="Entrada 2 8 2 3" xfId="10528" xr:uid="{D8E79089-6B41-4186-883E-8CC136D572A1}"/>
    <cellStyle name="Entrada 2 8 2 3 2" xfId="10529" xr:uid="{DFCB6ABD-F90A-4EE1-8EC7-366325BFC49E}"/>
    <cellStyle name="Entrada 2 8 2 3 2 2" xfId="10530" xr:uid="{17E8714A-9A10-4793-8638-C2DA9F5283C2}"/>
    <cellStyle name="Entrada 2 8 2 3 2_Volatility" xfId="10531" xr:uid="{1AC77721-F056-470F-9294-E7DCFA8FA3FD}"/>
    <cellStyle name="Entrada 2 8 2 3 3" xfId="10532" xr:uid="{1346B122-C674-487E-9EDE-2BF1250A6782}"/>
    <cellStyle name="Entrada 2 8 2 3_Volatility" xfId="10533" xr:uid="{2F030C69-2375-4302-B2E4-1BBFC58DCD80}"/>
    <cellStyle name="Entrada 2 8 2 4" xfId="10534" xr:uid="{06277DA5-51B1-4447-B3E6-DF8CF1C5CC91}"/>
    <cellStyle name="Entrada 2 8 2 4 2" xfId="10535" xr:uid="{F7A20E2B-242F-4285-9455-ABA6D9FD5B25}"/>
    <cellStyle name="Entrada 2 8 2 4_Volatility" xfId="10536" xr:uid="{E82B0E7D-0490-4125-8CBD-8C08AC5AD1F4}"/>
    <cellStyle name="Entrada 2 8 2 5" xfId="10537" xr:uid="{09485A29-62A8-4793-9CC3-E43B36D9BEAA}"/>
    <cellStyle name="Entrada 2 8 2_Volatility" xfId="10538" xr:uid="{D20F4FBB-16F6-48B2-86E0-D0078C2EAFB6}"/>
    <cellStyle name="Entrada 2 8 3" xfId="10539" xr:uid="{309DF944-EA21-44A6-83F2-61587B36660A}"/>
    <cellStyle name="Entrada 2 8 3 2" xfId="10540" xr:uid="{5B7A848C-57C9-497B-AB9F-C2292C8B503D}"/>
    <cellStyle name="Entrada 2 8 3 2 2" xfId="10541" xr:uid="{C397A807-1273-472D-B147-E41C0B87F54F}"/>
    <cellStyle name="Entrada 2 8 3 2_Volatility" xfId="10542" xr:uid="{ECB80141-10D3-4414-9761-F86B7BBF7F20}"/>
    <cellStyle name="Entrada 2 8 3 3" xfId="10543" xr:uid="{9F262E26-A0B0-428F-B70B-7126B62B9419}"/>
    <cellStyle name="Entrada 2 8 3_Volatility" xfId="10544" xr:uid="{09B86A01-0DE8-41DD-B1ED-9FEB6724BA1B}"/>
    <cellStyle name="Entrada 2 8 4" xfId="10545" xr:uid="{FAEE40F6-0CA2-4C1E-B7A3-21A973570D05}"/>
    <cellStyle name="Entrada 2 8 4 2" xfId="10546" xr:uid="{F29C92E6-4ED0-46A8-9C62-4AE40F429DD7}"/>
    <cellStyle name="Entrada 2 8 4_Volatility" xfId="10547" xr:uid="{2EB535EB-9A01-492C-9054-B73BC70C7840}"/>
    <cellStyle name="Entrada 2 8 5" xfId="10548" xr:uid="{9615C35A-3EFE-4EE0-A128-FF5AECA7A6AA}"/>
    <cellStyle name="Entrada 2 8_Volatility" xfId="10549" xr:uid="{8AF5E852-84D5-4343-B7DE-3D45A485FD74}"/>
    <cellStyle name="Entrada 2 9" xfId="10550" xr:uid="{3695BF61-373F-437F-A021-D0474BFD30A9}"/>
    <cellStyle name="Entrada 2 9 2" xfId="10551" xr:uid="{3DA60848-70CC-4A5F-8C14-DFA525D569AD}"/>
    <cellStyle name="Entrada 2 9 2 2" xfId="10552" xr:uid="{BB6E1E8D-ADE2-4840-BEEA-9ED9D5EA0894}"/>
    <cellStyle name="Entrada 2 9 2 2 2" xfId="10553" xr:uid="{3E5F2136-4762-4A02-8014-8FA4446C35D2}"/>
    <cellStyle name="Entrada 2 9 2 2 2 2" xfId="10554" xr:uid="{AC7F2797-276D-4740-8307-96FAAAF95B07}"/>
    <cellStyle name="Entrada 2 9 2 2 2_Volatility" xfId="10555" xr:uid="{4625BE21-BFA9-4C77-8309-0EF176F47C40}"/>
    <cellStyle name="Entrada 2 9 2 2 3" xfId="10556" xr:uid="{39373654-463F-4D53-A5CC-EE7C461ECC00}"/>
    <cellStyle name="Entrada 2 9 2 2_Volatility" xfId="10557" xr:uid="{93FEF186-21D8-4212-8DA6-D4CEEDA83877}"/>
    <cellStyle name="Entrada 2 9 2 3" xfId="10558" xr:uid="{05429074-0175-4134-9D41-BF17BA19D5DC}"/>
    <cellStyle name="Entrada 2 9 2 3 2" xfId="10559" xr:uid="{EB6E74DC-76E3-408E-955D-54459D271CF5}"/>
    <cellStyle name="Entrada 2 9 2 3 2 2" xfId="10560" xr:uid="{301DD44B-5F4B-46B1-A19A-0BFBEDF27D2B}"/>
    <cellStyle name="Entrada 2 9 2 3 2_Volatility" xfId="10561" xr:uid="{44E649D6-8335-4227-8166-BA15559C158A}"/>
    <cellStyle name="Entrada 2 9 2 3 3" xfId="10562" xr:uid="{98294FD9-A358-44CB-B703-C1DEEDCEA92B}"/>
    <cellStyle name="Entrada 2 9 2 3_Volatility" xfId="10563" xr:uid="{80BA241C-1FCF-4286-9064-99461FE720A5}"/>
    <cellStyle name="Entrada 2 9 2 4" xfId="10564" xr:uid="{E8DC0306-04AE-4995-9888-49017EAC4ED2}"/>
    <cellStyle name="Entrada 2 9 2 4 2" xfId="10565" xr:uid="{6742D8C1-7294-4BB4-AA4F-A49FCE3A39F2}"/>
    <cellStyle name="Entrada 2 9 2 4_Volatility" xfId="10566" xr:uid="{C13A8465-C8D2-4378-B027-D26C430E78F1}"/>
    <cellStyle name="Entrada 2 9 2 5" xfId="10567" xr:uid="{E2CF9C26-E00D-4AE0-B8A8-16A1181BDA10}"/>
    <cellStyle name="Entrada 2 9 2_Volatility" xfId="10568" xr:uid="{B69BCCB3-876A-464E-ABEB-10B51455174A}"/>
    <cellStyle name="Entrada 2 9 3" xfId="10569" xr:uid="{3B7FBC9B-4901-4324-BF71-E98F5C698DC8}"/>
    <cellStyle name="Entrada 2 9 3 2" xfId="10570" xr:uid="{F7F3B176-E754-4397-8315-1360B5068923}"/>
    <cellStyle name="Entrada 2 9 3 2 2" xfId="10571" xr:uid="{6F397BAE-2F0F-49D5-BB72-944AF0A63FC9}"/>
    <cellStyle name="Entrada 2 9 3 2_Volatility" xfId="10572" xr:uid="{72D7B019-ED61-4046-B412-BDC41A15F793}"/>
    <cellStyle name="Entrada 2 9 3 3" xfId="10573" xr:uid="{D198F85F-1845-4842-8E9A-7E833176B0EE}"/>
    <cellStyle name="Entrada 2 9 3_Volatility" xfId="10574" xr:uid="{53421E22-13CF-4071-AF09-CA0C8DDC9727}"/>
    <cellStyle name="Entrada 2 9 4" xfId="10575" xr:uid="{C6D1C90D-1B61-47FF-AF26-C88B1AEB3554}"/>
    <cellStyle name="Entrada 2 9 4 2" xfId="10576" xr:uid="{FBC721F3-BEAC-432A-8FB3-6351EA201241}"/>
    <cellStyle name="Entrada 2 9 4_Volatility" xfId="10577" xr:uid="{3B638741-F84B-4F72-95CE-9B84D0151FE9}"/>
    <cellStyle name="Entrada 2 9 5" xfId="10578" xr:uid="{CFFEBFDF-92F9-47AF-80EB-6ED5BB0C8434}"/>
    <cellStyle name="Entrada 2 9_Volatility" xfId="10579" xr:uid="{0DD6FBB5-A4D4-4532-B060-486B2D428409}"/>
    <cellStyle name="Entrada 2_Volatility" xfId="10580" xr:uid="{73747FAF-9F4B-454B-B03C-84367C67DC89}"/>
    <cellStyle name="Entrada 3" xfId="10581" xr:uid="{B0C3E2EB-9364-40EC-A506-E3BC43489576}"/>
    <cellStyle name="Entrada 3 2" xfId="10582" xr:uid="{701D2F70-99A1-4EBD-8B91-08167F3B5697}"/>
    <cellStyle name="Entrada 3 2 2" xfId="10583" xr:uid="{C60E46DD-BE2B-4AF6-97B5-05A13D0FE978}"/>
    <cellStyle name="Entrada 3 2_Volatility" xfId="10584" xr:uid="{8BD5D93E-944A-4ED9-BA3D-DDE80F37C0EB}"/>
    <cellStyle name="Entrada 3 3" xfId="10585" xr:uid="{B399469E-8DF8-4649-8774-56820120C3B4}"/>
    <cellStyle name="Entrada 3_Volatility" xfId="10586" xr:uid="{5C6B9319-F7E0-44A6-B50D-7AEE6A5009E5}"/>
    <cellStyle name="Entrada 4" xfId="10587" xr:uid="{EE754799-C97E-4AA1-BDB9-0CEBFF7FBA92}"/>
    <cellStyle name="Entrada 4 2" xfId="10588" xr:uid="{6CB6200B-9E6E-4695-8DC1-3DA51D204566}"/>
    <cellStyle name="Entrada 4_Volatility" xfId="10589" xr:uid="{DB77A505-9468-4F7B-A4A9-25B46B85687D}"/>
    <cellStyle name="Entrada_Volatility" xfId="10590" xr:uid="{F25648C5-9AE5-4380-A148-E43B399B1F85}"/>
    <cellStyle name="Ergebnis" xfId="46" xr:uid="{EEE33051-CAFC-4101-BA61-0DBC0B3ADC16}"/>
    <cellStyle name="Erklärender Text" xfId="47" xr:uid="{AA62EEE1-8958-40BE-A868-3D907963A8B6}"/>
    <cellStyle name="Euro" xfId="10591" xr:uid="{0A759018-2243-4B87-B9CE-A91A5EF9E6DA}"/>
    <cellStyle name="Euro 2" xfId="10592" xr:uid="{105E9CA2-CBD2-467A-BD1B-C90A20C14088}"/>
    <cellStyle name="Euro 2 2" xfId="10593" xr:uid="{076F6FB7-E948-4A5E-AECB-D63844E7BB02}"/>
    <cellStyle name="Euro 2_CAD-L.C." xfId="10594" xr:uid="{EF925713-831A-400F-8E6D-0628FF3C0E1B}"/>
    <cellStyle name="Euro 3" xfId="10595" xr:uid="{EAA5DD3D-0638-4F55-8F3A-9034AE448F33}"/>
    <cellStyle name="Euro 3 2" xfId="10596" xr:uid="{2B51E29A-F912-45B7-A93B-6114AF11C2AA}"/>
    <cellStyle name="Euro 3_CAD-L.C." xfId="10597" xr:uid="{7D0B21EE-0157-476C-9CA5-135F245B8BBE}"/>
    <cellStyle name="Euro 4" xfId="10598" xr:uid="{9FECB0F0-AE8B-4D38-9D6E-563428889093}"/>
    <cellStyle name="Euro 4 2" xfId="10599" xr:uid="{FB252F1A-7004-483C-A60A-A698B4BF258C}"/>
    <cellStyle name="Euro 4 3" xfId="10600" xr:uid="{E44C9CEE-DCD4-411E-8ECA-CBA9DA805661}"/>
    <cellStyle name="Euro 4 4" xfId="10601" xr:uid="{4BC670A7-EC27-4179-80C8-C63529BCBD5C}"/>
    <cellStyle name="Euro 4_CAD-L.C." xfId="10602" xr:uid="{BF35DE45-B677-4E5B-BDE3-C4D20A4C89C2}"/>
    <cellStyle name="Euro 5" xfId="10603" xr:uid="{1217D7A9-955A-4A7E-8FA0-59BC0DED1650}"/>
    <cellStyle name="Euro_CAD-L.C." xfId="10604" xr:uid="{306F2FDF-1CF2-4C13-8460-FCA47F04183A}"/>
    <cellStyle name="Explanatory Text 2" xfId="10605" xr:uid="{3C5168F6-E4CA-4B7D-9A55-6D88DA3AE810}"/>
    <cellStyle name="Explanatory Text 2 2" xfId="10606" xr:uid="{EEA89BB1-97FC-4439-B525-D5E7879A7EAA}"/>
    <cellStyle name="Explanatory Text 2 2 2" xfId="10607" xr:uid="{6C9AC3AE-F6D3-4095-9188-467BB8A439D7}"/>
    <cellStyle name="Explanatory Text 2 2 3" xfId="10608" xr:uid="{3CBD11D5-5D7F-48C2-8852-62D110BBA985}"/>
    <cellStyle name="Explanatory Text 2 2_Summary_Gap_Balance_exNIB" xfId="10609" xr:uid="{369D4905-CD40-42B0-812C-FDD28E01F434}"/>
    <cellStyle name="Explanatory Text 2 3" xfId="10610" xr:uid="{19114149-5522-45BE-9B6C-63F825CA7ED3}"/>
    <cellStyle name="Explanatory Text 2_CAD-L.C." xfId="10611" xr:uid="{BF8C231A-0A56-4E7B-8138-2D7C3BE3BF2C}"/>
    <cellStyle name="Explanatory Text 3" xfId="10612" xr:uid="{2D9A1B9D-33B6-461A-92FC-B6B993DAF876}"/>
    <cellStyle name="Explanatory Text 3 2" xfId="10613" xr:uid="{AAAC7AB4-11C7-4D46-A08F-2EADEA4CF094}"/>
    <cellStyle name="Explanatory Text 3 3" xfId="10614" xr:uid="{7624B73A-4300-4D5C-ACD1-3E0AD0690C8B}"/>
    <cellStyle name="Explanatory Text 3 4" xfId="10615" xr:uid="{D6CA8A32-EBE8-42CE-AF4C-C2356FA214BB}"/>
    <cellStyle name="Explanatory Text 3_CAD-L.C." xfId="10616" xr:uid="{7071A282-44DE-4076-9A37-1146A9EE711B}"/>
    <cellStyle name="Explanatory Text 4" xfId="10617" xr:uid="{F5702F84-BC1B-411E-BC1C-5717A9F4C321}"/>
    <cellStyle name="Figyelmeztetés" xfId="10618" xr:uid="{EF5A9B2C-6D3F-4FBF-81B4-03A71D80B8AF}"/>
    <cellStyle name="Good 2" xfId="10619" xr:uid="{F16DCB11-F057-4F90-8E18-F8471483527D}"/>
    <cellStyle name="Good 2 2" xfId="10620" xr:uid="{9238FC9F-2DBB-4CEE-A578-5E8FF718660E}"/>
    <cellStyle name="Good 2 2 2" xfId="10621" xr:uid="{82B75496-8AF9-4E4F-9D4F-BD9F35079B09}"/>
    <cellStyle name="Good 2 2 3" xfId="10622" xr:uid="{200E06FD-F4DD-4C60-A3EB-DD058882B5CE}"/>
    <cellStyle name="Good 2 2_Summary_Gap_Balance_exNIB" xfId="10623" xr:uid="{78BF500B-5224-4C46-879B-1B207256BAAB}"/>
    <cellStyle name="Good 2 3" xfId="10624" xr:uid="{BB9913E8-6D31-4D1A-90F7-C230738E3815}"/>
    <cellStyle name="Good 2_CAD-L.C." xfId="10625" xr:uid="{AA350F00-3ADC-4369-A379-CF814DB48F6B}"/>
    <cellStyle name="Good 3" xfId="10626" xr:uid="{0AEBEFE9-8618-47B1-AF4B-9BA33D380876}"/>
    <cellStyle name="Good 3 2" xfId="10627" xr:uid="{BDAE6E11-3EDE-470F-815F-8EDF17DC337F}"/>
    <cellStyle name="Good 3 3" xfId="10628" xr:uid="{7C1446AF-53C8-4213-9FE2-8C079FA56F8B}"/>
    <cellStyle name="Good 3 4" xfId="10629" xr:uid="{3EC99E11-0A3E-45E3-A907-E4FD1505288A}"/>
    <cellStyle name="Good 3_CAD-L.C." xfId="10630" xr:uid="{73B841A6-4E90-42BD-BB43-8783C7B7B427}"/>
    <cellStyle name="Good 4" xfId="10631" xr:uid="{49F25D6C-43CA-483C-81F0-5C0578ADA115}"/>
    <cellStyle name="greyed" xfId="6" xr:uid="{00000000-0005-0000-0000-000001000000}"/>
    <cellStyle name="greyed 2" xfId="10633" xr:uid="{721A5B06-1827-48F7-B490-5DAA6DB80A70}"/>
    <cellStyle name="greyed 3" xfId="10634" xr:uid="{6B1549F0-27D3-4A9C-B0F8-4C5F060A54C9}"/>
    <cellStyle name="greyed_EU IRRBB1" xfId="10632" xr:uid="{0EAD94E3-88D9-44FE-9C74-CFEFF20AFA35}"/>
    <cellStyle name="Gut" xfId="48" xr:uid="{24C9E3E6-96EA-4547-94A0-88CC024FB2D0}"/>
    <cellStyle name="Heading 1 2" xfId="1" xr:uid="{00000000-0005-0000-0000-000002000000}"/>
    <cellStyle name="Heading 1 2 2" xfId="10635" xr:uid="{8ADE0FDF-C4EC-41B7-93BD-9CE73D295FCE}"/>
    <cellStyle name="Heading 1 2 2 2" xfId="10636" xr:uid="{99B27047-1420-417A-ABC8-125675CABF13}"/>
    <cellStyle name="Heading 1 2 2 3" xfId="10637" xr:uid="{95CA2F62-3E8B-48C2-AF88-C0A4AE2D7461}"/>
    <cellStyle name="Heading 1 2 2_Summary_Gap_Balance_exNIB" xfId="10638" xr:uid="{6C8F8DA9-51CA-4207-A1CA-4A52BAE3FF50}"/>
    <cellStyle name="Heading 1 2 3" xfId="10639" xr:uid="{47E34FC7-DB71-498F-A886-9D5CEAC7A6FB}"/>
    <cellStyle name="Heading 1 2 4" xfId="10640" xr:uid="{ED0E1B71-7E04-4C99-8F30-909EF2373BD3}"/>
    <cellStyle name="Heading 1 2 5" xfId="10641" xr:uid="{6FEA5A62-5C5C-478E-9B57-700CD819C136}"/>
    <cellStyle name="Heading 1 2_CAD-L.C." xfId="10642" xr:uid="{FC9EB18E-9815-4154-93DC-632BCBAECABC}"/>
    <cellStyle name="Heading 1 3" xfId="10643" xr:uid="{A2136F3A-1D73-4AB8-80F2-E1393D121BE5}"/>
    <cellStyle name="Heading 1 3 2" xfId="10644" xr:uid="{D162E3FD-7991-4D55-B90C-ADA5B3046495}"/>
    <cellStyle name="Heading 1 3 3" xfId="10645" xr:uid="{7FFEED3A-3690-4F01-9E29-1F1397AC882D}"/>
    <cellStyle name="Heading 1 3 4" xfId="10646" xr:uid="{A46F6339-86F5-487C-A73F-74D26C41383B}"/>
    <cellStyle name="Heading 1 3_CAD-L.C." xfId="10647" xr:uid="{C04E3611-E230-499B-AB2D-F45947015440}"/>
    <cellStyle name="Heading 1 4" xfId="10648" xr:uid="{FBF92FF2-095A-4A37-AD82-44AB3434B24C}"/>
    <cellStyle name="Heading 2 2" xfId="4" xr:uid="{00000000-0005-0000-0000-000003000000}"/>
    <cellStyle name="Heading 2 2 2" xfId="10649" xr:uid="{51533BEB-4430-412B-93AA-9633190D7104}"/>
    <cellStyle name="Heading 2 2 2 2" xfId="10650" xr:uid="{EECD9FCC-1223-4A8B-9048-81C43105DC79}"/>
    <cellStyle name="Heading 2 2 2 3" xfId="10651" xr:uid="{784CA2FE-ADB7-44B8-9592-2D58FE8DE406}"/>
    <cellStyle name="Heading 2 2 2_Summary_Gap_Balance_exNIB" xfId="10652" xr:uid="{5DB041C8-EC17-4E1D-90F6-83FF1CA80378}"/>
    <cellStyle name="Heading 2 2 3" xfId="10653" xr:uid="{7BC686D2-4F48-4C1B-99B3-E8ECA2F5DAB0}"/>
    <cellStyle name="Heading 2 2 4" xfId="10654" xr:uid="{B4D8ADF1-DBBE-4B84-8758-6FAAF8C8451F}"/>
    <cellStyle name="Heading 2 2 5" xfId="10655" xr:uid="{234452C6-B150-4A7E-8F38-5041B43954F1}"/>
    <cellStyle name="Heading 2 2_CAD-L.C." xfId="10656" xr:uid="{ACEF0FC3-0785-4C7C-9868-837B89DE3B6F}"/>
    <cellStyle name="Heading 2 3" xfId="10657" xr:uid="{86872158-1E59-4902-B850-084B07BD3C25}"/>
    <cellStyle name="Heading 2 3 2" xfId="10658" xr:uid="{7AECDE3B-D1CB-4E85-9F38-C62E109D1BB1}"/>
    <cellStyle name="Heading 2 3 3" xfId="10659" xr:uid="{65C258BA-FC2B-4A76-9D85-24191716ECE3}"/>
    <cellStyle name="Heading 2 3 4" xfId="10660" xr:uid="{6234D725-0B28-4AE7-98AF-785DD89FF464}"/>
    <cellStyle name="Heading 2 3_CAD-L.C." xfId="10661" xr:uid="{921F4143-0F1A-4DCB-923F-8FDB3CF4BA82}"/>
    <cellStyle name="Heading 2 4" xfId="10662" xr:uid="{62E1CF7C-F27D-4C4E-88C5-66DB1AC5D6D3}"/>
    <cellStyle name="Heading 3 2" xfId="10663" xr:uid="{35004861-05FB-4CA8-B664-8BE3055BB685}"/>
    <cellStyle name="Heading 3 2 2" xfId="10664" xr:uid="{5FC1B30B-3095-4A18-A7BC-D10EC6E8FEAD}"/>
    <cellStyle name="Heading 3 2 2 2" xfId="10665" xr:uid="{F14DCD12-162B-4054-917A-092B7AF6F9DA}"/>
    <cellStyle name="Heading 3 2 2 3" xfId="10666" xr:uid="{AE413A1F-E8E2-4FEC-A1F6-06AE4F4AD6FA}"/>
    <cellStyle name="Heading 3 2 2_Summary_Gap_Balance_exNIB" xfId="10667" xr:uid="{7654BAA5-47EE-4843-9CD8-0CB3B2070298}"/>
    <cellStyle name="Heading 3 2 3" xfId="10668" xr:uid="{5B1A32AB-9E7A-49D8-BA7E-2AC73F778E3A}"/>
    <cellStyle name="Heading 3 2_CAD-L.C." xfId="10669" xr:uid="{F3A81123-E949-4309-B6A6-6EFE5BEE73F0}"/>
    <cellStyle name="Heading 3 3" xfId="10670" xr:uid="{A0B3D81C-7D0D-4DCB-9CA1-C33EC0C7A067}"/>
    <cellStyle name="Heading 3 3 2" xfId="10671" xr:uid="{74386734-AB53-4531-AE85-072F422A5C9B}"/>
    <cellStyle name="Heading 3 3 3" xfId="10672" xr:uid="{7931031D-00E5-4BB0-A449-DEBAA2ABCFAD}"/>
    <cellStyle name="Heading 3 3 4" xfId="10673" xr:uid="{8CBA647D-664C-432A-8F09-795124F08FD9}"/>
    <cellStyle name="Heading 3 3_CAD-L.C." xfId="10674" xr:uid="{044EBE10-2B27-4BF9-A3F9-F8AA1FEDD077}"/>
    <cellStyle name="Heading 3 4" xfId="10675" xr:uid="{A095108D-06D7-4787-A73D-BD2B6E013CC1}"/>
    <cellStyle name="Heading 4 2" xfId="10676" xr:uid="{F8E8972B-FE8D-4B84-9615-E319FFD74032}"/>
    <cellStyle name="Heading 4 2 2" xfId="10677" xr:uid="{4FFABDDE-02F1-4582-B174-B30E1D972E0E}"/>
    <cellStyle name="Heading 4 2 2 2" xfId="10678" xr:uid="{C2D9C362-A74C-43D8-A4CD-AFD4F84BEADA}"/>
    <cellStyle name="Heading 4 2 2 3" xfId="10679" xr:uid="{D9D9A0B9-CFA8-4134-89AB-93F8608A1796}"/>
    <cellStyle name="Heading 4 2 2_Summary_Gap_Balance_exNIB" xfId="10680" xr:uid="{BC2C7567-2AA8-4F3E-ADAE-5D5CA545FDAD}"/>
    <cellStyle name="Heading 4 2 3" xfId="10681" xr:uid="{6EA495F0-5FA9-4129-9152-E839951583EE}"/>
    <cellStyle name="Heading 4 2_CAD-L.C." xfId="10682" xr:uid="{EDD4B978-627B-470E-B402-B1BAA756733B}"/>
    <cellStyle name="Heading 4 3" xfId="10683" xr:uid="{BE4AE5A3-A9DE-4C7B-8345-4674EAF19473}"/>
    <cellStyle name="Heading 4 3 2" xfId="10684" xr:uid="{ACD5840F-9741-4BE2-91DB-BB9E0B32FC1C}"/>
    <cellStyle name="Heading 4 3 3" xfId="10685" xr:uid="{F7E65200-9AA0-490B-9313-512CF2540A6A}"/>
    <cellStyle name="Heading 4 3 4" xfId="10686" xr:uid="{38CFE594-9BED-49E4-B369-94C947A9E574}"/>
    <cellStyle name="Heading 4 3_CAD-L.C." xfId="10687" xr:uid="{3B94B61B-73D9-4F85-A5B1-035E9EC67E40}"/>
    <cellStyle name="Heading 4 4" xfId="10688" xr:uid="{C67DAE06-2CF8-4696-AB1B-6ED9DABF7EB8}"/>
    <cellStyle name="HeadingTable" xfId="5" xr:uid="{00000000-0005-0000-0000-000004000000}"/>
    <cellStyle name="highlightExposure" xfId="10689" xr:uid="{77F7F3E0-74D5-4300-9FFF-442BE78C05A5}"/>
    <cellStyle name="highlightPD" xfId="10690" xr:uid="{A31F857A-C246-42DA-8F2C-5886D5E65D57}"/>
    <cellStyle name="highlightPercentage" xfId="10691" xr:uid="{B4003145-60F9-4618-B26C-0ADF0141AE60}"/>
    <cellStyle name="highlightText" xfId="10692" xr:uid="{16DB5380-E9CE-4FA5-AD47-718C26AFAD0C}"/>
    <cellStyle name="Hipervínculo 2" xfId="10693" xr:uid="{28C1ED1D-A2DC-4A96-ABAF-9796F781F8FA}"/>
    <cellStyle name="Hivatkozott cella" xfId="10694" xr:uid="{2A6B3461-E66D-40D4-91B7-96AF2F0681DE}"/>
    <cellStyle name="Hyperlink" xfId="16" builtinId="8"/>
    <cellStyle name="Hyperlink 2" xfId="10695" xr:uid="{2E6608F2-6FCB-48E5-BFA0-1C5BFD1F62F2}"/>
    <cellStyle name="Hyperlink 2 2" xfId="10696" xr:uid="{E6D99501-5E42-4252-83F9-AF55F5F0A32E}"/>
    <cellStyle name="Hyperlink 2_Volatility" xfId="10697" xr:uid="{DF3F44FF-E9AA-47F4-8214-5B3480FA4DD9}"/>
    <cellStyle name="Hyperlink 3" xfId="10698" xr:uid="{BF218C4C-5A84-417A-9320-9786C3B4B0AB}"/>
    <cellStyle name="Hyperlink 3 2" xfId="10699" xr:uid="{118BC9E8-831F-4274-8B0F-44CFA1FE32E1}"/>
    <cellStyle name="Hyperlink 3_Volatility" xfId="10700" xr:uid="{7F51F10A-4493-4D5A-A6FA-DBFA2AE867B8}"/>
    <cellStyle name="Incorrecto" xfId="10701" xr:uid="{171D0233-82DA-4FAC-900A-4A5B06F8B7F3}"/>
    <cellStyle name="Input 2" xfId="10702" xr:uid="{8F2EA94F-88F8-4D4E-86D3-87D924799D0F}"/>
    <cellStyle name="Input 2 2" xfId="10703" xr:uid="{EE270DB1-1248-4231-B994-B8AC63D00623}"/>
    <cellStyle name="Input 2 2 10" xfId="10704" xr:uid="{CD9EFF34-2443-4E06-BB72-3F8B77F66115}"/>
    <cellStyle name="Input 2 2 10 2" xfId="10705" xr:uid="{FC518822-8C1F-4700-B71F-0ECCC036B005}"/>
    <cellStyle name="Input 2 2 10 2 2" xfId="10706" xr:uid="{7BC2BBA8-151D-4C5C-AE76-526CA8673898}"/>
    <cellStyle name="Input 2 2 10 2 2 2" xfId="10707" xr:uid="{0AC4D6DA-F457-4695-BBCF-2C62BADBE0DA}"/>
    <cellStyle name="Input 2 2 10 2 2 2 2" xfId="10708" xr:uid="{8B0C9D25-4E09-4775-BDE2-6025712B498C}"/>
    <cellStyle name="Input 2 2 10 2 2 2_Volatility" xfId="10709" xr:uid="{523792F5-9ADE-4A66-B15F-5E7493B775B4}"/>
    <cellStyle name="Input 2 2 10 2 2 3" xfId="10710" xr:uid="{BBA376C4-EE68-4F32-B9A7-7DFDE1156DCB}"/>
    <cellStyle name="Input 2 2 10 2 2_Volatility" xfId="10711" xr:uid="{09EB61DB-19E7-4F14-BD32-32331500792B}"/>
    <cellStyle name="Input 2 2 10 2 3" xfId="10712" xr:uid="{A25FC2BF-441C-472E-8EBF-9A4D7D1D160A}"/>
    <cellStyle name="Input 2 2 10 2 3 2" xfId="10713" xr:uid="{BA403B6F-B03E-4F91-9F3A-EF9A3B591826}"/>
    <cellStyle name="Input 2 2 10 2 3 2 2" xfId="10714" xr:uid="{884D7396-6A9D-4C41-BB71-BC238ADD5221}"/>
    <cellStyle name="Input 2 2 10 2 3 2_Volatility" xfId="10715" xr:uid="{EED50016-C85A-4547-913A-57E782A3CB9B}"/>
    <cellStyle name="Input 2 2 10 2 3 3" xfId="10716" xr:uid="{50237535-8147-4A12-B1DD-0791F176D207}"/>
    <cellStyle name="Input 2 2 10 2 3_Volatility" xfId="10717" xr:uid="{8AA48DFB-06F8-44B1-8CEA-7BCFDAB6C46E}"/>
    <cellStyle name="Input 2 2 10 2 4" xfId="10718" xr:uid="{C302D2E2-DF81-41D6-BA35-7DE60914EAE8}"/>
    <cellStyle name="Input 2 2 10 2 4 2" xfId="10719" xr:uid="{6BAE569C-AE4E-4ACB-8332-593FF6CC2C35}"/>
    <cellStyle name="Input 2 2 10 2 4_Volatility" xfId="10720" xr:uid="{6DD14D1F-4B52-41E7-B47F-CA352E223FA0}"/>
    <cellStyle name="Input 2 2 10 2 5" xfId="10721" xr:uid="{85F74978-8396-4B2B-B10D-FE28A1C97295}"/>
    <cellStyle name="Input 2 2 10 2_Volatility" xfId="10722" xr:uid="{D37031F4-80C6-46F7-AC12-9F2839A62442}"/>
    <cellStyle name="Input 2 2 10 3" xfId="10723" xr:uid="{B223F4B7-2372-4B0A-8D89-CF62160D7074}"/>
    <cellStyle name="Input 2 2 10 3 2" xfId="10724" xr:uid="{9C311D5D-6711-4C45-8820-DA9ECF0BB286}"/>
    <cellStyle name="Input 2 2 10 3 2 2" xfId="10725" xr:uid="{1FE8A0D6-3E8D-47EF-86D4-45976214B1FB}"/>
    <cellStyle name="Input 2 2 10 3 2_Volatility" xfId="10726" xr:uid="{D9B4E64E-633D-4D80-B8B4-29FD49BDA81F}"/>
    <cellStyle name="Input 2 2 10 3 3" xfId="10727" xr:uid="{B65BC3E8-B158-4A3D-A2CC-4F450D57103A}"/>
    <cellStyle name="Input 2 2 10 3_Volatility" xfId="10728" xr:uid="{7CCA4CA6-C221-4963-A869-0C10EEACECD2}"/>
    <cellStyle name="Input 2 2 10 4" xfId="10729" xr:uid="{0E5FFD03-3F4A-454E-8582-9099940431F4}"/>
    <cellStyle name="Input 2 2 10 4 2" xfId="10730" xr:uid="{D459AB54-4AE6-4552-BFAD-AA6274012B50}"/>
    <cellStyle name="Input 2 2 10 4_Volatility" xfId="10731" xr:uid="{731CDB1E-9189-4262-AC6A-B49035AA2567}"/>
    <cellStyle name="Input 2 2 10 5" xfId="10732" xr:uid="{A5588416-26CD-4813-AEA3-2C72B783E172}"/>
    <cellStyle name="Input 2 2 10_Volatility" xfId="10733" xr:uid="{C1366FF3-D9DE-4794-B361-5121DC902DC8}"/>
    <cellStyle name="Input 2 2 11" xfId="10734" xr:uid="{8064E7A8-6F81-4036-B6B5-71DFEB57D6E3}"/>
    <cellStyle name="Input 2 2 11 2" xfId="10735" xr:uid="{77C04FDC-83F9-4AC6-B34D-F549FFF0C6CB}"/>
    <cellStyle name="Input 2 2 11 2 2" xfId="10736" xr:uid="{6EBAED67-2333-4323-B906-C46B4B1A27E3}"/>
    <cellStyle name="Input 2 2 11 2 2 2" xfId="10737" xr:uid="{BE6565BA-ED7E-4FC7-9620-8F75FCB75EF2}"/>
    <cellStyle name="Input 2 2 11 2 2 2 2" xfId="10738" xr:uid="{9C081C8D-80C3-4EA8-AEE2-2801ABC35347}"/>
    <cellStyle name="Input 2 2 11 2 2 2_Volatility" xfId="10739" xr:uid="{57CF4253-906B-4F67-96FB-184CBDF0C5B9}"/>
    <cellStyle name="Input 2 2 11 2 2 3" xfId="10740" xr:uid="{B6A6DFED-8899-4563-BBDC-5D6BB8001D1A}"/>
    <cellStyle name="Input 2 2 11 2 2_Volatility" xfId="10741" xr:uid="{6342E882-1F3E-4CE7-8C11-3A14C8F5B26D}"/>
    <cellStyle name="Input 2 2 11 2 3" xfId="10742" xr:uid="{A2E442DA-FB34-48BE-A47A-0B2A802DC13C}"/>
    <cellStyle name="Input 2 2 11 2 3 2" xfId="10743" xr:uid="{AACF350F-35BA-4199-ACC1-5BCC8E5BD2DB}"/>
    <cellStyle name="Input 2 2 11 2 3 2 2" xfId="10744" xr:uid="{AE23B26E-E3B6-4277-A986-9447D45E8154}"/>
    <cellStyle name="Input 2 2 11 2 3 2_Volatility" xfId="10745" xr:uid="{D280904D-130C-43A3-BC54-D6A6BDCFBF37}"/>
    <cellStyle name="Input 2 2 11 2 3 3" xfId="10746" xr:uid="{3196B821-CF6F-4142-A70A-DBD39AA69B65}"/>
    <cellStyle name="Input 2 2 11 2 3_Volatility" xfId="10747" xr:uid="{3B11D08C-4FBC-441A-BF0D-D822EFF742EF}"/>
    <cellStyle name="Input 2 2 11 2 4" xfId="10748" xr:uid="{A3AAFE08-2133-4140-AF00-CA4DB63012F9}"/>
    <cellStyle name="Input 2 2 11 2 4 2" xfId="10749" xr:uid="{14B86926-5D7E-4E72-B6C1-9D0093D2B5A4}"/>
    <cellStyle name="Input 2 2 11 2 4_Volatility" xfId="10750" xr:uid="{63C8F11D-4398-41D4-B7F9-0C7D964A858A}"/>
    <cellStyle name="Input 2 2 11 2 5" xfId="10751" xr:uid="{4BE36272-20F5-486C-AC4F-0480088C6FD5}"/>
    <cellStyle name="Input 2 2 11 2_Volatility" xfId="10752" xr:uid="{464A6FF2-565A-4B24-B1F5-E03C40D03E6B}"/>
    <cellStyle name="Input 2 2 11 3" xfId="10753" xr:uid="{1781239C-20B5-42C1-A37D-19C79B700042}"/>
    <cellStyle name="Input 2 2 11 3 2" xfId="10754" xr:uid="{46552108-30DE-4F6C-88FF-78F25C81876B}"/>
    <cellStyle name="Input 2 2 11 3 2 2" xfId="10755" xr:uid="{DA8F3604-F059-42A0-8C6A-D98A7D770D00}"/>
    <cellStyle name="Input 2 2 11 3 2_Volatility" xfId="10756" xr:uid="{386D21C9-EACB-4569-BC4E-840DBCADED78}"/>
    <cellStyle name="Input 2 2 11 3 3" xfId="10757" xr:uid="{68667C57-0CF7-4AC1-ABBD-A8379E2ED143}"/>
    <cellStyle name="Input 2 2 11 3_Volatility" xfId="10758" xr:uid="{D40DF8F9-7952-42C6-B9B4-2D709CDC1C4B}"/>
    <cellStyle name="Input 2 2 11 4" xfId="10759" xr:uid="{7FDA1236-6E3F-46F5-9C6A-5D7B26BA28C3}"/>
    <cellStyle name="Input 2 2 11 4 2" xfId="10760" xr:uid="{E275701D-A152-443A-89C0-13FD7D82149D}"/>
    <cellStyle name="Input 2 2 11 4_Volatility" xfId="10761" xr:uid="{3FF50CDD-CD25-4867-886C-E8CEF45A988D}"/>
    <cellStyle name="Input 2 2 11 5" xfId="10762" xr:uid="{A46F5509-A8AA-4F3A-9C63-6AE2645D3E24}"/>
    <cellStyle name="Input 2 2 11_Volatility" xfId="10763" xr:uid="{29A789AC-DB7A-4F49-9A70-DF096FC07223}"/>
    <cellStyle name="Input 2 2 12" xfId="10764" xr:uid="{D2867271-3B2D-4C0B-8296-261B6FCE791A}"/>
    <cellStyle name="Input 2 2 12 2" xfId="10765" xr:uid="{1F369D43-63DA-4C0A-BBA5-10BA5D6154B5}"/>
    <cellStyle name="Input 2 2 12 2 2" xfId="10766" xr:uid="{20D84A21-114D-4A75-9E06-27E60EF7792C}"/>
    <cellStyle name="Input 2 2 12 2 2 2" xfId="10767" xr:uid="{0454202E-4E27-4A9E-94C8-93494826D00B}"/>
    <cellStyle name="Input 2 2 12 2 2 2 2" xfId="10768" xr:uid="{CC9CB162-339A-46F8-BB5E-419385A089DA}"/>
    <cellStyle name="Input 2 2 12 2 2 2_Volatility" xfId="10769" xr:uid="{4D77CE38-7906-4003-AA58-B347CBAF5B7F}"/>
    <cellStyle name="Input 2 2 12 2 2 3" xfId="10770" xr:uid="{C0770866-A6C6-44F7-B5E6-F9BFE873A5A9}"/>
    <cellStyle name="Input 2 2 12 2 2_Volatility" xfId="10771" xr:uid="{A512C896-EA5F-4344-9242-E9D61459A72D}"/>
    <cellStyle name="Input 2 2 12 2 3" xfId="10772" xr:uid="{0B658CE1-52ED-4C77-9C40-92D5B42BEFCA}"/>
    <cellStyle name="Input 2 2 12 2 3 2" xfId="10773" xr:uid="{E9CD50DD-372F-4509-928D-CBA3F77E2201}"/>
    <cellStyle name="Input 2 2 12 2 3 2 2" xfId="10774" xr:uid="{1195F765-74EE-4250-B059-591802D102A5}"/>
    <cellStyle name="Input 2 2 12 2 3 2_Volatility" xfId="10775" xr:uid="{27169EFD-AA10-42B4-8A48-D252DB5DAF18}"/>
    <cellStyle name="Input 2 2 12 2 3 3" xfId="10776" xr:uid="{046427D8-C525-4CC9-ACD6-2BEEBC20EBCC}"/>
    <cellStyle name="Input 2 2 12 2 3_Volatility" xfId="10777" xr:uid="{039B5545-EFA1-49AE-A2B7-67F0F09A616F}"/>
    <cellStyle name="Input 2 2 12 2 4" xfId="10778" xr:uid="{0941EC2E-E9BA-479A-A945-ACB96C6FD53E}"/>
    <cellStyle name="Input 2 2 12 2 4 2" xfId="10779" xr:uid="{B583EF86-3BF6-477D-85E5-A27C5B2AB6BB}"/>
    <cellStyle name="Input 2 2 12 2 4_Volatility" xfId="10780" xr:uid="{A51BEB33-45E0-46CD-856D-713EEBC0E3FE}"/>
    <cellStyle name="Input 2 2 12 2 5" xfId="10781" xr:uid="{98968BCB-E4D7-4AB3-BA6A-AA6364497E89}"/>
    <cellStyle name="Input 2 2 12 2_Volatility" xfId="10782" xr:uid="{57C95CDF-F290-437B-BAAD-EDDA3BA9280B}"/>
    <cellStyle name="Input 2 2 12 3" xfId="10783" xr:uid="{AEAB4F0A-A572-442F-9003-87838EAB830A}"/>
    <cellStyle name="Input 2 2 12 3 2" xfId="10784" xr:uid="{A2D1E2CD-B3AB-44B1-84F9-90C181DE205D}"/>
    <cellStyle name="Input 2 2 12 3 2 2" xfId="10785" xr:uid="{64A9A288-6F32-4475-8924-2AF73D4F4296}"/>
    <cellStyle name="Input 2 2 12 3 2_Volatility" xfId="10786" xr:uid="{B756E13A-6DD8-4460-A7FB-97D60DE23513}"/>
    <cellStyle name="Input 2 2 12 3 3" xfId="10787" xr:uid="{3CA5157B-1064-4666-A9BE-4591AE3722B7}"/>
    <cellStyle name="Input 2 2 12 3_Volatility" xfId="10788" xr:uid="{A0A7F945-B241-43C7-9AA8-128A6E9DC620}"/>
    <cellStyle name="Input 2 2 12 4" xfId="10789" xr:uid="{8E60EC16-59F3-437A-B0C5-7452C4710180}"/>
    <cellStyle name="Input 2 2 12 4 2" xfId="10790" xr:uid="{B9195DA6-B079-43E9-B04A-9234C73A0ABD}"/>
    <cellStyle name="Input 2 2 12 4_Volatility" xfId="10791" xr:uid="{9DE794C6-C919-4A1B-B029-28450D70E384}"/>
    <cellStyle name="Input 2 2 12 5" xfId="10792" xr:uid="{9B738FC5-6CAB-4C31-93E6-BB0AC05E5709}"/>
    <cellStyle name="Input 2 2 12_Volatility" xfId="10793" xr:uid="{8FACE0E9-6756-46D3-88F9-49FB6DA0DB1A}"/>
    <cellStyle name="Input 2 2 13" xfId="10794" xr:uid="{9734BA4C-176A-4895-841C-8C666D550C56}"/>
    <cellStyle name="Input 2 2 13 2" xfId="10795" xr:uid="{3002D258-A4FA-49F0-A61E-956108CAFFB0}"/>
    <cellStyle name="Input 2 2 13 2 2" xfId="10796" xr:uid="{B5052226-8A97-40F2-9508-2CCE7B8D92E0}"/>
    <cellStyle name="Input 2 2 13 2 2 2" xfId="10797" xr:uid="{3BE9C169-6FAB-4E17-917E-6A8070170373}"/>
    <cellStyle name="Input 2 2 13 2 2 2 2" xfId="10798" xr:uid="{AAE66064-9856-43BA-B267-FB7321EB46A8}"/>
    <cellStyle name="Input 2 2 13 2 2 2_Volatility" xfId="10799" xr:uid="{B1AC5380-E231-46BA-AE70-41F25F28E31E}"/>
    <cellStyle name="Input 2 2 13 2 2 3" xfId="10800" xr:uid="{B214B0DF-3B17-4A58-9976-8ED03A4BA8F9}"/>
    <cellStyle name="Input 2 2 13 2 2_Volatility" xfId="10801" xr:uid="{1FA0AC0B-2535-4E87-9D21-555C0722AE2C}"/>
    <cellStyle name="Input 2 2 13 2 3" xfId="10802" xr:uid="{314D2111-55C7-446B-9A74-7A43696804FC}"/>
    <cellStyle name="Input 2 2 13 2 3 2" xfId="10803" xr:uid="{5F43BE13-A6FF-484C-BB8D-EB16E854D1AB}"/>
    <cellStyle name="Input 2 2 13 2 3 2 2" xfId="10804" xr:uid="{2D745DB6-DEFB-4500-8D9D-556D155BE0AF}"/>
    <cellStyle name="Input 2 2 13 2 3 2_Volatility" xfId="10805" xr:uid="{7FE1F76A-7421-4C93-A5FE-CFFC22FA9ECF}"/>
    <cellStyle name="Input 2 2 13 2 3 3" xfId="10806" xr:uid="{2119E44B-87E8-4384-AAED-4D4B0588FF90}"/>
    <cellStyle name="Input 2 2 13 2 3_Volatility" xfId="10807" xr:uid="{2A368E7D-1628-4BDA-8D5E-0F3F2C11598B}"/>
    <cellStyle name="Input 2 2 13 2 4" xfId="10808" xr:uid="{8F3DF0FC-65C6-481D-BDCD-B0F6B4158F66}"/>
    <cellStyle name="Input 2 2 13 2 4 2" xfId="10809" xr:uid="{CFEC5082-885A-4A64-B93E-530223BED0C4}"/>
    <cellStyle name="Input 2 2 13 2 4_Volatility" xfId="10810" xr:uid="{DCEA628D-80D8-420C-BF47-DAD4D533908F}"/>
    <cellStyle name="Input 2 2 13 2 5" xfId="10811" xr:uid="{64DEBDF4-8174-42E5-9B12-00785754E0C7}"/>
    <cellStyle name="Input 2 2 13 2_Volatility" xfId="10812" xr:uid="{A28DEBC8-2114-4B75-A7B2-A36DD2BD0994}"/>
    <cellStyle name="Input 2 2 13 3" xfId="10813" xr:uid="{C033CB94-ED8D-430C-BB23-CB55C7777815}"/>
    <cellStyle name="Input 2 2 13 3 2" xfId="10814" xr:uid="{25F82C71-38D9-4886-8B16-C1FE190F8E70}"/>
    <cellStyle name="Input 2 2 13 3 2 2" xfId="10815" xr:uid="{D4072EC1-F1C4-4C62-B76A-BA68032ACDFA}"/>
    <cellStyle name="Input 2 2 13 3 2_Volatility" xfId="10816" xr:uid="{FECA80B1-3276-420D-854F-24E649156EEF}"/>
    <cellStyle name="Input 2 2 13 3 3" xfId="10817" xr:uid="{7E043516-E824-44C5-828D-E2D57C1169BB}"/>
    <cellStyle name="Input 2 2 13 3_Volatility" xfId="10818" xr:uid="{B285FF4F-0413-4481-819A-118D063C9F9C}"/>
    <cellStyle name="Input 2 2 13 4" xfId="10819" xr:uid="{336365C5-EF0E-4129-9B0A-D8F39CFF55B0}"/>
    <cellStyle name="Input 2 2 13 4 2" xfId="10820" xr:uid="{6E2EACDA-7B5F-4041-A44B-50A98D2E9C65}"/>
    <cellStyle name="Input 2 2 13 4_Volatility" xfId="10821" xr:uid="{21F22C1C-A0DB-45EE-BAC9-F2CDBED29D9D}"/>
    <cellStyle name="Input 2 2 13 5" xfId="10822" xr:uid="{B4E0C6C4-26D5-40F0-932B-0DB29660186B}"/>
    <cellStyle name="Input 2 2 13_Volatility" xfId="10823" xr:uid="{C810F7A6-183E-4514-949D-8E8E3DFDC879}"/>
    <cellStyle name="Input 2 2 14" xfId="10824" xr:uid="{E6285155-4307-405F-892E-FC4E40F297F8}"/>
    <cellStyle name="Input 2 2 14 2" xfId="10825" xr:uid="{72BF2AF0-3F5B-4EAF-9791-6FC7ECE9A415}"/>
    <cellStyle name="Input 2 2 14 2 2" xfId="10826" xr:uid="{D3CD929D-24D5-4E4B-B45B-3D8BCA105955}"/>
    <cellStyle name="Input 2 2 14 2 2 2" xfId="10827" xr:uid="{9B54061E-C758-46E1-AF11-D96C5D60B5D9}"/>
    <cellStyle name="Input 2 2 14 2 2 2 2" xfId="10828" xr:uid="{0B9FC8FC-5E38-4C3F-ACA6-1E3CCD192D17}"/>
    <cellStyle name="Input 2 2 14 2 2 2_Volatility" xfId="10829" xr:uid="{74B0ED33-4A33-459A-89C6-4D04EF862F93}"/>
    <cellStyle name="Input 2 2 14 2 2 3" xfId="10830" xr:uid="{2350A482-AE45-4088-9DEB-29E8C5C79008}"/>
    <cellStyle name="Input 2 2 14 2 2_Volatility" xfId="10831" xr:uid="{D5E56C6C-7CDF-4271-9592-7394082BEA7E}"/>
    <cellStyle name="Input 2 2 14 2 3" xfId="10832" xr:uid="{F922A9F7-1645-4199-B399-5FDA2ADBCB6E}"/>
    <cellStyle name="Input 2 2 14 2 3 2" xfId="10833" xr:uid="{6BAD8567-3112-4AA8-9E75-275DBDA52DB5}"/>
    <cellStyle name="Input 2 2 14 2 3 2 2" xfId="10834" xr:uid="{A327F7EC-10A4-4480-BA12-A84EE96C3736}"/>
    <cellStyle name="Input 2 2 14 2 3 2_Volatility" xfId="10835" xr:uid="{73D55D72-2493-40E3-8996-C2A13235BDAD}"/>
    <cellStyle name="Input 2 2 14 2 3 3" xfId="10836" xr:uid="{D5855AAC-660B-4861-81BA-5AEF22F6F5DE}"/>
    <cellStyle name="Input 2 2 14 2 3_Volatility" xfId="10837" xr:uid="{9F11E5FE-D711-45AB-8B31-D1884105EB3D}"/>
    <cellStyle name="Input 2 2 14 2 4" xfId="10838" xr:uid="{47DE2007-A06B-4428-B0E6-28BFA48D1073}"/>
    <cellStyle name="Input 2 2 14 2 4 2" xfId="10839" xr:uid="{852EA341-790D-46CA-8F57-948DE3C9F2F4}"/>
    <cellStyle name="Input 2 2 14 2 4_Volatility" xfId="10840" xr:uid="{2FBF42BF-AA68-4E60-9770-8306690385CA}"/>
    <cellStyle name="Input 2 2 14 2 5" xfId="10841" xr:uid="{D5BF2780-AF29-44AF-80CC-A28145F1C2EC}"/>
    <cellStyle name="Input 2 2 14 2_Volatility" xfId="10842" xr:uid="{E76B7ABB-E9FD-4F4C-A21C-55AC14A1F32A}"/>
    <cellStyle name="Input 2 2 14 3" xfId="10843" xr:uid="{1B130A73-2D1D-4EF6-A53F-9792B3CDAD11}"/>
    <cellStyle name="Input 2 2 14 3 2" xfId="10844" xr:uid="{F209184C-6DE2-48EE-889A-84D8178C340F}"/>
    <cellStyle name="Input 2 2 14 3 2 2" xfId="10845" xr:uid="{4A542345-C7F4-4280-BBB6-464FA63140AB}"/>
    <cellStyle name="Input 2 2 14 3 2_Volatility" xfId="10846" xr:uid="{8B4CD32A-38AB-4F84-A320-42C577FB3E8B}"/>
    <cellStyle name="Input 2 2 14 3 3" xfId="10847" xr:uid="{672772F1-48B1-47F4-9E62-B9D280E3C288}"/>
    <cellStyle name="Input 2 2 14 3_Volatility" xfId="10848" xr:uid="{E4BF2C72-E75E-4466-AB91-51B86B163860}"/>
    <cellStyle name="Input 2 2 14 4" xfId="10849" xr:uid="{EC64B1B7-5178-43E9-AC3C-4DC4B6672435}"/>
    <cellStyle name="Input 2 2 14 4 2" xfId="10850" xr:uid="{8179886F-B965-463C-B380-3E47108B8DB7}"/>
    <cellStyle name="Input 2 2 14 4_Volatility" xfId="10851" xr:uid="{F8847D0D-83B1-4FBB-ADAE-BBBBC5ABED35}"/>
    <cellStyle name="Input 2 2 14 5" xfId="10852" xr:uid="{408D0FCC-AD8A-47F6-AC6D-DB41B8A77BD6}"/>
    <cellStyle name="Input 2 2 14_Volatility" xfId="10853" xr:uid="{03A5AF16-23D4-43FF-AB8D-4FF44FA94839}"/>
    <cellStyle name="Input 2 2 15" xfId="10854" xr:uid="{61A2CB53-C9BD-45F7-AEB1-052D470AAD3A}"/>
    <cellStyle name="Input 2 2 15 2" xfId="10855" xr:uid="{EBDCBCB3-8B26-43CC-8B3E-5BFBB45AA185}"/>
    <cellStyle name="Input 2 2 15 2 2" xfId="10856" xr:uid="{22765895-2BE6-4E41-9DEE-FF27C926FB53}"/>
    <cellStyle name="Input 2 2 15 2 2 2" xfId="10857" xr:uid="{013D08E6-9085-4D62-B5DE-7DDFAAC7B6AC}"/>
    <cellStyle name="Input 2 2 15 2 2 2 2" xfId="10858" xr:uid="{63361B62-5973-4A7E-BA2D-7F4EB1631F9A}"/>
    <cellStyle name="Input 2 2 15 2 2 2_Volatility" xfId="10859" xr:uid="{C3C06B0E-4BC7-4016-A545-3D61802E6782}"/>
    <cellStyle name="Input 2 2 15 2 2 3" xfId="10860" xr:uid="{80AAE066-C2AB-436B-9F35-A7F5DC3B659C}"/>
    <cellStyle name="Input 2 2 15 2 2_Volatility" xfId="10861" xr:uid="{F47A5CE9-4106-4E8F-9C64-AD83549984A6}"/>
    <cellStyle name="Input 2 2 15 2 3" xfId="10862" xr:uid="{5B6EA409-DA28-45C4-A7BF-F2C855498E46}"/>
    <cellStyle name="Input 2 2 15 2 3 2" xfId="10863" xr:uid="{6E7E6E70-7D25-458E-B707-EF32B567603C}"/>
    <cellStyle name="Input 2 2 15 2 3 2 2" xfId="10864" xr:uid="{BC4E8221-775E-49F8-98F9-CB8781E7468C}"/>
    <cellStyle name="Input 2 2 15 2 3 2_Volatility" xfId="10865" xr:uid="{FE268999-7F68-4575-9155-B1D3634C06B8}"/>
    <cellStyle name="Input 2 2 15 2 3 3" xfId="10866" xr:uid="{170851F3-E8DE-4B82-B61A-9780BD9BA256}"/>
    <cellStyle name="Input 2 2 15 2 3_Volatility" xfId="10867" xr:uid="{CDB63E74-6287-42BE-A0E7-FD69343816A3}"/>
    <cellStyle name="Input 2 2 15 2 4" xfId="10868" xr:uid="{E1F5E39B-211E-4F48-9F09-6FA6152DED6E}"/>
    <cellStyle name="Input 2 2 15 2 4 2" xfId="10869" xr:uid="{A1CC8B5D-B685-4CD6-A463-174F8EEF5EB4}"/>
    <cellStyle name="Input 2 2 15 2 4_Volatility" xfId="10870" xr:uid="{ED4D2A57-46A3-4B48-991A-E73B1377CAE0}"/>
    <cellStyle name="Input 2 2 15 2 5" xfId="10871" xr:uid="{3D1FBC27-E084-4B36-A03E-557BB0945FD0}"/>
    <cellStyle name="Input 2 2 15 2_Volatility" xfId="10872" xr:uid="{4B4A1361-3CCA-46F5-9407-4FBA9EFD9695}"/>
    <cellStyle name="Input 2 2 15 3" xfId="10873" xr:uid="{14C44E32-1618-4ABD-A031-2285FA93141B}"/>
    <cellStyle name="Input 2 2 15 3 2" xfId="10874" xr:uid="{63846135-090E-4560-A520-139A8595757A}"/>
    <cellStyle name="Input 2 2 15 3 2 2" xfId="10875" xr:uid="{2D641E18-CD7E-4411-982B-0B8926AF93F6}"/>
    <cellStyle name="Input 2 2 15 3 2_Volatility" xfId="10876" xr:uid="{DFBA6F50-A071-4593-8A50-5107B97CE55E}"/>
    <cellStyle name="Input 2 2 15 3 3" xfId="10877" xr:uid="{C738A6D2-7589-4DA7-B10B-A4F3A9AE728C}"/>
    <cellStyle name="Input 2 2 15 3_Volatility" xfId="10878" xr:uid="{CA5C8975-1B4F-4207-9E52-D516501F02B0}"/>
    <cellStyle name="Input 2 2 15 4" xfId="10879" xr:uid="{C8844EE9-4D01-4A7D-A241-FA831A086307}"/>
    <cellStyle name="Input 2 2 15 4 2" xfId="10880" xr:uid="{42853299-00EB-4CE0-829D-0771B60676FF}"/>
    <cellStyle name="Input 2 2 15 4_Volatility" xfId="10881" xr:uid="{30781DE2-560F-4D5E-8023-E42667C57E51}"/>
    <cellStyle name="Input 2 2 15 5" xfId="10882" xr:uid="{14344C0D-CC2A-4926-9251-FF028063FBFC}"/>
    <cellStyle name="Input 2 2 15_Volatility" xfId="10883" xr:uid="{F12552F1-1B08-4F7F-BA2E-CCB11DFE5E19}"/>
    <cellStyle name="Input 2 2 16" xfId="10884" xr:uid="{00EAB160-7954-485A-9640-19D42E5E194E}"/>
    <cellStyle name="Input 2 2 16 2" xfId="10885" xr:uid="{FAF8207A-CFF4-464A-B9D3-728DFA01CAE0}"/>
    <cellStyle name="Input 2 2 16 2 2" xfId="10886" xr:uid="{358E73E7-F29F-4B00-8579-126982EF4780}"/>
    <cellStyle name="Input 2 2 16 2 2 2" xfId="10887" xr:uid="{E05E7261-849C-4A4F-BB55-63E8AC78783C}"/>
    <cellStyle name="Input 2 2 16 2 2 2 2" xfId="10888" xr:uid="{8C255421-D02D-4D2A-B393-ED92D34BB9FA}"/>
    <cellStyle name="Input 2 2 16 2 2 2_Volatility" xfId="10889" xr:uid="{0D665700-850E-4B4F-B7BF-C9D9736333F9}"/>
    <cellStyle name="Input 2 2 16 2 2 3" xfId="10890" xr:uid="{DBA56BAD-98C5-4BA2-8838-09D46656A362}"/>
    <cellStyle name="Input 2 2 16 2 2_Volatility" xfId="10891" xr:uid="{543F1504-109C-4C33-B0AC-E849DCF6A53E}"/>
    <cellStyle name="Input 2 2 16 2 3" xfId="10892" xr:uid="{D9BA0892-1229-450C-B62D-23EF3B6F5A55}"/>
    <cellStyle name="Input 2 2 16 2 3 2" xfId="10893" xr:uid="{FE42427D-95D3-4262-A7F7-7F656956F6A0}"/>
    <cellStyle name="Input 2 2 16 2 3 2 2" xfId="10894" xr:uid="{D8FDC88D-44FD-45D4-ADE4-96CBC9730246}"/>
    <cellStyle name="Input 2 2 16 2 3 2_Volatility" xfId="10895" xr:uid="{1F72F484-6F55-4718-B172-2E2DA6032BC9}"/>
    <cellStyle name="Input 2 2 16 2 3 3" xfId="10896" xr:uid="{9B0E5042-CE79-426C-8B4F-EC6BF7A394E6}"/>
    <cellStyle name="Input 2 2 16 2 3_Volatility" xfId="10897" xr:uid="{0D237FEE-960F-4A1E-8E99-F4AFCCF735FA}"/>
    <cellStyle name="Input 2 2 16 2 4" xfId="10898" xr:uid="{111160B1-53E0-4E99-BF02-39AB2C07119C}"/>
    <cellStyle name="Input 2 2 16 2 4 2" xfId="10899" xr:uid="{A2858344-6372-4659-A3D0-DD9F6AA1EDFB}"/>
    <cellStyle name="Input 2 2 16 2 4_Volatility" xfId="10900" xr:uid="{F6CA7F7F-037C-41FF-9FAF-9D7058B5BC72}"/>
    <cellStyle name="Input 2 2 16 2 5" xfId="10901" xr:uid="{D7F6AF5D-063A-4E85-A47A-DFABFF89E41C}"/>
    <cellStyle name="Input 2 2 16 2_Volatility" xfId="10902" xr:uid="{06B7D742-9283-4FA3-AE13-E36C77642F9F}"/>
    <cellStyle name="Input 2 2 16 3" xfId="10903" xr:uid="{2483DAA7-75FD-4BE5-8749-3E1B65068C13}"/>
    <cellStyle name="Input 2 2 16 3 2" xfId="10904" xr:uid="{5D83AD1F-8AC9-497A-A807-0100113182CD}"/>
    <cellStyle name="Input 2 2 16 3 2 2" xfId="10905" xr:uid="{0BEE9F3C-072D-4CA4-B521-42771F4DFF96}"/>
    <cellStyle name="Input 2 2 16 3 2_Volatility" xfId="10906" xr:uid="{DAEE43DE-4B46-4524-B3B8-FFCC3452A765}"/>
    <cellStyle name="Input 2 2 16 3 3" xfId="10907" xr:uid="{7962D160-BC19-4553-94F4-799EA555A87D}"/>
    <cellStyle name="Input 2 2 16 3_Volatility" xfId="10908" xr:uid="{25087081-3655-4113-85CC-D2A1AF08C063}"/>
    <cellStyle name="Input 2 2 16 4" xfId="10909" xr:uid="{2B565B21-7E44-4355-812E-38129998C924}"/>
    <cellStyle name="Input 2 2 16 4 2" xfId="10910" xr:uid="{6AF65233-2273-42BE-B36C-984286D4B949}"/>
    <cellStyle name="Input 2 2 16 4_Volatility" xfId="10911" xr:uid="{3BBF2B7D-CFD3-4EAD-8CC3-F69DD4B52DB0}"/>
    <cellStyle name="Input 2 2 16 5" xfId="10912" xr:uid="{B4F39360-7F29-4049-99B8-39414951692E}"/>
    <cellStyle name="Input 2 2 16_Volatility" xfId="10913" xr:uid="{47061787-6011-494D-80C4-356FA0641C62}"/>
    <cellStyle name="Input 2 2 17" xfId="10914" xr:uid="{AD34B12D-7482-46A2-AC58-F491A001B5BC}"/>
    <cellStyle name="Input 2 2 17 2" xfId="10915" xr:uid="{574CE9C5-DDEE-4CE3-8327-8E0AFC9666F7}"/>
    <cellStyle name="Input 2 2 17 2 2" xfId="10916" xr:uid="{ABABC52E-FB12-4BE1-8F94-79237120DE08}"/>
    <cellStyle name="Input 2 2 17 2 2 2" xfId="10917" xr:uid="{832BB38F-3AC0-4776-9AC2-B8060C9F3684}"/>
    <cellStyle name="Input 2 2 17 2 2 2 2" xfId="10918" xr:uid="{D8936848-2DF9-4393-81EC-BA88BF0282E9}"/>
    <cellStyle name="Input 2 2 17 2 2 2_Volatility" xfId="10919" xr:uid="{696FFA60-7001-40C1-B306-98A897F065CD}"/>
    <cellStyle name="Input 2 2 17 2 2 3" xfId="10920" xr:uid="{62B703E4-81D5-4D74-ABF5-944D2F6E5646}"/>
    <cellStyle name="Input 2 2 17 2 2_Volatility" xfId="10921" xr:uid="{3F8C0683-57F5-4C2B-9604-2EB52FE6184C}"/>
    <cellStyle name="Input 2 2 17 2 3" xfId="10922" xr:uid="{26EC8E89-3A44-43FA-9392-F7BBEAEC4A63}"/>
    <cellStyle name="Input 2 2 17 2 3 2" xfId="10923" xr:uid="{1F17F56C-985B-43A3-97E1-B0B2B677AD18}"/>
    <cellStyle name="Input 2 2 17 2 3 2 2" xfId="10924" xr:uid="{D1346BD3-98F1-44F4-9F9F-F55FBFC111D9}"/>
    <cellStyle name="Input 2 2 17 2 3 2_Volatility" xfId="10925" xr:uid="{439D9B6D-978D-47F3-9C36-F224207B3A8C}"/>
    <cellStyle name="Input 2 2 17 2 3 3" xfId="10926" xr:uid="{DF89C94A-7A8D-4158-9C94-8AF7FE2BA0D7}"/>
    <cellStyle name="Input 2 2 17 2 3_Volatility" xfId="10927" xr:uid="{BBB54EB6-8761-4D2C-9AE5-AAE336D90DBC}"/>
    <cellStyle name="Input 2 2 17 2 4" xfId="10928" xr:uid="{2C222CB7-3E0A-46D8-AEE3-9A24A7D4AE1B}"/>
    <cellStyle name="Input 2 2 17 2 4 2" xfId="10929" xr:uid="{82748613-0ECD-4D5F-9598-DCA0BDB3E85C}"/>
    <cellStyle name="Input 2 2 17 2 4_Volatility" xfId="10930" xr:uid="{99095CF9-F48C-4D54-A010-F66A4D170405}"/>
    <cellStyle name="Input 2 2 17 2 5" xfId="10931" xr:uid="{3F800B7C-BBE3-4EB3-A2D9-D546ED185909}"/>
    <cellStyle name="Input 2 2 17 2_Volatility" xfId="10932" xr:uid="{E591EB66-457E-4A5B-9463-53AE6E6CE64D}"/>
    <cellStyle name="Input 2 2 17 3" xfId="10933" xr:uid="{5320ECB2-7543-47FD-B0F2-7C478E0C6461}"/>
    <cellStyle name="Input 2 2 17 3 2" xfId="10934" xr:uid="{425FF665-A6D5-41BF-8543-85DCA1B16C03}"/>
    <cellStyle name="Input 2 2 17 3 2 2" xfId="10935" xr:uid="{66CFE8B5-21EE-4D5E-A25C-D59A5DCC0D83}"/>
    <cellStyle name="Input 2 2 17 3 2_Volatility" xfId="10936" xr:uid="{10DC1933-8672-4992-9C91-CEC5461FE8B3}"/>
    <cellStyle name="Input 2 2 17 3 3" xfId="10937" xr:uid="{72D54D39-E529-42DC-A129-34D4C23D56C9}"/>
    <cellStyle name="Input 2 2 17 3_Volatility" xfId="10938" xr:uid="{FE4B3FF6-E202-4207-9040-ADF16597B332}"/>
    <cellStyle name="Input 2 2 17 4" xfId="10939" xr:uid="{BCF3370B-B375-41F2-B08D-21B68DFDA623}"/>
    <cellStyle name="Input 2 2 17 4 2" xfId="10940" xr:uid="{00723996-4BD8-4B1B-93BB-E9865E4C598A}"/>
    <cellStyle name="Input 2 2 17 4_Volatility" xfId="10941" xr:uid="{DFECCABA-95AF-456B-B7E0-E2678637D138}"/>
    <cellStyle name="Input 2 2 17 5" xfId="10942" xr:uid="{0E2BE84A-57A2-4858-9107-074B11C79C5F}"/>
    <cellStyle name="Input 2 2 17_Volatility" xfId="10943" xr:uid="{048C4B2C-BE5B-4F1F-B637-C14806BD419A}"/>
    <cellStyle name="Input 2 2 18" xfId="10944" xr:uid="{59A6C0FD-DE48-4B4B-9544-EADBD7D1E653}"/>
    <cellStyle name="Input 2 2 18 2" xfId="10945" xr:uid="{E1281573-EC38-4F34-8B4B-62CAEA539817}"/>
    <cellStyle name="Input 2 2 18 2 2" xfId="10946" xr:uid="{3453A59B-0410-45D3-BA6D-FBEB0E959A07}"/>
    <cellStyle name="Input 2 2 18 2 2 2" xfId="10947" xr:uid="{9609D4F6-1DFF-4F0F-8128-990A35833C7D}"/>
    <cellStyle name="Input 2 2 18 2 2 2 2" xfId="10948" xr:uid="{071CF7C1-93FD-4239-B7BF-A2B44D34404F}"/>
    <cellStyle name="Input 2 2 18 2 2 2_Volatility" xfId="10949" xr:uid="{4FFE13C3-6E6A-481D-940B-AA81A6DEA10B}"/>
    <cellStyle name="Input 2 2 18 2 2 3" xfId="10950" xr:uid="{C4EF7877-0859-4B1B-AEB4-C79637BC5528}"/>
    <cellStyle name="Input 2 2 18 2 2_Volatility" xfId="10951" xr:uid="{942BB274-B6CF-419C-828D-5C8B834B9842}"/>
    <cellStyle name="Input 2 2 18 2 3" xfId="10952" xr:uid="{104D6E4C-4F4F-4873-8172-DE7A397DEA04}"/>
    <cellStyle name="Input 2 2 18 2 3 2" xfId="10953" xr:uid="{AF62106A-35E3-4764-8D78-883B787ABDA9}"/>
    <cellStyle name="Input 2 2 18 2 3 2 2" xfId="10954" xr:uid="{21FD94EC-5416-473B-8807-EA7AE61BF68B}"/>
    <cellStyle name="Input 2 2 18 2 3 2_Volatility" xfId="10955" xr:uid="{1C4759B3-17F6-454C-A7DC-9A30436C3D6B}"/>
    <cellStyle name="Input 2 2 18 2 3 3" xfId="10956" xr:uid="{6095ACB5-CA5C-44E5-8D2A-20C56E7EA2E8}"/>
    <cellStyle name="Input 2 2 18 2 3_Volatility" xfId="10957" xr:uid="{F3CADF27-C00A-426A-A55D-D79097FE0E72}"/>
    <cellStyle name="Input 2 2 18 2 4" xfId="10958" xr:uid="{8A05A9E9-34E6-44F8-A93F-AB52310240CB}"/>
    <cellStyle name="Input 2 2 18 2 4 2" xfId="10959" xr:uid="{41F23328-E151-4054-A0AE-7CD5FC44ED10}"/>
    <cellStyle name="Input 2 2 18 2 4_Volatility" xfId="10960" xr:uid="{C5E749F3-6B2F-4CB0-85AC-C5E90FB0DAB3}"/>
    <cellStyle name="Input 2 2 18 2 5" xfId="10961" xr:uid="{A71CB412-85F5-4AAF-8D42-3F76E3DD5F64}"/>
    <cellStyle name="Input 2 2 18 2_Volatility" xfId="10962" xr:uid="{17A333F4-4C32-4BC6-9E18-AD9EFE51A174}"/>
    <cellStyle name="Input 2 2 18 3" xfId="10963" xr:uid="{974928BC-055A-4A5A-A63B-E2E371D46C91}"/>
    <cellStyle name="Input 2 2 18 3 2" xfId="10964" xr:uid="{7E96D451-FF99-41A3-99FC-3BD288217C55}"/>
    <cellStyle name="Input 2 2 18 3 2 2" xfId="10965" xr:uid="{B1B43FB7-9AFD-44DE-A827-0CE6E7370D21}"/>
    <cellStyle name="Input 2 2 18 3 2_Volatility" xfId="10966" xr:uid="{08B0B959-496C-47F6-AE09-F7C0DBBBC41D}"/>
    <cellStyle name="Input 2 2 18 3 3" xfId="10967" xr:uid="{24AC56D0-8B14-4EEA-B013-8E298959446A}"/>
    <cellStyle name="Input 2 2 18 3_Volatility" xfId="10968" xr:uid="{EAA8EB9D-61E5-45E2-87C3-7309A1A60CFC}"/>
    <cellStyle name="Input 2 2 18 4" xfId="10969" xr:uid="{AED4032C-16F3-4B61-9F33-02B98A39660A}"/>
    <cellStyle name="Input 2 2 18 4 2" xfId="10970" xr:uid="{4D7C4EE2-DF2D-4954-9FB4-B2741DE2377A}"/>
    <cellStyle name="Input 2 2 18 4_Volatility" xfId="10971" xr:uid="{96A0F4DC-16E2-461A-918E-4753E4CE0AC8}"/>
    <cellStyle name="Input 2 2 18 5" xfId="10972" xr:uid="{8BEDB529-2B77-4C6E-82A7-042FA335A12B}"/>
    <cellStyle name="Input 2 2 18_Volatility" xfId="10973" xr:uid="{E8259F44-5FEC-4CEB-BF05-3305B3F2E3AE}"/>
    <cellStyle name="Input 2 2 19" xfId="10974" xr:uid="{CD8CF38B-4EA2-4EA8-A005-7C72A26C4C30}"/>
    <cellStyle name="Input 2 2 19 2" xfId="10975" xr:uid="{18476EBA-721B-416A-9327-FCE13B20FCE3}"/>
    <cellStyle name="Input 2 2 19 2 2" xfId="10976" xr:uid="{EDF4254E-05B5-4A3A-89FC-7F3C4941EB03}"/>
    <cellStyle name="Input 2 2 19 2 2 2" xfId="10977" xr:uid="{094D4E61-D6FF-4E6C-9BEF-476A023FC2CD}"/>
    <cellStyle name="Input 2 2 19 2 2 2 2" xfId="10978" xr:uid="{6F2A590B-42FB-41F0-89BD-855CAE690430}"/>
    <cellStyle name="Input 2 2 19 2 2 2_Volatility" xfId="10979" xr:uid="{41DFBE12-684B-44C3-B954-FD9ED984C6EE}"/>
    <cellStyle name="Input 2 2 19 2 2 3" xfId="10980" xr:uid="{B4BF5CCF-32B1-4894-AD6D-59FA396D1758}"/>
    <cellStyle name="Input 2 2 19 2 2_Volatility" xfId="10981" xr:uid="{2550A555-FABF-4912-B14D-A3507C408FA0}"/>
    <cellStyle name="Input 2 2 19 2 3" xfId="10982" xr:uid="{41DC18C6-139F-4237-AF4F-E0A8298C1921}"/>
    <cellStyle name="Input 2 2 19 2 3 2" xfId="10983" xr:uid="{A18AA8A2-8CBC-4911-852A-757E63338673}"/>
    <cellStyle name="Input 2 2 19 2 3 2 2" xfId="10984" xr:uid="{E54CCC6F-BF9B-460C-B4AF-182229EE6B11}"/>
    <cellStyle name="Input 2 2 19 2 3 2_Volatility" xfId="10985" xr:uid="{873A9D34-2CE8-4431-B483-5762ABC61572}"/>
    <cellStyle name="Input 2 2 19 2 3 3" xfId="10986" xr:uid="{356D73B2-D710-46E0-83EB-AC6531A0E999}"/>
    <cellStyle name="Input 2 2 19 2 3_Volatility" xfId="10987" xr:uid="{1912AA6E-B4D4-4770-891D-59CB229320E4}"/>
    <cellStyle name="Input 2 2 19 2 4" xfId="10988" xr:uid="{C216BDEB-22B6-4E37-8915-DD46A510B00F}"/>
    <cellStyle name="Input 2 2 19 2 4 2" xfId="10989" xr:uid="{A7940A1B-8FC8-437D-A440-2A26690EBA26}"/>
    <cellStyle name="Input 2 2 19 2 4_Volatility" xfId="10990" xr:uid="{053BA359-758A-4599-8239-3C2187B53899}"/>
    <cellStyle name="Input 2 2 19 2 5" xfId="10991" xr:uid="{E4A54BBD-9CEB-444F-A395-7E4C5B2E8A6D}"/>
    <cellStyle name="Input 2 2 19 2_Volatility" xfId="10992" xr:uid="{15589806-AABB-4E98-9DA9-B7F1C65A9F79}"/>
    <cellStyle name="Input 2 2 19 3" xfId="10993" xr:uid="{475AC638-9BFE-4393-B27A-4110D7411726}"/>
    <cellStyle name="Input 2 2 19 3 2" xfId="10994" xr:uid="{14B26C29-2AA2-460B-935A-03D0E8C90F4B}"/>
    <cellStyle name="Input 2 2 19 3 2 2" xfId="10995" xr:uid="{26A05282-B615-40F7-8DB9-ED292B6DC073}"/>
    <cellStyle name="Input 2 2 19 3 2_Volatility" xfId="10996" xr:uid="{AC726AA3-2883-4C45-B23C-59F1A7A8D5C6}"/>
    <cellStyle name="Input 2 2 19 3 3" xfId="10997" xr:uid="{2BE3EFC2-42E1-47EA-9F3D-ADBB6FC92381}"/>
    <cellStyle name="Input 2 2 19 3_Volatility" xfId="10998" xr:uid="{5EAC1D96-C432-4AC7-9C8B-C4C9714D8EF0}"/>
    <cellStyle name="Input 2 2 19 4" xfId="10999" xr:uid="{90433455-E8AE-42B7-A842-7F7B635A2926}"/>
    <cellStyle name="Input 2 2 19 4 2" xfId="11000" xr:uid="{694170D4-4B9B-43DB-8500-F44EEC4821C1}"/>
    <cellStyle name="Input 2 2 19 4_Volatility" xfId="11001" xr:uid="{2CA26AE1-D599-4C32-9536-ED543681B807}"/>
    <cellStyle name="Input 2 2 19 5" xfId="11002" xr:uid="{DE881231-6A50-4592-B1A4-4BB6C9303624}"/>
    <cellStyle name="Input 2 2 19_Volatility" xfId="11003" xr:uid="{1E742605-8186-4F17-8338-32D309A0832C}"/>
    <cellStyle name="Input 2 2 2" xfId="11004" xr:uid="{B636F644-CCD6-48C2-BBE8-A51A52AB20DC}"/>
    <cellStyle name="Input 2 2 2 2" xfId="11005" xr:uid="{ED26DE23-FAE2-4D8C-8A23-A695C3EAA4CC}"/>
    <cellStyle name="Input 2 2 2 2 2" xfId="11006" xr:uid="{D14779FA-6F69-4A4D-865E-F5E9F97E9DCC}"/>
    <cellStyle name="Input 2 2 2 2 2 2" xfId="11007" xr:uid="{2BC81564-4381-47B6-9C6D-487D0C474A1C}"/>
    <cellStyle name="Input 2 2 2 2 2 2 2" xfId="11008" xr:uid="{097194B4-842E-42BF-9C22-C46B3581B122}"/>
    <cellStyle name="Input 2 2 2 2 2 2_Volatility" xfId="11009" xr:uid="{5B7F31FB-4B38-4DBA-A3F1-E8D3704FABD7}"/>
    <cellStyle name="Input 2 2 2 2 2 3" xfId="11010" xr:uid="{21404ABD-E7F8-432F-BF1F-E00A19A689BF}"/>
    <cellStyle name="Input 2 2 2 2 2_Volatility" xfId="11011" xr:uid="{5BF73AB3-D162-455D-91C3-561C6AFAB9F4}"/>
    <cellStyle name="Input 2 2 2 2 3" xfId="11012" xr:uid="{B317F35E-6D36-4881-B033-74D05FD1B838}"/>
    <cellStyle name="Input 2 2 2 2 3 2" xfId="11013" xr:uid="{18093264-9AAE-455C-AFE0-879A443BA917}"/>
    <cellStyle name="Input 2 2 2 2 3 2 2" xfId="11014" xr:uid="{5AA15105-B2B4-4705-9B22-76D87BDDF50E}"/>
    <cellStyle name="Input 2 2 2 2 3 2_Volatility" xfId="11015" xr:uid="{F4A97206-9F4A-4C5F-B501-12D6C79A99B4}"/>
    <cellStyle name="Input 2 2 2 2 3 3" xfId="11016" xr:uid="{96C613EE-BFA2-4531-B608-D2E39F4C665B}"/>
    <cellStyle name="Input 2 2 2 2 3_Volatility" xfId="11017" xr:uid="{36CFBA52-6ECF-42B8-BE65-465D930E8D11}"/>
    <cellStyle name="Input 2 2 2 2 4" xfId="11018" xr:uid="{8042FDCF-A677-456E-9089-6B9BB06DCA44}"/>
    <cellStyle name="Input 2 2 2 2 4 2" xfId="11019" xr:uid="{826CC19E-FCA3-45BC-8245-F5A10240B427}"/>
    <cellStyle name="Input 2 2 2 2 4_Volatility" xfId="11020" xr:uid="{DAA0AE53-A05E-48A4-8F84-08B5911E0055}"/>
    <cellStyle name="Input 2 2 2 2 5" xfId="11021" xr:uid="{41CF5A26-5A91-47B8-B8EF-FFC0BB4D4FFC}"/>
    <cellStyle name="Input 2 2 2 2_Volatility" xfId="11022" xr:uid="{AE37F8A7-CEAA-4B4E-B7F5-93FB386D9B05}"/>
    <cellStyle name="Input 2 2 2 3" xfId="11023" xr:uid="{8AFFFF88-9323-4E07-92B4-2B8912CA98BB}"/>
    <cellStyle name="Input 2 2 2 3 2" xfId="11024" xr:uid="{AFFD0FB2-C5B3-4BA0-9712-4645B94EFADA}"/>
    <cellStyle name="Input 2 2 2 3 2 2" xfId="11025" xr:uid="{E90B3109-8630-4289-9551-BC2C72B57596}"/>
    <cellStyle name="Input 2 2 2 3 2_Volatility" xfId="11026" xr:uid="{59693891-8555-42AF-A740-FE12C84EBC6B}"/>
    <cellStyle name="Input 2 2 2 3 3" xfId="11027" xr:uid="{A5E3B059-A9B8-41AE-AA1D-34A7889FE99A}"/>
    <cellStyle name="Input 2 2 2 3_Volatility" xfId="11028" xr:uid="{C3DB13C6-CFD2-44CE-9582-CB76B501AEDA}"/>
    <cellStyle name="Input 2 2 2 4" xfId="11029" xr:uid="{3647F7FF-6934-481F-96BA-186466849E8B}"/>
    <cellStyle name="Input 2 2 2 4 2" xfId="11030" xr:uid="{0FC8836E-366D-4B4A-8F33-66404967B286}"/>
    <cellStyle name="Input 2 2 2 4_Volatility" xfId="11031" xr:uid="{6BE2A1ED-9329-4002-A0BF-383AD0253CA3}"/>
    <cellStyle name="Input 2 2 2 5" xfId="11032" xr:uid="{C2A24F6C-E7FB-4AB0-B68C-FA08809E7A4F}"/>
    <cellStyle name="Input 2 2 2_Volatility" xfId="11033" xr:uid="{34414397-0801-4326-84EF-C6E203F64B16}"/>
    <cellStyle name="Input 2 2 20" xfId="11034" xr:uid="{F2CF2673-669F-47BE-9B33-41968A57D299}"/>
    <cellStyle name="Input 2 2 20 2" xfId="11035" xr:uid="{4DC6B1DB-197E-4216-837A-5B5B03309AF2}"/>
    <cellStyle name="Input 2 2 20 2 2" xfId="11036" xr:uid="{A1806565-28CC-453D-B452-6BE240F00F4B}"/>
    <cellStyle name="Input 2 2 20 2 2 2" xfId="11037" xr:uid="{4C2A1D6F-D2CC-41D9-BADD-0F1B42427E35}"/>
    <cellStyle name="Input 2 2 20 2 2 2 2" xfId="11038" xr:uid="{7AFCC4EC-9C39-4BA4-8945-8C025E9F26F0}"/>
    <cellStyle name="Input 2 2 20 2 2 2_Volatility" xfId="11039" xr:uid="{518A7F98-0FB5-4EBB-9DBA-C1B21838AF1E}"/>
    <cellStyle name="Input 2 2 20 2 2 3" xfId="11040" xr:uid="{915A1495-75DA-43D6-9BCC-AE0C565BD0D4}"/>
    <cellStyle name="Input 2 2 20 2 2_Volatility" xfId="11041" xr:uid="{A9786E96-C8AF-4463-9DDE-22C04FC09264}"/>
    <cellStyle name="Input 2 2 20 2 3" xfId="11042" xr:uid="{88E278BA-5D46-418D-8F83-3370B568E117}"/>
    <cellStyle name="Input 2 2 20 2 3 2" xfId="11043" xr:uid="{74AE788F-E00F-47E6-B818-E546A79F0CEB}"/>
    <cellStyle name="Input 2 2 20 2 3 2 2" xfId="11044" xr:uid="{AB67C896-8257-48D1-9FD8-4C78B14771E5}"/>
    <cellStyle name="Input 2 2 20 2 3 2_Volatility" xfId="11045" xr:uid="{4C3C569B-9EF8-4E2E-B19D-16A056997107}"/>
    <cellStyle name="Input 2 2 20 2 3 3" xfId="11046" xr:uid="{EF1C8179-3B74-44C6-875E-D8D9013303BA}"/>
    <cellStyle name="Input 2 2 20 2 3_Volatility" xfId="11047" xr:uid="{B3EA7119-F384-41D0-8B30-DA3DA598484E}"/>
    <cellStyle name="Input 2 2 20 2 4" xfId="11048" xr:uid="{315B6AE8-1072-4AA2-93D0-28A7F357EC93}"/>
    <cellStyle name="Input 2 2 20 2 4 2" xfId="11049" xr:uid="{5E990E0E-E541-44E4-A4F4-F82C597D2792}"/>
    <cellStyle name="Input 2 2 20 2 4_Volatility" xfId="11050" xr:uid="{00739A18-82F4-4859-A462-F0588BCA0F5B}"/>
    <cellStyle name="Input 2 2 20 2 5" xfId="11051" xr:uid="{35EA1894-4E4D-4CA4-92CE-88493931383C}"/>
    <cellStyle name="Input 2 2 20 2_Volatility" xfId="11052" xr:uid="{C3F3579D-829A-435A-BF49-97EE267028E7}"/>
    <cellStyle name="Input 2 2 20 3" xfId="11053" xr:uid="{CCA14CE8-6676-4545-95B9-1DDA4E1F13A8}"/>
    <cellStyle name="Input 2 2 20 3 2" xfId="11054" xr:uid="{6584F697-6B4C-4815-9705-8A2F0B5367AE}"/>
    <cellStyle name="Input 2 2 20 3 2 2" xfId="11055" xr:uid="{B0D88C00-FFC8-484C-90B6-11220780B637}"/>
    <cellStyle name="Input 2 2 20 3 2_Volatility" xfId="11056" xr:uid="{43BA0E59-B203-4FC0-8DB0-4B448411EE0D}"/>
    <cellStyle name="Input 2 2 20 3 3" xfId="11057" xr:uid="{5DB8CC8D-28EB-45BC-BEFE-058C9F6C8804}"/>
    <cellStyle name="Input 2 2 20 3_Volatility" xfId="11058" xr:uid="{2F4DF0C5-771F-4969-B648-D2CCC8FC926F}"/>
    <cellStyle name="Input 2 2 20 4" xfId="11059" xr:uid="{2AE61104-C29B-4F0A-B2D9-4407BE51068C}"/>
    <cellStyle name="Input 2 2 20 4 2" xfId="11060" xr:uid="{5D260DD9-3BBF-476C-8442-ED08A9BC3102}"/>
    <cellStyle name="Input 2 2 20 4_Volatility" xfId="11061" xr:uid="{BE06C72B-224A-4295-A7B4-2E356E826F9C}"/>
    <cellStyle name="Input 2 2 20 5" xfId="11062" xr:uid="{C367D3C2-9500-4538-BE60-51BAA97E0EEE}"/>
    <cellStyle name="Input 2 2 20_Volatility" xfId="11063" xr:uid="{D08C289C-DAC7-4A17-84B8-A841E2051D57}"/>
    <cellStyle name="Input 2 2 21" xfId="11064" xr:uid="{2D9C1AE7-875A-47BD-A3F4-7B7502813B12}"/>
    <cellStyle name="Input 2 2 21 2" xfId="11065" xr:uid="{6B41E59C-C3D8-48A8-A4BD-1000920B9E2D}"/>
    <cellStyle name="Input 2 2 21 2 2" xfId="11066" xr:uid="{4D839A5D-8C32-43EB-A6E9-EF3F4D44C3B7}"/>
    <cellStyle name="Input 2 2 21 2 2 2" xfId="11067" xr:uid="{FF3A1996-719F-4C81-AF14-7B04B37C51D7}"/>
    <cellStyle name="Input 2 2 21 2 2 2 2" xfId="11068" xr:uid="{F592C4CE-E063-4FD0-8A03-F94D2D1DAD35}"/>
    <cellStyle name="Input 2 2 21 2 2 2_Volatility" xfId="11069" xr:uid="{0766B529-8103-4CB2-82EB-F7C279F6A336}"/>
    <cellStyle name="Input 2 2 21 2 2 3" xfId="11070" xr:uid="{21408C20-4DDD-4D14-A5EB-C656E83302BB}"/>
    <cellStyle name="Input 2 2 21 2 2_Volatility" xfId="11071" xr:uid="{5AA04D8C-EF90-4D7D-BAA6-F88CDCC768AB}"/>
    <cellStyle name="Input 2 2 21 2 3" xfId="11072" xr:uid="{2AFA6772-E355-4469-AF64-C770346D6CD4}"/>
    <cellStyle name="Input 2 2 21 2 3 2" xfId="11073" xr:uid="{7634A50F-5C9E-41A5-ADAB-D6F57DEE0308}"/>
    <cellStyle name="Input 2 2 21 2 3 2 2" xfId="11074" xr:uid="{E8AAD629-C679-4C57-B875-B34E7D75066F}"/>
    <cellStyle name="Input 2 2 21 2 3 2_Volatility" xfId="11075" xr:uid="{01D65858-B24C-4918-844D-3243E07624EB}"/>
    <cellStyle name="Input 2 2 21 2 3 3" xfId="11076" xr:uid="{087F1DEE-1A44-41A7-8E1C-1C2C3E247D71}"/>
    <cellStyle name="Input 2 2 21 2 3_Volatility" xfId="11077" xr:uid="{41633B89-ADF6-476E-89A0-A75FAAED4AC4}"/>
    <cellStyle name="Input 2 2 21 2 4" xfId="11078" xr:uid="{58C844F2-5072-4364-8615-491BBB027DBA}"/>
    <cellStyle name="Input 2 2 21 2 4 2" xfId="11079" xr:uid="{B3C2BF94-A99A-4B03-8B5F-BB6FF401E86D}"/>
    <cellStyle name="Input 2 2 21 2 4_Volatility" xfId="11080" xr:uid="{C960FB6F-C91E-4FB4-87BF-B73ABAF82A4B}"/>
    <cellStyle name="Input 2 2 21 2 5" xfId="11081" xr:uid="{C452FC57-513E-419D-ADB0-C0B1CACEC1F0}"/>
    <cellStyle name="Input 2 2 21 2_Volatility" xfId="11082" xr:uid="{2A1D2191-8C12-4F20-A840-8748E9C49199}"/>
    <cellStyle name="Input 2 2 21 3" xfId="11083" xr:uid="{DDD250AF-4DCD-4FCF-91E0-B501E7A913E9}"/>
    <cellStyle name="Input 2 2 21 3 2" xfId="11084" xr:uid="{2660D0AC-9716-4810-B227-D45F29F29CFD}"/>
    <cellStyle name="Input 2 2 21 3 2 2" xfId="11085" xr:uid="{BCBD1481-324A-4CFA-8709-86CC2D7A0DC5}"/>
    <cellStyle name="Input 2 2 21 3 2_Volatility" xfId="11086" xr:uid="{E478122A-E199-48E0-952F-BFE86F32D208}"/>
    <cellStyle name="Input 2 2 21 3 3" xfId="11087" xr:uid="{41126E99-F156-43C3-B35A-A78B43087B01}"/>
    <cellStyle name="Input 2 2 21 3_Volatility" xfId="11088" xr:uid="{A3AE43A1-6988-41EF-B2E3-F10CDCA90479}"/>
    <cellStyle name="Input 2 2 21 4" xfId="11089" xr:uid="{36B1419B-1878-4D56-B063-FB64548EB8D6}"/>
    <cellStyle name="Input 2 2 21 4 2" xfId="11090" xr:uid="{2B5A2497-6DAE-46CB-B81E-C3CD88285702}"/>
    <cellStyle name="Input 2 2 21 4_Volatility" xfId="11091" xr:uid="{0593BACB-7F30-495F-8F8D-63E0B8438FB6}"/>
    <cellStyle name="Input 2 2 21 5" xfId="11092" xr:uid="{6C17291C-9B13-4E3E-B3C0-D6A5C1011D26}"/>
    <cellStyle name="Input 2 2 21_Volatility" xfId="11093" xr:uid="{2A1DAA67-EDA4-4564-876B-26701D1B5376}"/>
    <cellStyle name="Input 2 2 22" xfId="11094" xr:uid="{5B8A174F-B12E-4E6E-99AD-518AA5430B97}"/>
    <cellStyle name="Input 2 2 22 2" xfId="11095" xr:uid="{C62E3C95-3356-4DB4-ABF9-1D967EF92383}"/>
    <cellStyle name="Input 2 2 22 2 2" xfId="11096" xr:uid="{C247F2CC-9942-4BE2-8561-8037D9632309}"/>
    <cellStyle name="Input 2 2 22 2 2 2" xfId="11097" xr:uid="{44129021-54B2-4167-BA21-316824C76F70}"/>
    <cellStyle name="Input 2 2 22 2 2 2 2" xfId="11098" xr:uid="{D6F1FDF8-A4A5-448A-9E9C-D83F6D640742}"/>
    <cellStyle name="Input 2 2 22 2 2 2_Volatility" xfId="11099" xr:uid="{A0AD687F-EA59-449A-AA2B-6DA9ADE76EEE}"/>
    <cellStyle name="Input 2 2 22 2 2 3" xfId="11100" xr:uid="{C9665E0B-6545-4087-8D85-7ECA7478EA82}"/>
    <cellStyle name="Input 2 2 22 2 2_Volatility" xfId="11101" xr:uid="{FDC83F4C-3749-4585-AC1E-D1FCB31E9CB6}"/>
    <cellStyle name="Input 2 2 22 2 3" xfId="11102" xr:uid="{B6330E5A-A37B-4584-BD31-F95AF6D20B53}"/>
    <cellStyle name="Input 2 2 22 2 3 2" xfId="11103" xr:uid="{C6BE9A97-1D74-4702-A89E-2E496610AB5A}"/>
    <cellStyle name="Input 2 2 22 2 3 2 2" xfId="11104" xr:uid="{343E10F4-E851-471B-BC05-3B723689AD10}"/>
    <cellStyle name="Input 2 2 22 2 3 2_Volatility" xfId="11105" xr:uid="{0EFF9AEF-7C91-40B0-A809-C7B72EEAB66C}"/>
    <cellStyle name="Input 2 2 22 2 3 3" xfId="11106" xr:uid="{CF756997-7073-44BB-B2FF-1B4AC1B004C5}"/>
    <cellStyle name="Input 2 2 22 2 3_Volatility" xfId="11107" xr:uid="{3EFE571E-8738-4F8D-B2A2-0241BC0DD49A}"/>
    <cellStyle name="Input 2 2 22 2 4" xfId="11108" xr:uid="{F0D6A867-D7E7-49F2-BB2B-09D3D072A62C}"/>
    <cellStyle name="Input 2 2 22 2 4 2" xfId="11109" xr:uid="{D1C26E39-EDA0-4AD0-9FB9-121A913488AC}"/>
    <cellStyle name="Input 2 2 22 2 4_Volatility" xfId="11110" xr:uid="{CCDB62BB-516B-4927-B183-F13C36A9ED9D}"/>
    <cellStyle name="Input 2 2 22 2 5" xfId="11111" xr:uid="{C444C9C2-D5C6-48EE-9825-E2EC82005C43}"/>
    <cellStyle name="Input 2 2 22 2_Volatility" xfId="11112" xr:uid="{32177E85-E0FC-4339-9EF1-8AB8794AA03C}"/>
    <cellStyle name="Input 2 2 22 3" xfId="11113" xr:uid="{67E680ED-F97C-4EAD-B217-416F0BC14920}"/>
    <cellStyle name="Input 2 2 22 3 2" xfId="11114" xr:uid="{1C54A3C7-97BF-4421-B37A-43AF56363762}"/>
    <cellStyle name="Input 2 2 22 3 2 2" xfId="11115" xr:uid="{7A49898D-8048-4C70-B63E-6281E1271D71}"/>
    <cellStyle name="Input 2 2 22 3 2_Volatility" xfId="11116" xr:uid="{24DB94DF-3A44-430E-9C6E-60A7284EFF4A}"/>
    <cellStyle name="Input 2 2 22 3 3" xfId="11117" xr:uid="{CCA55537-827A-4699-A392-030B020F9A92}"/>
    <cellStyle name="Input 2 2 22 3_Volatility" xfId="11118" xr:uid="{FF88146D-CAC6-4106-9D44-BD95EF17D726}"/>
    <cellStyle name="Input 2 2 22 4" xfId="11119" xr:uid="{455216C1-5407-4404-A109-A0D54D7CA7B5}"/>
    <cellStyle name="Input 2 2 22 4 2" xfId="11120" xr:uid="{4B45351C-4675-411A-93D0-C6FE352E1AC8}"/>
    <cellStyle name="Input 2 2 22 4_Volatility" xfId="11121" xr:uid="{EBB54C0C-C6F4-46C0-B971-BD23C51B9C24}"/>
    <cellStyle name="Input 2 2 22 5" xfId="11122" xr:uid="{8317EDC5-D5D8-43E5-A9F3-522FEF7E7D4F}"/>
    <cellStyle name="Input 2 2 22_Volatility" xfId="11123" xr:uid="{FFEED799-6B43-41DF-A659-FC764CCD0160}"/>
    <cellStyle name="Input 2 2 23" xfId="11124" xr:uid="{36262BA0-30C6-4D63-A1EB-A596C2466FF3}"/>
    <cellStyle name="Input 2 2 23 2" xfId="11125" xr:uid="{8995B25B-9EB7-4B7B-8032-2D8AEF773238}"/>
    <cellStyle name="Input 2 2 23 2 2" xfId="11126" xr:uid="{506F1F5F-DBB3-4FA3-A2BF-1F8A03CC21CC}"/>
    <cellStyle name="Input 2 2 23 2 2 2" xfId="11127" xr:uid="{8CC18121-1F2B-43B9-8B4D-D95DA13A6AB1}"/>
    <cellStyle name="Input 2 2 23 2 2 2 2" xfId="11128" xr:uid="{3802F364-6CF5-4F6D-9F7D-B552870A4BD3}"/>
    <cellStyle name="Input 2 2 23 2 2 2_Volatility" xfId="11129" xr:uid="{0271557E-9D1D-4CF1-8AEF-A97159B027FD}"/>
    <cellStyle name="Input 2 2 23 2 2 3" xfId="11130" xr:uid="{32FD8A24-A3EA-406A-8902-DFAA4B8BD830}"/>
    <cellStyle name="Input 2 2 23 2 2_Volatility" xfId="11131" xr:uid="{9FC5D15A-75FF-417E-B479-07AF2C8AF180}"/>
    <cellStyle name="Input 2 2 23 2 3" xfId="11132" xr:uid="{EFEEA4A4-CD6D-427E-9540-E16692BF9E24}"/>
    <cellStyle name="Input 2 2 23 2 3 2" xfId="11133" xr:uid="{76298303-F1DD-4D06-9B06-9D5D6DB54981}"/>
    <cellStyle name="Input 2 2 23 2 3 2 2" xfId="11134" xr:uid="{07A44705-D309-4ADE-8F32-312ADF07A8F2}"/>
    <cellStyle name="Input 2 2 23 2 3 2_Volatility" xfId="11135" xr:uid="{77262F47-389B-4BBC-9A15-81AC1B5376F1}"/>
    <cellStyle name="Input 2 2 23 2 3 3" xfId="11136" xr:uid="{8D4EC2C0-9AD8-4146-928D-8A484CD11D38}"/>
    <cellStyle name="Input 2 2 23 2 3_Volatility" xfId="11137" xr:uid="{1E88D0E1-D612-4E63-AD1E-E4C97FDC7339}"/>
    <cellStyle name="Input 2 2 23 2 4" xfId="11138" xr:uid="{29E21E95-A5C7-4044-A488-91CDBE4AA840}"/>
    <cellStyle name="Input 2 2 23 2 4 2" xfId="11139" xr:uid="{33ABF096-FDE1-461D-8E97-4FDD3440AD85}"/>
    <cellStyle name="Input 2 2 23 2 4_Volatility" xfId="11140" xr:uid="{DE6151CA-12FF-4EF7-8E2A-8B8DFFD69B8F}"/>
    <cellStyle name="Input 2 2 23 2 5" xfId="11141" xr:uid="{FBE97823-3C6B-4BA5-9FBC-D417628782B5}"/>
    <cellStyle name="Input 2 2 23 2_Volatility" xfId="11142" xr:uid="{AEA53E72-BCF7-42B2-967E-B8A680875830}"/>
    <cellStyle name="Input 2 2 23 3" xfId="11143" xr:uid="{E9151C23-B42A-4117-9C0A-2EC1BE4EF891}"/>
    <cellStyle name="Input 2 2 23 3 2" xfId="11144" xr:uid="{C8FF7BE2-1470-47D8-A36E-AEC642A3B7E8}"/>
    <cellStyle name="Input 2 2 23 3 2 2" xfId="11145" xr:uid="{2390153A-2AC7-4C6E-92A2-7A99D7F7E984}"/>
    <cellStyle name="Input 2 2 23 3 2_Volatility" xfId="11146" xr:uid="{0D83F161-74A3-4B75-9091-600EEE104862}"/>
    <cellStyle name="Input 2 2 23 3 3" xfId="11147" xr:uid="{01D4B440-BE68-4474-84B9-1CDE9237511B}"/>
    <cellStyle name="Input 2 2 23 3_Volatility" xfId="11148" xr:uid="{7E0E148E-5A27-4F61-B8ED-DBE917AA2BAB}"/>
    <cellStyle name="Input 2 2 23 4" xfId="11149" xr:uid="{A9DC767B-E3CB-4F34-A87D-541B65E51429}"/>
    <cellStyle name="Input 2 2 23 4 2" xfId="11150" xr:uid="{DE05ABAA-D7C1-4307-9814-5EA3EBA6B2F3}"/>
    <cellStyle name="Input 2 2 23 4_Volatility" xfId="11151" xr:uid="{7EDF6156-94E1-49C3-9F48-ACD6ECA41D9E}"/>
    <cellStyle name="Input 2 2 23 5" xfId="11152" xr:uid="{99EE4EFC-016A-4B94-9034-8E36A7EEC0A1}"/>
    <cellStyle name="Input 2 2 23_Volatility" xfId="11153" xr:uid="{70F9C37F-4A53-4E0B-A0C0-722014910354}"/>
    <cellStyle name="Input 2 2 24" xfId="11154" xr:uid="{CAA80425-1112-44D3-8DF3-35C69DCA14BD}"/>
    <cellStyle name="Input 2 2 24 2" xfId="11155" xr:uid="{CE59AE58-4DD6-41A9-AA45-0430973375E1}"/>
    <cellStyle name="Input 2 2 24 2 2" xfId="11156" xr:uid="{A34D3739-6861-4182-B1FB-B404DCF9513A}"/>
    <cellStyle name="Input 2 2 24 2 2 2" xfId="11157" xr:uid="{4066AF9D-725B-4EB0-9BB7-CD749E731D82}"/>
    <cellStyle name="Input 2 2 24 2 2 2 2" xfId="11158" xr:uid="{86B2F510-0254-40B3-A09A-C283828C76DE}"/>
    <cellStyle name="Input 2 2 24 2 2 2_Volatility" xfId="11159" xr:uid="{49174037-1362-4522-9C84-A8A5EF08C934}"/>
    <cellStyle name="Input 2 2 24 2 2 3" xfId="11160" xr:uid="{32F82114-1FBC-407F-974E-0BF0C3D5DA60}"/>
    <cellStyle name="Input 2 2 24 2 2_Volatility" xfId="11161" xr:uid="{5F1FFABA-60BA-4ACC-95F1-4720F755DC30}"/>
    <cellStyle name="Input 2 2 24 2 3" xfId="11162" xr:uid="{AC8D270B-A9A4-45C0-90DD-7657353C5D35}"/>
    <cellStyle name="Input 2 2 24 2 3 2" xfId="11163" xr:uid="{16EC7203-66A5-4094-A836-2D03C3189AC6}"/>
    <cellStyle name="Input 2 2 24 2 3 2 2" xfId="11164" xr:uid="{1D5156BC-E82F-4D11-9340-5F4DECB92C60}"/>
    <cellStyle name="Input 2 2 24 2 3 2_Volatility" xfId="11165" xr:uid="{3535BA6A-1FBF-4C72-B2E3-8BD8A3264BF9}"/>
    <cellStyle name="Input 2 2 24 2 3 3" xfId="11166" xr:uid="{3CEA9841-C497-4470-BBB2-71438D2AFB01}"/>
    <cellStyle name="Input 2 2 24 2 3_Volatility" xfId="11167" xr:uid="{9D8C3D7A-5608-4BB0-9918-898306D35D81}"/>
    <cellStyle name="Input 2 2 24 2 4" xfId="11168" xr:uid="{D2A4B6B8-74BE-4708-A0E9-F6E089A6F854}"/>
    <cellStyle name="Input 2 2 24 2 4 2" xfId="11169" xr:uid="{CC87ED4F-B49B-413B-BFC6-88EA05E6B77B}"/>
    <cellStyle name="Input 2 2 24 2 4_Volatility" xfId="11170" xr:uid="{0CF9CC62-F918-48CD-962F-8F084B1D6488}"/>
    <cellStyle name="Input 2 2 24 2 5" xfId="11171" xr:uid="{D603BB89-870B-4E97-A560-A56FD8357A45}"/>
    <cellStyle name="Input 2 2 24 2_Volatility" xfId="11172" xr:uid="{4B55B99E-7199-476F-8AB8-583AD99A4674}"/>
    <cellStyle name="Input 2 2 24 3" xfId="11173" xr:uid="{E05D791C-1DE6-498D-8875-6B293AC9A9CF}"/>
    <cellStyle name="Input 2 2 24 3 2" xfId="11174" xr:uid="{673B10BF-5B1F-4584-B876-E4497D761AAF}"/>
    <cellStyle name="Input 2 2 24 3 2 2" xfId="11175" xr:uid="{FB974414-C73C-4ECA-9774-F27E65DF0A73}"/>
    <cellStyle name="Input 2 2 24 3 2_Volatility" xfId="11176" xr:uid="{7165174E-9A08-4CBB-9D18-0BCDCE732372}"/>
    <cellStyle name="Input 2 2 24 3 3" xfId="11177" xr:uid="{1C8C8BDF-ED54-4F24-92DC-D6B9A7DB6833}"/>
    <cellStyle name="Input 2 2 24 3_Volatility" xfId="11178" xr:uid="{5DD9C8F6-1C2F-4035-927D-6DB13CE62047}"/>
    <cellStyle name="Input 2 2 24 4" xfId="11179" xr:uid="{6FC24328-CE93-4E15-99A4-F15DB3276C96}"/>
    <cellStyle name="Input 2 2 24 4 2" xfId="11180" xr:uid="{23E23F02-ECB3-4725-8C27-5F5EAA8949A3}"/>
    <cellStyle name="Input 2 2 24 4_Volatility" xfId="11181" xr:uid="{A44D7B38-5F73-4F72-B47F-7AE4B8B63B7E}"/>
    <cellStyle name="Input 2 2 24 5" xfId="11182" xr:uid="{1444D05C-AD9D-45E1-BFD8-EBF4532360B6}"/>
    <cellStyle name="Input 2 2 24_Volatility" xfId="11183" xr:uid="{2FAFC44F-E78F-4F10-816C-620D47F4A696}"/>
    <cellStyle name="Input 2 2 25" xfId="11184" xr:uid="{BAF35646-E982-408D-86AB-44CFF99BE37A}"/>
    <cellStyle name="Input 2 2 25 2" xfId="11185" xr:uid="{2CC5016C-73EC-4190-ADB0-AA15FD0285F6}"/>
    <cellStyle name="Input 2 2 25 2 2" xfId="11186" xr:uid="{587F7171-865F-4E03-ABB3-C3341F4A961F}"/>
    <cellStyle name="Input 2 2 25 2 2 2" xfId="11187" xr:uid="{9A5A7262-16CC-46DD-8FC6-9A492960736A}"/>
    <cellStyle name="Input 2 2 25 2 2 2 2" xfId="11188" xr:uid="{41771C5D-4722-4B17-ADFC-BB8985064664}"/>
    <cellStyle name="Input 2 2 25 2 2 2_Volatility" xfId="11189" xr:uid="{B7CD78B4-B2DC-4893-9656-EA8DD9D9A5D5}"/>
    <cellStyle name="Input 2 2 25 2 2 3" xfId="11190" xr:uid="{2287927B-2DD9-499E-9BE4-92FC11CE2754}"/>
    <cellStyle name="Input 2 2 25 2 2_Volatility" xfId="11191" xr:uid="{AE824FD5-8C24-40FD-BA2D-1EF76803D55A}"/>
    <cellStyle name="Input 2 2 25 2 3" xfId="11192" xr:uid="{1A17FAD8-E8FD-4EF2-B46C-02E9D2C721D6}"/>
    <cellStyle name="Input 2 2 25 2 3 2" xfId="11193" xr:uid="{1A394419-490A-42B5-B2DA-3976B812A301}"/>
    <cellStyle name="Input 2 2 25 2 3 2 2" xfId="11194" xr:uid="{6E606B34-EDCA-467F-83D6-3BF32D92E34D}"/>
    <cellStyle name="Input 2 2 25 2 3 2_Volatility" xfId="11195" xr:uid="{C37EC4D0-CA70-4FDB-A084-85C50F5F92BF}"/>
    <cellStyle name="Input 2 2 25 2 3 3" xfId="11196" xr:uid="{C0393070-75EA-444E-9B0C-66AB3D32821D}"/>
    <cellStyle name="Input 2 2 25 2 3_Volatility" xfId="11197" xr:uid="{5A3F78C0-8120-4A73-8D4E-312CACC31BB7}"/>
    <cellStyle name="Input 2 2 25 2 4" xfId="11198" xr:uid="{DD286BA7-A5F2-4AB0-978B-D2E7A8793B50}"/>
    <cellStyle name="Input 2 2 25 2 4 2" xfId="11199" xr:uid="{8340753F-261C-4B55-A300-BFF9DF852A16}"/>
    <cellStyle name="Input 2 2 25 2 4_Volatility" xfId="11200" xr:uid="{C7DCC45D-4E72-4FDC-9EC5-BFE5E1EE0EFD}"/>
    <cellStyle name="Input 2 2 25 2 5" xfId="11201" xr:uid="{8CD1AC6F-32D8-4EAD-AB5C-7D036478B141}"/>
    <cellStyle name="Input 2 2 25 2_Volatility" xfId="11202" xr:uid="{07817D93-B6D6-4B4E-B870-1682575A8B5E}"/>
    <cellStyle name="Input 2 2 25 3" xfId="11203" xr:uid="{0E2D6480-C2C6-43CD-B697-7654B22EEF5F}"/>
    <cellStyle name="Input 2 2 25 3 2" xfId="11204" xr:uid="{F83D2C4E-95E7-424D-AF8F-165EE85ABC5B}"/>
    <cellStyle name="Input 2 2 25 3 2 2" xfId="11205" xr:uid="{C01264ED-A6D3-4477-ADFD-9CFD0A96C63A}"/>
    <cellStyle name="Input 2 2 25 3 2_Volatility" xfId="11206" xr:uid="{F0AC5331-C0C4-48AB-96A2-E048B398BECD}"/>
    <cellStyle name="Input 2 2 25 3 3" xfId="11207" xr:uid="{625F3CCB-0DA2-4146-99E1-1D931D6A6F7E}"/>
    <cellStyle name="Input 2 2 25 3_Volatility" xfId="11208" xr:uid="{E497B4D1-0AE9-48EC-8EDA-F7C036A776C1}"/>
    <cellStyle name="Input 2 2 25 4" xfId="11209" xr:uid="{9EBF804C-598B-4E8E-841E-FCAB7992FA57}"/>
    <cellStyle name="Input 2 2 25 4 2" xfId="11210" xr:uid="{7662AC8C-4F0C-44F5-8B78-43824C7836D2}"/>
    <cellStyle name="Input 2 2 25 4_Volatility" xfId="11211" xr:uid="{71AF3E4A-7468-441A-AF1A-BCCCA74B6525}"/>
    <cellStyle name="Input 2 2 25 5" xfId="11212" xr:uid="{5EFC67FC-4176-48AB-89FC-A07C0AD98A18}"/>
    <cellStyle name="Input 2 2 25_Volatility" xfId="11213" xr:uid="{87E2E086-475D-4B8B-AB77-51237B0F7923}"/>
    <cellStyle name="Input 2 2 26" xfId="11214" xr:uid="{011E8BD0-9B61-41C4-B591-2471E5AF0EAC}"/>
    <cellStyle name="Input 2 2 26 2" xfId="11215" xr:uid="{847CB861-E80A-4493-8680-081FC304CE8D}"/>
    <cellStyle name="Input 2 2 26 2 2" xfId="11216" xr:uid="{AFEC476E-72F8-4000-97AC-C0CE53C7C882}"/>
    <cellStyle name="Input 2 2 26 2 2 2" xfId="11217" xr:uid="{81745AAA-C2C3-4F55-A7B8-4C448F8AEB21}"/>
    <cellStyle name="Input 2 2 26 2 2 2 2" xfId="11218" xr:uid="{9324F1FF-AE76-48BA-958D-F28593F53B66}"/>
    <cellStyle name="Input 2 2 26 2 2 2_Volatility" xfId="11219" xr:uid="{165178A6-E12B-4B5A-92D5-598441BBC999}"/>
    <cellStyle name="Input 2 2 26 2 2 3" xfId="11220" xr:uid="{FDA805C6-C29F-4142-9B9B-7EC32298068B}"/>
    <cellStyle name="Input 2 2 26 2 2_Volatility" xfId="11221" xr:uid="{C290F923-F359-4AE5-8972-28DDA9A1284B}"/>
    <cellStyle name="Input 2 2 26 2 3" xfId="11222" xr:uid="{C986D78F-BCFD-4FCB-9BFA-4A46E361D60E}"/>
    <cellStyle name="Input 2 2 26 2 3 2" xfId="11223" xr:uid="{CE2C7FB7-1413-40C6-AC82-080E21C90774}"/>
    <cellStyle name="Input 2 2 26 2 3 2 2" xfId="11224" xr:uid="{86579F56-BF6F-465E-9393-BC444D24EB4C}"/>
    <cellStyle name="Input 2 2 26 2 3 2_Volatility" xfId="11225" xr:uid="{7C33C7D7-B48D-4CC4-910F-703D9B733A18}"/>
    <cellStyle name="Input 2 2 26 2 3 3" xfId="11226" xr:uid="{3CB62ED0-6514-4B06-A3BB-039029D25C73}"/>
    <cellStyle name="Input 2 2 26 2 3_Volatility" xfId="11227" xr:uid="{1D1619CC-2A95-4F93-9985-09AE37BCD318}"/>
    <cellStyle name="Input 2 2 26 2 4" xfId="11228" xr:uid="{5BD390BF-1B35-4F03-8ADA-F3D42EE30F1D}"/>
    <cellStyle name="Input 2 2 26 2 4 2" xfId="11229" xr:uid="{2A9ADF7C-8C27-48A7-B0FD-F381885C4F36}"/>
    <cellStyle name="Input 2 2 26 2 4_Volatility" xfId="11230" xr:uid="{A4C73285-401C-42DD-ADE6-561F43F82DAE}"/>
    <cellStyle name="Input 2 2 26 2 5" xfId="11231" xr:uid="{A5586C3E-B293-4E70-9E6C-4D86B0F4C26A}"/>
    <cellStyle name="Input 2 2 26 2_Volatility" xfId="11232" xr:uid="{61415CAF-A58C-4348-AD82-32323B42FBEC}"/>
    <cellStyle name="Input 2 2 26 3" xfId="11233" xr:uid="{69652B2D-9AB5-419B-A35B-03D24D6AC130}"/>
    <cellStyle name="Input 2 2 26 3 2" xfId="11234" xr:uid="{97E1263D-8F23-4D46-862E-9A6B63119AD7}"/>
    <cellStyle name="Input 2 2 26 3 2 2" xfId="11235" xr:uid="{D880E173-14F3-4796-B8B7-7D6681B8A026}"/>
    <cellStyle name="Input 2 2 26 3 2_Volatility" xfId="11236" xr:uid="{A50D000C-8A79-44EF-8679-66B7AAA3E902}"/>
    <cellStyle name="Input 2 2 26 3 3" xfId="11237" xr:uid="{80DFA3D7-6C83-4256-9BFC-E9D5E6FC3A98}"/>
    <cellStyle name="Input 2 2 26 3_Volatility" xfId="11238" xr:uid="{718E3928-D064-487F-A6BA-EA2C2D08C403}"/>
    <cellStyle name="Input 2 2 26 4" xfId="11239" xr:uid="{17721EA7-B3F9-4F43-A80B-F1A296FAFCB8}"/>
    <cellStyle name="Input 2 2 26 4 2" xfId="11240" xr:uid="{F9CA52AF-A8FA-454F-B0D0-7F1182FD823C}"/>
    <cellStyle name="Input 2 2 26 4_Volatility" xfId="11241" xr:uid="{E41F49F3-71F4-47C6-990B-D9729B2861B4}"/>
    <cellStyle name="Input 2 2 26 5" xfId="11242" xr:uid="{34B9DCC8-06BA-4D8C-A378-F99A80821B0C}"/>
    <cellStyle name="Input 2 2 26_Volatility" xfId="11243" xr:uid="{07A50100-DCA6-465A-8C99-C45C5D793EE6}"/>
    <cellStyle name="Input 2 2 27" xfId="11244" xr:uid="{4431A3DF-80A0-4632-89C0-C013AB03D3B6}"/>
    <cellStyle name="Input 2 2 27 2" xfId="11245" xr:uid="{5A5D796C-8DB7-4CA0-A0EF-CF9BAB2CCC9E}"/>
    <cellStyle name="Input 2 2 27 2 2" xfId="11246" xr:uid="{D244593F-15B3-4E69-AD67-FDE639047838}"/>
    <cellStyle name="Input 2 2 27 2 2 2" xfId="11247" xr:uid="{C785F393-3DAD-4043-9DB8-E05C22A3A9C5}"/>
    <cellStyle name="Input 2 2 27 2 2 2 2" xfId="11248" xr:uid="{91FB368D-2C7F-472E-BC37-2C3EAFCCD86F}"/>
    <cellStyle name="Input 2 2 27 2 2 2_Volatility" xfId="11249" xr:uid="{63CA34B2-D1AB-4777-913B-7E62530B6F0F}"/>
    <cellStyle name="Input 2 2 27 2 2 3" xfId="11250" xr:uid="{08AB4845-1E36-4F29-8A3E-4A3D224472D1}"/>
    <cellStyle name="Input 2 2 27 2 2_Volatility" xfId="11251" xr:uid="{73EBDBFA-C1E3-46C1-B019-7855E9AAB934}"/>
    <cellStyle name="Input 2 2 27 2 3" xfId="11252" xr:uid="{0E209D64-C03F-4357-8165-8C5EC31C6698}"/>
    <cellStyle name="Input 2 2 27 2 3 2" xfId="11253" xr:uid="{C966310E-59E7-433C-9585-875BC0250725}"/>
    <cellStyle name="Input 2 2 27 2 3 2 2" xfId="11254" xr:uid="{83F1FB7A-F5B3-4620-9B96-1DC050B20642}"/>
    <cellStyle name="Input 2 2 27 2 3 2_Volatility" xfId="11255" xr:uid="{268EA483-7F2D-4B20-BAAB-8D1056B7D6F7}"/>
    <cellStyle name="Input 2 2 27 2 3 3" xfId="11256" xr:uid="{0B0C77FB-1C57-45AB-91C2-D19E4BE166A6}"/>
    <cellStyle name="Input 2 2 27 2 3_Volatility" xfId="11257" xr:uid="{6BA7490E-7AB2-4921-8F19-A05A972090A0}"/>
    <cellStyle name="Input 2 2 27 2 4" xfId="11258" xr:uid="{D63E3640-C138-4E0E-AB71-781F2897B68D}"/>
    <cellStyle name="Input 2 2 27 2 4 2" xfId="11259" xr:uid="{72838E17-5C91-4137-9275-0F55A22CEE7A}"/>
    <cellStyle name="Input 2 2 27 2 4_Volatility" xfId="11260" xr:uid="{BB59207B-212F-4655-AE54-37A8F55DDB3D}"/>
    <cellStyle name="Input 2 2 27 2 5" xfId="11261" xr:uid="{3A0CE9CD-8BA0-4F61-8E98-0D1945A83CD4}"/>
    <cellStyle name="Input 2 2 27 2_Volatility" xfId="11262" xr:uid="{C139D04B-A421-4234-AF7E-51BC58D91DEB}"/>
    <cellStyle name="Input 2 2 27 3" xfId="11263" xr:uid="{5BD5EB9B-0FDD-40D9-93BE-D7BCAFCBC8F4}"/>
    <cellStyle name="Input 2 2 27 3 2" xfId="11264" xr:uid="{3DC61FFB-39D0-4341-BD9C-855927EAF0AF}"/>
    <cellStyle name="Input 2 2 27 3 2 2" xfId="11265" xr:uid="{5E5395CC-8A1B-44FB-A1D7-B19663104A20}"/>
    <cellStyle name="Input 2 2 27 3 2_Volatility" xfId="11266" xr:uid="{A29C98F1-5E1F-47E4-930F-D97EFA9016FC}"/>
    <cellStyle name="Input 2 2 27 3 3" xfId="11267" xr:uid="{1E9E736B-D671-4AAA-A700-68346FCE4252}"/>
    <cellStyle name="Input 2 2 27 3_Volatility" xfId="11268" xr:uid="{9B1E7906-66E0-4895-A9BA-D3167475BA63}"/>
    <cellStyle name="Input 2 2 27 4" xfId="11269" xr:uid="{DCC25D33-3609-4A14-9C49-C7B3892BB70C}"/>
    <cellStyle name="Input 2 2 27 4 2" xfId="11270" xr:uid="{E716B05D-B5FB-466B-874C-3DF0C7947603}"/>
    <cellStyle name="Input 2 2 27 4_Volatility" xfId="11271" xr:uid="{30AC04C9-A633-42D1-9E64-FD35F2BFC7AC}"/>
    <cellStyle name="Input 2 2 27 5" xfId="11272" xr:uid="{D8FC8194-6D5E-4E41-901D-502C473990CC}"/>
    <cellStyle name="Input 2 2 27_Volatility" xfId="11273" xr:uid="{A09B1EF2-EABB-4639-B8E0-926C9DA7347B}"/>
    <cellStyle name="Input 2 2 28" xfId="11274" xr:uid="{45646FF9-F8F3-474F-AF4E-1216F807AE3F}"/>
    <cellStyle name="Input 2 2 28 2" xfId="11275" xr:uid="{BAC80832-F839-46E5-8FD8-277691F881CD}"/>
    <cellStyle name="Input 2 2 28 2 2" xfId="11276" xr:uid="{F6A7FFC8-1DB2-44A2-AE4A-967DDD2377D9}"/>
    <cellStyle name="Input 2 2 28 2 2 2" xfId="11277" xr:uid="{048068A3-332B-4B7D-A7C6-156624A78D2A}"/>
    <cellStyle name="Input 2 2 28 2 2 2 2" xfId="11278" xr:uid="{4CCFFCD3-1A05-4CB9-A79A-AFA7A1FA9C72}"/>
    <cellStyle name="Input 2 2 28 2 2 2_Volatility" xfId="11279" xr:uid="{DDB7C0A7-8247-4132-BF22-5FB7312817B9}"/>
    <cellStyle name="Input 2 2 28 2 2 3" xfId="11280" xr:uid="{3786C68B-3001-4E43-BB9D-9F771C083829}"/>
    <cellStyle name="Input 2 2 28 2 2_Volatility" xfId="11281" xr:uid="{2C5A9C23-6983-492E-84C9-65F0652EDEE8}"/>
    <cellStyle name="Input 2 2 28 2 3" xfId="11282" xr:uid="{A4915F0E-0B03-44CE-823E-DC137B468A20}"/>
    <cellStyle name="Input 2 2 28 2 3 2" xfId="11283" xr:uid="{1B59CAD5-B920-4857-BB2E-E2C969512BA2}"/>
    <cellStyle name="Input 2 2 28 2 3 2 2" xfId="11284" xr:uid="{5262C3C4-C78F-44C1-AF43-9C0AB41D8FAD}"/>
    <cellStyle name="Input 2 2 28 2 3 2_Volatility" xfId="11285" xr:uid="{BFFCF828-F099-4DDD-9C11-FC3A1D620ACD}"/>
    <cellStyle name="Input 2 2 28 2 3 3" xfId="11286" xr:uid="{F994359F-E3CC-4FF6-AC51-40E7520EED70}"/>
    <cellStyle name="Input 2 2 28 2 3_Volatility" xfId="11287" xr:uid="{EA98153B-731E-40FB-8375-B7B490EE3536}"/>
    <cellStyle name="Input 2 2 28 2 4" xfId="11288" xr:uid="{5A7B4C08-A541-456C-8C80-0FC72BB672E6}"/>
    <cellStyle name="Input 2 2 28 2 4 2" xfId="11289" xr:uid="{F65D1007-781F-449B-AD51-63B00BBFCD01}"/>
    <cellStyle name="Input 2 2 28 2 4_Volatility" xfId="11290" xr:uid="{47D6CE3B-2F9E-47D6-BCA9-F497F3F00B08}"/>
    <cellStyle name="Input 2 2 28 2 5" xfId="11291" xr:uid="{655E3F6D-1DC5-4812-8670-76681040CA2A}"/>
    <cellStyle name="Input 2 2 28 2_Volatility" xfId="11292" xr:uid="{40CFF029-DEBB-4EBC-AD20-EDE0BF8F5CB5}"/>
    <cellStyle name="Input 2 2 28 3" xfId="11293" xr:uid="{B57ED271-FEB3-41E9-A808-7C549E43AC78}"/>
    <cellStyle name="Input 2 2 28 3 2" xfId="11294" xr:uid="{5BA1B353-168A-4A07-B67C-384A4F6283C9}"/>
    <cellStyle name="Input 2 2 28 3 2 2" xfId="11295" xr:uid="{61645B8A-6380-42A9-AFC9-AEB63B61C100}"/>
    <cellStyle name="Input 2 2 28 3 2_Volatility" xfId="11296" xr:uid="{4227E251-0059-4FDD-AD27-61685C797F20}"/>
    <cellStyle name="Input 2 2 28 3 3" xfId="11297" xr:uid="{4E0A4EE8-BC6A-4498-8396-372A626F3FC6}"/>
    <cellStyle name="Input 2 2 28 3_Volatility" xfId="11298" xr:uid="{17A7C3C0-42B7-4887-BDD6-7835ECA36BFF}"/>
    <cellStyle name="Input 2 2 28 4" xfId="11299" xr:uid="{6F940B28-D58F-455C-811C-9B043107BE77}"/>
    <cellStyle name="Input 2 2 28 4 2" xfId="11300" xr:uid="{97F924D3-1581-4092-81DA-59C8FE0F98FF}"/>
    <cellStyle name="Input 2 2 28 4_Volatility" xfId="11301" xr:uid="{0589AD27-9DEA-4041-AB7F-2CB3327B7B83}"/>
    <cellStyle name="Input 2 2 28 5" xfId="11302" xr:uid="{5942D351-C69B-408F-ACAC-94F6D3521F4B}"/>
    <cellStyle name="Input 2 2 28_Volatility" xfId="11303" xr:uid="{07EEE84B-E121-4BE0-91CE-EF89B199BCBE}"/>
    <cellStyle name="Input 2 2 29" xfId="11304" xr:uid="{87CB97A1-9A0D-4B7F-9A45-C6F31274452B}"/>
    <cellStyle name="Input 2 2 29 2" xfId="11305" xr:uid="{CCCACCEE-9777-412C-8CC1-B6B117FAD6D2}"/>
    <cellStyle name="Input 2 2 29 2 2" xfId="11306" xr:uid="{884F12D8-0049-44D8-AC68-AB36EBEC5D42}"/>
    <cellStyle name="Input 2 2 29 2 2 2" xfId="11307" xr:uid="{8F6456AD-6847-43F2-BA25-5BB0A17436E7}"/>
    <cellStyle name="Input 2 2 29 2 2 2 2" xfId="11308" xr:uid="{EC5E977F-ECDF-4570-AC46-5767B6F3D53B}"/>
    <cellStyle name="Input 2 2 29 2 2 2_Volatility" xfId="11309" xr:uid="{32A66825-10EE-4450-BA6D-7B4FD2890C4D}"/>
    <cellStyle name="Input 2 2 29 2 2 3" xfId="11310" xr:uid="{EF432F9B-7A8D-4A2C-9F15-7BE7B014FE9E}"/>
    <cellStyle name="Input 2 2 29 2 2_Volatility" xfId="11311" xr:uid="{A6B49BBB-1D27-48E2-B78A-E07FE6C7A7E7}"/>
    <cellStyle name="Input 2 2 29 2 3" xfId="11312" xr:uid="{A66815B4-AF33-47C5-9354-98A50B925C9B}"/>
    <cellStyle name="Input 2 2 29 2 3 2" xfId="11313" xr:uid="{A47AF9D6-DA63-49BF-B340-101E8CABD8F8}"/>
    <cellStyle name="Input 2 2 29 2 3 2 2" xfId="11314" xr:uid="{0784821C-E3C7-4146-B214-C4AC66C0A40E}"/>
    <cellStyle name="Input 2 2 29 2 3 2_Volatility" xfId="11315" xr:uid="{D97F64A1-7BFB-45B9-A1AE-1FC25EB2E004}"/>
    <cellStyle name="Input 2 2 29 2 3 3" xfId="11316" xr:uid="{6A1F92AC-4EBC-4220-9DFD-BD6B25EB3EFE}"/>
    <cellStyle name="Input 2 2 29 2 3_Volatility" xfId="11317" xr:uid="{68499093-28AF-47F4-BFAF-E2CC3218913D}"/>
    <cellStyle name="Input 2 2 29 2 4" xfId="11318" xr:uid="{C7781322-A15D-495B-889D-1414137225E5}"/>
    <cellStyle name="Input 2 2 29 2 4 2" xfId="11319" xr:uid="{1AEA49F6-19BA-40B6-8659-4D2CA19F1A38}"/>
    <cellStyle name="Input 2 2 29 2 4_Volatility" xfId="11320" xr:uid="{D4F5467E-3326-44E2-90FE-27B95B631FA4}"/>
    <cellStyle name="Input 2 2 29 2 5" xfId="11321" xr:uid="{1F6EF8D0-98B6-4C72-8F34-60FD2A872D1B}"/>
    <cellStyle name="Input 2 2 29 2_Volatility" xfId="11322" xr:uid="{B963404C-8D82-406A-9DDE-EA62BF150824}"/>
    <cellStyle name="Input 2 2 29 3" xfId="11323" xr:uid="{5F63B27E-A12C-48D3-B60C-63ED27474452}"/>
    <cellStyle name="Input 2 2 29 3 2" xfId="11324" xr:uid="{4AF75F3C-78D2-42BF-BE7D-B3207E311939}"/>
    <cellStyle name="Input 2 2 29 3 2 2" xfId="11325" xr:uid="{971D6B61-5A38-4305-80ED-9088139F7972}"/>
    <cellStyle name="Input 2 2 29 3 2_Volatility" xfId="11326" xr:uid="{10743D3D-5BA0-4D22-9DF8-2F48756D7639}"/>
    <cellStyle name="Input 2 2 29 3 3" xfId="11327" xr:uid="{06344F0B-C836-4485-83DC-3CF843F8885B}"/>
    <cellStyle name="Input 2 2 29 3_Volatility" xfId="11328" xr:uid="{130168F7-4531-4C7A-AE71-4AC624CCD502}"/>
    <cellStyle name="Input 2 2 29 4" xfId="11329" xr:uid="{C661C5F6-8066-45CC-9ED5-7ED24113E44A}"/>
    <cellStyle name="Input 2 2 29 4 2" xfId="11330" xr:uid="{C5BB44A4-228B-4139-A6D2-35E1B333AD2A}"/>
    <cellStyle name="Input 2 2 29 4_Volatility" xfId="11331" xr:uid="{467FC5B0-C183-4A1F-8283-337923F940DD}"/>
    <cellStyle name="Input 2 2 29 5" xfId="11332" xr:uid="{B52A1D49-B7EC-4136-A492-3370072AB5F1}"/>
    <cellStyle name="Input 2 2 29_Volatility" xfId="11333" xr:uid="{BEBB7041-4064-4403-9CD1-897B78379ADB}"/>
    <cellStyle name="Input 2 2 3" xfId="11334" xr:uid="{AE97652B-5CC1-4767-8895-9B2C210A1288}"/>
    <cellStyle name="Input 2 2 3 2" xfId="11335" xr:uid="{893CBD06-27FF-48BC-8302-90A55CBB1046}"/>
    <cellStyle name="Input 2 2 3 2 2" xfId="11336" xr:uid="{D0BC07B9-DA0F-40C3-80EF-A61BF4F41C19}"/>
    <cellStyle name="Input 2 2 3 2 2 2" xfId="11337" xr:uid="{9D91CCE5-F9F5-4832-99D3-5099BDB42E14}"/>
    <cellStyle name="Input 2 2 3 2 2 2 2" xfId="11338" xr:uid="{A39CF72F-1989-44BB-8DA0-75F67D7DACCE}"/>
    <cellStyle name="Input 2 2 3 2 2 2_Volatility" xfId="11339" xr:uid="{A7575864-8584-412E-9931-A10695BEB02C}"/>
    <cellStyle name="Input 2 2 3 2 2 3" xfId="11340" xr:uid="{9F955DFB-816C-42BB-B019-D009402538D8}"/>
    <cellStyle name="Input 2 2 3 2 2_Volatility" xfId="11341" xr:uid="{D1E1F0CE-C7B5-4D0B-A61C-5849158B3B53}"/>
    <cellStyle name="Input 2 2 3 2 3" xfId="11342" xr:uid="{5306DF5D-70E2-48CB-849A-15E5B2E212D3}"/>
    <cellStyle name="Input 2 2 3 2 3 2" xfId="11343" xr:uid="{C580EB66-D683-4127-8244-066F0700BAE4}"/>
    <cellStyle name="Input 2 2 3 2 3 2 2" xfId="11344" xr:uid="{19CA71E1-E5C6-4206-82AE-6A9F3D5FA7DE}"/>
    <cellStyle name="Input 2 2 3 2 3 2_Volatility" xfId="11345" xr:uid="{C8970E3D-45A2-48D8-B070-F4F42093A14C}"/>
    <cellStyle name="Input 2 2 3 2 3 3" xfId="11346" xr:uid="{CFE84B26-DDC2-4681-96EE-B46C1982E498}"/>
    <cellStyle name="Input 2 2 3 2 3_Volatility" xfId="11347" xr:uid="{13E6EBDD-3761-41C0-9BE2-F31DF0D8CF88}"/>
    <cellStyle name="Input 2 2 3 2 4" xfId="11348" xr:uid="{D5E86645-0761-4A50-8FD4-836615D22572}"/>
    <cellStyle name="Input 2 2 3 2 4 2" xfId="11349" xr:uid="{A9D56931-1C70-4899-ADED-BC7E10602CC6}"/>
    <cellStyle name="Input 2 2 3 2 4_Volatility" xfId="11350" xr:uid="{FD8A88B3-A593-489A-AADC-18BE1F8D116F}"/>
    <cellStyle name="Input 2 2 3 2 5" xfId="11351" xr:uid="{00FBF416-B205-40EA-9CF4-7C30C89214D6}"/>
    <cellStyle name="Input 2 2 3 2_Volatility" xfId="11352" xr:uid="{50D17C4E-00B1-4EC7-A33A-87C301902C5D}"/>
    <cellStyle name="Input 2 2 3 3" xfId="11353" xr:uid="{ED8E9291-472C-4F94-B905-5549ECC0328F}"/>
    <cellStyle name="Input 2 2 3 3 2" xfId="11354" xr:uid="{F2FD6B61-7B19-492D-BF99-966051965AB8}"/>
    <cellStyle name="Input 2 2 3 3 2 2" xfId="11355" xr:uid="{5269EBC0-7D86-48D4-A967-583E791B367F}"/>
    <cellStyle name="Input 2 2 3 3 2_Volatility" xfId="11356" xr:uid="{BEC307F7-4094-4CE5-A45F-4838C1CCC599}"/>
    <cellStyle name="Input 2 2 3 3 3" xfId="11357" xr:uid="{3E9A7723-1B07-4FC0-B90F-1103CFFB215F}"/>
    <cellStyle name="Input 2 2 3 3_Volatility" xfId="11358" xr:uid="{DD05D8C3-DAC6-475F-A165-B6EA920AF2BB}"/>
    <cellStyle name="Input 2 2 3 4" xfId="11359" xr:uid="{DD918636-F0C4-4093-AC42-8111DD970676}"/>
    <cellStyle name="Input 2 2 3 4 2" xfId="11360" xr:uid="{8F3BF933-E92D-43C0-A977-C66E659E4BDC}"/>
    <cellStyle name="Input 2 2 3 4_Volatility" xfId="11361" xr:uid="{793BDE25-D9E9-45BD-B027-C4CDB1BF7A56}"/>
    <cellStyle name="Input 2 2 3 5" xfId="11362" xr:uid="{130FDB88-0475-4633-98F0-A27DABA7B30E}"/>
    <cellStyle name="Input 2 2 3_Volatility" xfId="11363" xr:uid="{A0BC989C-8FC4-470C-8EB1-74079D498946}"/>
    <cellStyle name="Input 2 2 30" xfId="11364" xr:uid="{3E0F082A-0690-464A-A2A1-45176776C633}"/>
    <cellStyle name="Input 2 2 30 2" xfId="11365" xr:uid="{09AC0A2B-9438-4000-9B6E-879506501F28}"/>
    <cellStyle name="Input 2 2 30 2 2" xfId="11366" xr:uid="{CD9916A9-922B-46EB-89E7-8DD49460545B}"/>
    <cellStyle name="Input 2 2 30 2 2 2" xfId="11367" xr:uid="{7C0691AE-31EB-4DCB-BDFF-C5F2E6BAFC42}"/>
    <cellStyle name="Input 2 2 30 2 2 2 2" xfId="11368" xr:uid="{D688B36B-0D39-4768-9ABD-DC7D6B7430A6}"/>
    <cellStyle name="Input 2 2 30 2 2 2_Volatility" xfId="11369" xr:uid="{7E096AF1-07FB-484A-B0EF-FB138D6E3897}"/>
    <cellStyle name="Input 2 2 30 2 2 3" xfId="11370" xr:uid="{716AA6D7-983A-4D37-A7D5-3DA8BEE2936C}"/>
    <cellStyle name="Input 2 2 30 2 2_Volatility" xfId="11371" xr:uid="{5E5810A9-5AE5-4251-8B0A-B6DF9529B3E9}"/>
    <cellStyle name="Input 2 2 30 2 3" xfId="11372" xr:uid="{9ED6AE11-8D85-43B5-9D0F-E6213164F08B}"/>
    <cellStyle name="Input 2 2 30 2 3 2" xfId="11373" xr:uid="{A5906951-B4EF-4E51-9576-40C87D7E337A}"/>
    <cellStyle name="Input 2 2 30 2 3 2 2" xfId="11374" xr:uid="{75C112BC-70E0-46AB-836F-E97A1CE80332}"/>
    <cellStyle name="Input 2 2 30 2 3 2_Volatility" xfId="11375" xr:uid="{B042CED9-990E-48FA-B44D-D880C0B79169}"/>
    <cellStyle name="Input 2 2 30 2 3 3" xfId="11376" xr:uid="{9E00B726-7664-49A0-8DA2-CBCDC960D72C}"/>
    <cellStyle name="Input 2 2 30 2 3_Volatility" xfId="11377" xr:uid="{5ABA351F-73AF-401D-B062-AD954ABAE202}"/>
    <cellStyle name="Input 2 2 30 2 4" xfId="11378" xr:uid="{56FE16DD-0C16-4FB1-9BF5-750D6EB6C8DC}"/>
    <cellStyle name="Input 2 2 30 2 4 2" xfId="11379" xr:uid="{7074AC9C-2A83-4593-95FD-B5C051F3BA96}"/>
    <cellStyle name="Input 2 2 30 2 4_Volatility" xfId="11380" xr:uid="{51A8D582-5DF6-4ABE-BF62-5A23FAE46AAD}"/>
    <cellStyle name="Input 2 2 30 2 5" xfId="11381" xr:uid="{E307C88E-C02C-4E57-970C-D5DF389F8166}"/>
    <cellStyle name="Input 2 2 30 2_Volatility" xfId="11382" xr:uid="{9A7BFF7E-E4E7-4E91-A314-50F21D850C02}"/>
    <cellStyle name="Input 2 2 30 3" xfId="11383" xr:uid="{0B26DF87-2666-4719-ADE2-3747C428EED7}"/>
    <cellStyle name="Input 2 2 30 3 2" xfId="11384" xr:uid="{3C1BAE00-2901-4C89-86C2-CAB2806917FC}"/>
    <cellStyle name="Input 2 2 30 3 2 2" xfId="11385" xr:uid="{3609274C-6018-412F-9FB0-5AFAA735574A}"/>
    <cellStyle name="Input 2 2 30 3 2_Volatility" xfId="11386" xr:uid="{20ED95E8-93CB-4F4E-AA36-3574B7B894B1}"/>
    <cellStyle name="Input 2 2 30 3 3" xfId="11387" xr:uid="{6DF3F8AE-D72F-45D5-B1DD-2D860364AB93}"/>
    <cellStyle name="Input 2 2 30 3_Volatility" xfId="11388" xr:uid="{EF07E81F-F2F1-405A-A2BE-B7AB9803311F}"/>
    <cellStyle name="Input 2 2 30 4" xfId="11389" xr:uid="{53E95C3E-594E-497A-B859-A58A2886382B}"/>
    <cellStyle name="Input 2 2 30 4 2" xfId="11390" xr:uid="{1B7E2767-746D-44B6-9A3E-B26624479961}"/>
    <cellStyle name="Input 2 2 30 4_Volatility" xfId="11391" xr:uid="{72BFADB7-BFCF-42A2-9F3C-4CD00F3DFD5E}"/>
    <cellStyle name="Input 2 2 30 5" xfId="11392" xr:uid="{74E1E772-3F95-4FC2-9F46-4AC0E9640E7C}"/>
    <cellStyle name="Input 2 2 30_Volatility" xfId="11393" xr:uid="{8A93D477-8D14-4445-810B-FE06295CD1F6}"/>
    <cellStyle name="Input 2 2 31" xfId="11394" xr:uid="{D44C9238-F492-440C-882F-DBC868C7015E}"/>
    <cellStyle name="Input 2 2 31 2" xfId="11395" xr:uid="{6616FB47-FA8E-4F80-A342-56B40C26EB6E}"/>
    <cellStyle name="Input 2 2 31 2 2" xfId="11396" xr:uid="{CF9C4F41-B7E3-4AED-9B40-095DD2D006B4}"/>
    <cellStyle name="Input 2 2 31 2 2 2" xfId="11397" xr:uid="{5EE664A8-8AF7-4D80-B822-9040C01D7992}"/>
    <cellStyle name="Input 2 2 31 2 2 2 2" xfId="11398" xr:uid="{1D85E992-106E-4400-97A4-ECE402B0E610}"/>
    <cellStyle name="Input 2 2 31 2 2 2_Volatility" xfId="11399" xr:uid="{C901B55B-C2D7-4372-A636-7917B4518798}"/>
    <cellStyle name="Input 2 2 31 2 2 3" xfId="11400" xr:uid="{0510082B-D57B-4FFA-990C-E9D12BF18785}"/>
    <cellStyle name="Input 2 2 31 2 2_Volatility" xfId="11401" xr:uid="{5CF6268C-E5E4-473D-B94E-679980503162}"/>
    <cellStyle name="Input 2 2 31 2 3" xfId="11402" xr:uid="{72BB2A26-E724-4748-9528-590FF9EED0BA}"/>
    <cellStyle name="Input 2 2 31 2 3 2" xfId="11403" xr:uid="{883B7FDC-6D67-4173-8215-FA58683891C5}"/>
    <cellStyle name="Input 2 2 31 2 3 2 2" xfId="11404" xr:uid="{3FFFEDEC-392D-46F8-BDF4-3DA9885EDA53}"/>
    <cellStyle name="Input 2 2 31 2 3 2_Volatility" xfId="11405" xr:uid="{48A2CE13-B60C-4EE1-88C8-FCA6A77B6C9D}"/>
    <cellStyle name="Input 2 2 31 2 3 3" xfId="11406" xr:uid="{A25396B7-13E6-4979-99C4-57A2828E46FA}"/>
    <cellStyle name="Input 2 2 31 2 3_Volatility" xfId="11407" xr:uid="{9A20E3A1-F432-4460-9126-699639B64B97}"/>
    <cellStyle name="Input 2 2 31 2 4" xfId="11408" xr:uid="{4206CDD2-D9DD-4B05-9C9A-000234622410}"/>
    <cellStyle name="Input 2 2 31 2 4 2" xfId="11409" xr:uid="{FFE3076A-AFA8-479E-A48A-B819DB24DA53}"/>
    <cellStyle name="Input 2 2 31 2 4_Volatility" xfId="11410" xr:uid="{F6A391DA-6E42-4439-A737-5646939A0082}"/>
    <cellStyle name="Input 2 2 31 2 5" xfId="11411" xr:uid="{58DE57BC-13D0-4678-8F51-9764D060734A}"/>
    <cellStyle name="Input 2 2 31 2_Volatility" xfId="11412" xr:uid="{70085A18-CA62-4322-880C-72021C32701E}"/>
    <cellStyle name="Input 2 2 31 3" xfId="11413" xr:uid="{27F145D2-DD58-4F9E-9443-D153B46C462E}"/>
    <cellStyle name="Input 2 2 31 3 2" xfId="11414" xr:uid="{91C97A60-AB3F-408C-8238-C9F134D7BA02}"/>
    <cellStyle name="Input 2 2 31 3 2 2" xfId="11415" xr:uid="{1310F228-D789-4A8E-B467-3621BBB2C36F}"/>
    <cellStyle name="Input 2 2 31 3 2_Volatility" xfId="11416" xr:uid="{C0696AA4-9A31-4D32-B3B2-F2BE9DAC4ED0}"/>
    <cellStyle name="Input 2 2 31 3 3" xfId="11417" xr:uid="{395C4CDB-526C-4EA3-AED9-8C875065421A}"/>
    <cellStyle name="Input 2 2 31 3_Volatility" xfId="11418" xr:uid="{DD95FEF3-438D-4DDD-9D73-320B396D18F7}"/>
    <cellStyle name="Input 2 2 31 4" xfId="11419" xr:uid="{9FF1747F-0EEE-4CD1-B5C1-D6F8E3F20494}"/>
    <cellStyle name="Input 2 2 31 4 2" xfId="11420" xr:uid="{4D3513B3-2228-4393-A87B-4BDA4CD51F4C}"/>
    <cellStyle name="Input 2 2 31 4_Volatility" xfId="11421" xr:uid="{79CBACA8-2EE0-4BE6-8051-D51757A134F5}"/>
    <cellStyle name="Input 2 2 31 5" xfId="11422" xr:uid="{2C0BD433-432D-4A01-BA4B-247A771EB833}"/>
    <cellStyle name="Input 2 2 31_Volatility" xfId="11423" xr:uid="{245EB24C-4C76-46D1-BA6C-27B89BD16DBD}"/>
    <cellStyle name="Input 2 2 32" xfId="11424" xr:uid="{4BEAF913-10A2-48C2-AD86-0B148E7F39AA}"/>
    <cellStyle name="Input 2 2 32 2" xfId="11425" xr:uid="{CCBEE66E-3741-426A-AF43-96D3D52C88E8}"/>
    <cellStyle name="Input 2 2 32 2 2" xfId="11426" xr:uid="{18D2F994-52E9-4F8F-AFB5-07CFAF5F221F}"/>
    <cellStyle name="Input 2 2 32 2 2 2" xfId="11427" xr:uid="{13424274-2E9D-43E4-9CB1-93F7DCFBD7CF}"/>
    <cellStyle name="Input 2 2 32 2 2 2 2" xfId="11428" xr:uid="{1742A928-5CF7-4C6C-AA26-413A58297596}"/>
    <cellStyle name="Input 2 2 32 2 2 2_Volatility" xfId="11429" xr:uid="{DCEB01BC-7AA5-4488-AB89-3777FDE0A30F}"/>
    <cellStyle name="Input 2 2 32 2 2 3" xfId="11430" xr:uid="{F04467C7-FF6C-4109-B74C-39726670969B}"/>
    <cellStyle name="Input 2 2 32 2 2_Volatility" xfId="11431" xr:uid="{35AD219B-8284-4A03-B28D-D49D6638BF5B}"/>
    <cellStyle name="Input 2 2 32 2 3" xfId="11432" xr:uid="{6AC20009-A401-4A94-9F2D-D95D405461A4}"/>
    <cellStyle name="Input 2 2 32 2 3 2" xfId="11433" xr:uid="{44703DF2-B5BA-4B35-8B98-B42CE859306F}"/>
    <cellStyle name="Input 2 2 32 2 3 2 2" xfId="11434" xr:uid="{7303B420-0520-4B0F-B8A2-D309FCED4734}"/>
    <cellStyle name="Input 2 2 32 2 3 2_Volatility" xfId="11435" xr:uid="{C2199AD0-478D-4C53-9349-27D57DCB8437}"/>
    <cellStyle name="Input 2 2 32 2 3 3" xfId="11436" xr:uid="{ECCE3D9D-8594-4C50-AC9F-8CA681DFC412}"/>
    <cellStyle name="Input 2 2 32 2 3_Volatility" xfId="11437" xr:uid="{AD835E62-BF70-4E5C-B3A8-226E8EA698CB}"/>
    <cellStyle name="Input 2 2 32 2 4" xfId="11438" xr:uid="{E6463A44-1B06-46D8-AE6E-0BF3A2CA2CC9}"/>
    <cellStyle name="Input 2 2 32 2 4 2" xfId="11439" xr:uid="{1880688A-3AD3-4F5B-9353-24EE15B92846}"/>
    <cellStyle name="Input 2 2 32 2 4_Volatility" xfId="11440" xr:uid="{66FD23E0-7984-4509-ACF5-4AA4CBEF76C4}"/>
    <cellStyle name="Input 2 2 32 2 5" xfId="11441" xr:uid="{1DE7D2D3-1A25-480F-B8AB-CF93284565C9}"/>
    <cellStyle name="Input 2 2 32 2_Volatility" xfId="11442" xr:uid="{3E4147D9-7D5A-4182-A7AE-4A0D38EFFEE8}"/>
    <cellStyle name="Input 2 2 32 3" xfId="11443" xr:uid="{4F0B6969-7490-4F8A-927E-60C774EBB75E}"/>
    <cellStyle name="Input 2 2 32 3 2" xfId="11444" xr:uid="{45B6FCBA-4FC3-4EA9-BBF6-4419DA3FEEB1}"/>
    <cellStyle name="Input 2 2 32 3 2 2" xfId="11445" xr:uid="{D6D79E2F-C53E-4C78-8C65-95E22948F37D}"/>
    <cellStyle name="Input 2 2 32 3 2_Volatility" xfId="11446" xr:uid="{852FACBF-B689-460C-B477-9B1AC7D1E474}"/>
    <cellStyle name="Input 2 2 32 3 3" xfId="11447" xr:uid="{FB92C8CB-BD69-4DB8-A48E-DA799B1C393A}"/>
    <cellStyle name="Input 2 2 32 3_Volatility" xfId="11448" xr:uid="{A910F0AA-2526-4193-A290-2864BD9D6862}"/>
    <cellStyle name="Input 2 2 32 4" xfId="11449" xr:uid="{B24738A2-DCB4-4163-BC06-52A1893D669C}"/>
    <cellStyle name="Input 2 2 32 4 2" xfId="11450" xr:uid="{911CFA07-FA52-4DBA-AF70-5C44106514D8}"/>
    <cellStyle name="Input 2 2 32 4_Volatility" xfId="11451" xr:uid="{359AA9F6-6ED3-4820-9F6A-A8CC9762D70A}"/>
    <cellStyle name="Input 2 2 32 5" xfId="11452" xr:uid="{10F46BF7-95A7-4FEE-858E-544A1FBFE935}"/>
    <cellStyle name="Input 2 2 32_Volatility" xfId="11453" xr:uid="{078DFAA0-6827-44AB-8E53-6BB0A4C62C86}"/>
    <cellStyle name="Input 2 2 33" xfId="11454" xr:uid="{200A324D-741E-4D66-B1FB-B5DCD1A1F61A}"/>
    <cellStyle name="Input 2 2 33 2" xfId="11455" xr:uid="{D205FD32-4CBE-4D5A-B063-33F26C8AAF87}"/>
    <cellStyle name="Input 2 2 33 2 2" xfId="11456" xr:uid="{0C1F6130-A764-41AF-9252-A6E54F46E0FE}"/>
    <cellStyle name="Input 2 2 33 2 2 2" xfId="11457" xr:uid="{AEE957A5-3031-4B27-A4B0-DF96EEC97043}"/>
    <cellStyle name="Input 2 2 33 2 2 2 2" xfId="11458" xr:uid="{36762EBC-0FD0-4B4A-B45F-4DA2826DE9D4}"/>
    <cellStyle name="Input 2 2 33 2 2 2_Volatility" xfId="11459" xr:uid="{54E48E21-E6C3-4DAE-95E7-18FA426006D9}"/>
    <cellStyle name="Input 2 2 33 2 2 3" xfId="11460" xr:uid="{2940AC6A-78C4-4767-AA15-50DBFB854D87}"/>
    <cellStyle name="Input 2 2 33 2 2_Volatility" xfId="11461" xr:uid="{AC6BF1D1-F74F-4FEE-B348-05D916624FF9}"/>
    <cellStyle name="Input 2 2 33 2 3" xfId="11462" xr:uid="{58821040-E43F-4FAB-8657-E68660AAB209}"/>
    <cellStyle name="Input 2 2 33 2 3 2" xfId="11463" xr:uid="{38AD66ED-1A80-43F2-A915-B264708BC13C}"/>
    <cellStyle name="Input 2 2 33 2 3 2 2" xfId="11464" xr:uid="{84509086-AB51-4C65-A316-F4AD9181E974}"/>
    <cellStyle name="Input 2 2 33 2 3 2_Volatility" xfId="11465" xr:uid="{7D6BB130-405C-489B-8B54-36183510FC6E}"/>
    <cellStyle name="Input 2 2 33 2 3 3" xfId="11466" xr:uid="{05AA6335-FF43-4792-8F95-322F9630A1EF}"/>
    <cellStyle name="Input 2 2 33 2 3_Volatility" xfId="11467" xr:uid="{E30971D6-8434-43CB-937D-052EB64EFA27}"/>
    <cellStyle name="Input 2 2 33 2 4" xfId="11468" xr:uid="{36F4492C-5560-46B1-8F6F-810249D32028}"/>
    <cellStyle name="Input 2 2 33 2 4 2" xfId="11469" xr:uid="{032B4E35-458F-47EC-873B-9EA6306620A4}"/>
    <cellStyle name="Input 2 2 33 2 4_Volatility" xfId="11470" xr:uid="{703349BB-EACC-4EB8-B7D6-5D009453E0F3}"/>
    <cellStyle name="Input 2 2 33 2 5" xfId="11471" xr:uid="{1659CB76-9953-4FE9-8C6D-4134452D837C}"/>
    <cellStyle name="Input 2 2 33 2_Volatility" xfId="11472" xr:uid="{070C0A01-0808-40B1-84D6-A2DB61317BC2}"/>
    <cellStyle name="Input 2 2 33 3" xfId="11473" xr:uid="{2D22B8B1-0E5B-4817-BFBC-DC640CE421E0}"/>
    <cellStyle name="Input 2 2 33 3 2" xfId="11474" xr:uid="{FCC5FDCE-5DBE-4130-8292-BABAE03436E9}"/>
    <cellStyle name="Input 2 2 33 3 2 2" xfId="11475" xr:uid="{374B6AC5-D041-466E-94E3-62AA5B834AD3}"/>
    <cellStyle name="Input 2 2 33 3 2_Volatility" xfId="11476" xr:uid="{56211323-F81D-4A9E-93F5-1706B89155FB}"/>
    <cellStyle name="Input 2 2 33 3 3" xfId="11477" xr:uid="{47AAB450-AC8B-41D0-848A-861F79FFFAC3}"/>
    <cellStyle name="Input 2 2 33 3_Volatility" xfId="11478" xr:uid="{D45CA431-7865-48BF-925F-6C535BF3376E}"/>
    <cellStyle name="Input 2 2 33 4" xfId="11479" xr:uid="{01F39DD7-EF3C-4938-B047-EC76F664565F}"/>
    <cellStyle name="Input 2 2 33 4 2" xfId="11480" xr:uid="{A9A5FF76-961C-4E18-8408-322218DF2972}"/>
    <cellStyle name="Input 2 2 33 4_Volatility" xfId="11481" xr:uid="{9AB13F87-2028-4481-9CB2-248F4920FD85}"/>
    <cellStyle name="Input 2 2 33 5" xfId="11482" xr:uid="{94899E31-10D1-411C-A5A5-48DCC9840BCC}"/>
    <cellStyle name="Input 2 2 33_Volatility" xfId="11483" xr:uid="{EC09690B-B58F-403D-A258-9AAB74CB497E}"/>
    <cellStyle name="Input 2 2 34" xfId="11484" xr:uid="{94C3F51A-B5A5-465A-830D-E648DA94CACF}"/>
    <cellStyle name="Input 2 2 34 2" xfId="11485" xr:uid="{BB45499A-A1EA-4B88-ADA0-72FC055CEC71}"/>
    <cellStyle name="Input 2 2 34 2 2" xfId="11486" xr:uid="{46006E6E-7D9A-4DAB-B767-E83995AAFA19}"/>
    <cellStyle name="Input 2 2 34 2 2 2" xfId="11487" xr:uid="{DBE686F5-450A-4F84-A6FA-16740B7AE8BE}"/>
    <cellStyle name="Input 2 2 34 2 2 2 2" xfId="11488" xr:uid="{AAA1E33A-280D-4152-8C8F-1B818E454964}"/>
    <cellStyle name="Input 2 2 34 2 2 2_Volatility" xfId="11489" xr:uid="{2C37FCAD-D3C1-4A34-8B65-E9470CE4EBFB}"/>
    <cellStyle name="Input 2 2 34 2 2 3" xfId="11490" xr:uid="{18044C90-DFCC-44F3-9FA6-8CF8A6F644A8}"/>
    <cellStyle name="Input 2 2 34 2 2_Volatility" xfId="11491" xr:uid="{815F010F-A8AF-4DDC-8913-EACAA688FD07}"/>
    <cellStyle name="Input 2 2 34 2 3" xfId="11492" xr:uid="{E198B481-E3AB-4366-B1EC-174EE6874164}"/>
    <cellStyle name="Input 2 2 34 2 3 2" xfId="11493" xr:uid="{AB14CD64-EFD9-45E0-B982-9ACF974106FD}"/>
    <cellStyle name="Input 2 2 34 2 3 2 2" xfId="11494" xr:uid="{4148A971-1F96-4C6C-B33D-BC766DF177E6}"/>
    <cellStyle name="Input 2 2 34 2 3 2_Volatility" xfId="11495" xr:uid="{D803922D-1D6D-42AB-A1FB-42B283FC9E10}"/>
    <cellStyle name="Input 2 2 34 2 3 3" xfId="11496" xr:uid="{393DBCC3-F668-4BF1-8735-4D23CF20FC11}"/>
    <cellStyle name="Input 2 2 34 2 3_Volatility" xfId="11497" xr:uid="{47340FFB-6860-4A15-85E8-A7D3EC5AA293}"/>
    <cellStyle name="Input 2 2 34 2 4" xfId="11498" xr:uid="{B8EC6C38-61D3-4B99-B7E8-C773952D14B2}"/>
    <cellStyle name="Input 2 2 34 2 4 2" xfId="11499" xr:uid="{CAAA2692-04D6-4E53-9D01-EF51A9EC79BB}"/>
    <cellStyle name="Input 2 2 34 2 4_Volatility" xfId="11500" xr:uid="{C36B3BE0-455F-48D1-87CF-A9123D961362}"/>
    <cellStyle name="Input 2 2 34 2 5" xfId="11501" xr:uid="{6AEB96DB-D3CA-4E07-B79E-22898F548FD8}"/>
    <cellStyle name="Input 2 2 34 2_Volatility" xfId="11502" xr:uid="{F22C8389-603B-47CE-A55F-B2EA7EB7203D}"/>
    <cellStyle name="Input 2 2 34 3" xfId="11503" xr:uid="{665EE31F-82D7-4D73-94D1-05804E72260B}"/>
    <cellStyle name="Input 2 2 34 3 2" xfId="11504" xr:uid="{1C41F0D2-186E-44C7-933D-D91A67F7B60D}"/>
    <cellStyle name="Input 2 2 34 3 2 2" xfId="11505" xr:uid="{AC1AA7B0-37AE-4270-9477-F391AF362917}"/>
    <cellStyle name="Input 2 2 34 3 2_Volatility" xfId="11506" xr:uid="{7678DBE8-42F3-4A41-BC63-E9850B099599}"/>
    <cellStyle name="Input 2 2 34 3 3" xfId="11507" xr:uid="{7CC717ED-17B4-4E86-868D-F4563A62C2FD}"/>
    <cellStyle name="Input 2 2 34 3_Volatility" xfId="11508" xr:uid="{0996FDD9-E058-4129-B02D-E43E4CEA99B4}"/>
    <cellStyle name="Input 2 2 34 4" xfId="11509" xr:uid="{27AA21AF-EC23-49DA-9E3F-2C20BE42412A}"/>
    <cellStyle name="Input 2 2 34 4 2" xfId="11510" xr:uid="{BFE2D5F5-478A-427B-BAD6-CA41E18D3A19}"/>
    <cellStyle name="Input 2 2 34 4_Volatility" xfId="11511" xr:uid="{A2D192C6-FC0F-4770-90AE-A4E2E0D0CA8D}"/>
    <cellStyle name="Input 2 2 34 5" xfId="11512" xr:uid="{0E4F04A7-7479-4E18-BC1A-B093D5DA2571}"/>
    <cellStyle name="Input 2 2 34_Volatility" xfId="11513" xr:uid="{AD8B53DD-381A-4DA3-B357-303D02F010B9}"/>
    <cellStyle name="Input 2 2 35" xfId="11514" xr:uid="{C2EE928B-9DE5-4AE0-9A91-C1BEF0972050}"/>
    <cellStyle name="Input 2 2 35 2" xfId="11515" xr:uid="{3A2C9B04-9097-4628-A93D-BC9F100D1A40}"/>
    <cellStyle name="Input 2 2 35 2 2" xfId="11516" xr:uid="{43798F11-50D3-4CF9-B020-9E2FFBFAC08E}"/>
    <cellStyle name="Input 2 2 35 2 2 2" xfId="11517" xr:uid="{9A1ED1E3-15BD-40E1-82CF-9EF9256DE60C}"/>
    <cellStyle name="Input 2 2 35 2 2 2 2" xfId="11518" xr:uid="{45505D40-43DF-4CAB-8349-9A66E9D0F12A}"/>
    <cellStyle name="Input 2 2 35 2 2 2_Volatility" xfId="11519" xr:uid="{3896883A-6F31-4ED6-82CE-0C4F54133CA9}"/>
    <cellStyle name="Input 2 2 35 2 2 3" xfId="11520" xr:uid="{20EEEA95-25F0-467B-9E2F-34D3FDAEC28A}"/>
    <cellStyle name="Input 2 2 35 2 2_Volatility" xfId="11521" xr:uid="{DFD60C56-5835-43D8-A437-56390D97B1E5}"/>
    <cellStyle name="Input 2 2 35 2 3" xfId="11522" xr:uid="{6A380AE9-EA9D-44DD-A2F3-334D752FB976}"/>
    <cellStyle name="Input 2 2 35 2 3 2" xfId="11523" xr:uid="{457C0F93-0072-46F1-AD78-A304C03F64C5}"/>
    <cellStyle name="Input 2 2 35 2 3 2 2" xfId="11524" xr:uid="{A25B20B0-75A1-4584-87AA-B89B76E36A86}"/>
    <cellStyle name="Input 2 2 35 2 3 2_Volatility" xfId="11525" xr:uid="{D555799B-037C-408B-B34F-D96B05B49431}"/>
    <cellStyle name="Input 2 2 35 2 3 3" xfId="11526" xr:uid="{9C7EA45B-7518-448D-8088-F9CC8300CFF5}"/>
    <cellStyle name="Input 2 2 35 2 3_Volatility" xfId="11527" xr:uid="{0DE53548-989E-41BD-9C5D-1BBB4D775222}"/>
    <cellStyle name="Input 2 2 35 2 4" xfId="11528" xr:uid="{0206C0A9-C6F6-400D-80D1-3707E11AC6D4}"/>
    <cellStyle name="Input 2 2 35 2 4 2" xfId="11529" xr:uid="{D00562C6-7B08-41F7-83F9-7528C8DB79C7}"/>
    <cellStyle name="Input 2 2 35 2 4_Volatility" xfId="11530" xr:uid="{2D88ABC5-1271-40E2-84D4-01CC2E501DB8}"/>
    <cellStyle name="Input 2 2 35 2 5" xfId="11531" xr:uid="{164DC42D-0E0B-437F-BC3E-E7FF790703E3}"/>
    <cellStyle name="Input 2 2 35 2_Volatility" xfId="11532" xr:uid="{D3768376-188B-4E9B-B368-3EE7E9BE1A54}"/>
    <cellStyle name="Input 2 2 35 3" xfId="11533" xr:uid="{98D2CFF3-62A5-424B-8323-8ABADAE99D88}"/>
    <cellStyle name="Input 2 2 35 3 2" xfId="11534" xr:uid="{FE59DC2E-5071-4101-ACD1-2FDF6BA15B02}"/>
    <cellStyle name="Input 2 2 35 3 2 2" xfId="11535" xr:uid="{5C61E25C-35E9-43C3-92CB-54F344B5DF45}"/>
    <cellStyle name="Input 2 2 35 3 2_Volatility" xfId="11536" xr:uid="{42386491-5E1B-4F65-81E2-360BA262C561}"/>
    <cellStyle name="Input 2 2 35 3 3" xfId="11537" xr:uid="{FBB21DDE-38D6-40CE-9D83-143239A26038}"/>
    <cellStyle name="Input 2 2 35 3_Volatility" xfId="11538" xr:uid="{967C3E9A-BC85-4214-8795-D76F0525C93A}"/>
    <cellStyle name="Input 2 2 35 4" xfId="11539" xr:uid="{1712C403-8BF4-47A4-A370-A417E00E4B12}"/>
    <cellStyle name="Input 2 2 35 4 2" xfId="11540" xr:uid="{1FF1DAC0-BCC8-42D2-A586-50D925B7C7F4}"/>
    <cellStyle name="Input 2 2 35 4_Volatility" xfId="11541" xr:uid="{1B732534-AEDE-4B40-A17D-D6073F91C710}"/>
    <cellStyle name="Input 2 2 35 5" xfId="11542" xr:uid="{26E84148-1B4C-4DE0-B2F5-0141D95C348B}"/>
    <cellStyle name="Input 2 2 35_Volatility" xfId="11543" xr:uid="{1049189C-870A-4B75-8A3A-5F77452D99F8}"/>
    <cellStyle name="Input 2 2 36" xfId="11544" xr:uid="{2E73DC30-7DD1-482F-8476-249ABA7D4889}"/>
    <cellStyle name="Input 2 2 36 2" xfId="11545" xr:uid="{3DDB7917-220C-497C-8606-31261415307D}"/>
    <cellStyle name="Input 2 2 36 2 2" xfId="11546" xr:uid="{3388CEBA-2664-4DA5-9D91-22F26116D0B5}"/>
    <cellStyle name="Input 2 2 36 2 2 2" xfId="11547" xr:uid="{7FFFAB2B-EB94-4664-BD88-398971667DB3}"/>
    <cellStyle name="Input 2 2 36 2 2 2 2" xfId="11548" xr:uid="{162E6569-EB37-449B-9CE1-D4EC0CB6EABA}"/>
    <cellStyle name="Input 2 2 36 2 2 2_Volatility" xfId="11549" xr:uid="{8ABFC201-6FCE-47CC-9DEB-38BD4D210A5F}"/>
    <cellStyle name="Input 2 2 36 2 2 3" xfId="11550" xr:uid="{F3657F4B-CEEC-459C-A975-3F82CF825916}"/>
    <cellStyle name="Input 2 2 36 2 2_Volatility" xfId="11551" xr:uid="{52461F4F-9136-498D-8E4D-63E8D0AD7E07}"/>
    <cellStyle name="Input 2 2 36 2 3" xfId="11552" xr:uid="{A5A39FD3-491D-4B7D-9939-EDBDF1F106B8}"/>
    <cellStyle name="Input 2 2 36 2 3 2" xfId="11553" xr:uid="{430A3343-C11B-49C2-AE95-56EA24F7DEAE}"/>
    <cellStyle name="Input 2 2 36 2 3 2 2" xfId="11554" xr:uid="{F5627421-7281-4231-8AD9-BA0F77281F35}"/>
    <cellStyle name="Input 2 2 36 2 3 2_Volatility" xfId="11555" xr:uid="{208C08A1-E77E-4EC2-A124-F2A7592616E7}"/>
    <cellStyle name="Input 2 2 36 2 3 3" xfId="11556" xr:uid="{7A2078CD-A56C-4B8F-9FCD-070877AF8E56}"/>
    <cellStyle name="Input 2 2 36 2 3_Volatility" xfId="11557" xr:uid="{5FAF35E1-4419-49F2-A687-2F7E410171B3}"/>
    <cellStyle name="Input 2 2 36 2 4" xfId="11558" xr:uid="{553315BA-E8A2-46D0-B15B-D4CB5175A5D7}"/>
    <cellStyle name="Input 2 2 36 2 4 2" xfId="11559" xr:uid="{AB512859-884D-4A63-B4AC-1282EA2DF1C5}"/>
    <cellStyle name="Input 2 2 36 2 4_Volatility" xfId="11560" xr:uid="{808C259F-2F47-4BC2-8956-E1542938E3CE}"/>
    <cellStyle name="Input 2 2 36 2 5" xfId="11561" xr:uid="{3774A85E-8014-4C3D-BC35-E8ACFBC3F80A}"/>
    <cellStyle name="Input 2 2 36 2_Volatility" xfId="11562" xr:uid="{9FF35D8A-E5FA-4F16-A405-A7E98AB2B380}"/>
    <cellStyle name="Input 2 2 36 3" xfId="11563" xr:uid="{521A638B-F5AB-446E-A251-59E3F8C28B4A}"/>
    <cellStyle name="Input 2 2 36 3 2" xfId="11564" xr:uid="{B99687B2-6E0F-4D71-83BA-D293FB099D01}"/>
    <cellStyle name="Input 2 2 36 3 2 2" xfId="11565" xr:uid="{0F3C57B9-38FE-463A-B0B9-35205B95DCF8}"/>
    <cellStyle name="Input 2 2 36 3 2_Volatility" xfId="11566" xr:uid="{0BA2C3B2-FE4C-4FFA-A846-90A9FE8732BD}"/>
    <cellStyle name="Input 2 2 36 3 3" xfId="11567" xr:uid="{2EC9798E-BD02-42F4-B77B-7055EB464D9E}"/>
    <cellStyle name="Input 2 2 36 3_Volatility" xfId="11568" xr:uid="{2F352423-BC3F-4829-B060-DD798C1B82CC}"/>
    <cellStyle name="Input 2 2 36 4" xfId="11569" xr:uid="{11A6F269-3330-4F53-B90B-6FB6437A8B69}"/>
    <cellStyle name="Input 2 2 36 4 2" xfId="11570" xr:uid="{58F3D271-CCB5-4704-BE65-66FA9E55D3A7}"/>
    <cellStyle name="Input 2 2 36 4_Volatility" xfId="11571" xr:uid="{937ADC03-F38E-4C94-A4CB-06880649D75D}"/>
    <cellStyle name="Input 2 2 36 5" xfId="11572" xr:uid="{C0CA387F-3F8A-4A3D-B75F-234647631890}"/>
    <cellStyle name="Input 2 2 36_Volatility" xfId="11573" xr:uid="{9F8E9820-8136-4EFC-A647-50F233B3A184}"/>
    <cellStyle name="Input 2 2 37" xfId="11574" xr:uid="{856CD0BF-FDC8-4748-9D00-49EC81D8243E}"/>
    <cellStyle name="Input 2 2 37 2" xfId="11575" xr:uid="{82C2F9BA-9905-45F7-94F2-38BECF6DDC13}"/>
    <cellStyle name="Input 2 2 37 2 2" xfId="11576" xr:uid="{68504368-9FB3-4661-A5A5-C0619949C25F}"/>
    <cellStyle name="Input 2 2 37 2 2 2" xfId="11577" xr:uid="{65240D13-389D-4BE7-9C3E-8F12D18C9592}"/>
    <cellStyle name="Input 2 2 37 2 2 2 2" xfId="11578" xr:uid="{21749F40-92DD-4A17-A702-471717DFB9C3}"/>
    <cellStyle name="Input 2 2 37 2 2 2_Volatility" xfId="11579" xr:uid="{3FF8DAA6-5E38-4B83-BF2D-9A6DD3A6024C}"/>
    <cellStyle name="Input 2 2 37 2 2 3" xfId="11580" xr:uid="{41E70CC3-56B8-4795-BDA5-C231A6925B1C}"/>
    <cellStyle name="Input 2 2 37 2 2_Volatility" xfId="11581" xr:uid="{C5834F41-B40D-4986-8EEC-4572978ABA62}"/>
    <cellStyle name="Input 2 2 37 2 3" xfId="11582" xr:uid="{C265216A-9602-4ADD-B37A-803B9F0089B5}"/>
    <cellStyle name="Input 2 2 37 2 3 2" xfId="11583" xr:uid="{4C9A06F7-9B46-4378-9B7B-EF53D80568D0}"/>
    <cellStyle name="Input 2 2 37 2 3 2 2" xfId="11584" xr:uid="{84772CEA-2A09-40E5-86D5-CD1A498C340A}"/>
    <cellStyle name="Input 2 2 37 2 3 2_Volatility" xfId="11585" xr:uid="{9273064A-50E8-48AB-81D6-7C2CDB96ACF3}"/>
    <cellStyle name="Input 2 2 37 2 3 3" xfId="11586" xr:uid="{9B4924E7-2B72-4DD9-901C-2CDB7039CD7F}"/>
    <cellStyle name="Input 2 2 37 2 3_Volatility" xfId="11587" xr:uid="{78763996-6349-423D-AC8F-4A3562B1055F}"/>
    <cellStyle name="Input 2 2 37 2 4" xfId="11588" xr:uid="{B87B5A44-B882-461D-A8C7-B738E5EFBE84}"/>
    <cellStyle name="Input 2 2 37 2 4 2" xfId="11589" xr:uid="{8211A80F-FB12-4058-A04A-515D951F4443}"/>
    <cellStyle name="Input 2 2 37 2 4_Volatility" xfId="11590" xr:uid="{D186D571-4139-49D3-BEF7-73CEC9E2C9AF}"/>
    <cellStyle name="Input 2 2 37 2 5" xfId="11591" xr:uid="{F5663FE1-79B0-47B5-B25C-82C3A2205BAD}"/>
    <cellStyle name="Input 2 2 37 2_Volatility" xfId="11592" xr:uid="{218A02D1-AE9A-4A9D-955F-AF84D671C380}"/>
    <cellStyle name="Input 2 2 37 3" xfId="11593" xr:uid="{0047BAF2-09BB-4431-9B2F-42B427F7EBE6}"/>
    <cellStyle name="Input 2 2 37 3 2" xfId="11594" xr:uid="{CBF0C0F8-DD15-4573-9263-0B2A5890AA87}"/>
    <cellStyle name="Input 2 2 37 3 2 2" xfId="11595" xr:uid="{126AF059-ECB3-4F03-9146-7D3830F3D970}"/>
    <cellStyle name="Input 2 2 37 3 2_Volatility" xfId="11596" xr:uid="{40B5455C-DF01-4743-881B-0AB2C393C23D}"/>
    <cellStyle name="Input 2 2 37 3 3" xfId="11597" xr:uid="{B6DC05B9-A1A3-4C16-9DE0-56D1BA5A7035}"/>
    <cellStyle name="Input 2 2 37 3_Volatility" xfId="11598" xr:uid="{4A736F6B-1968-472E-A941-E54FD56E75A7}"/>
    <cellStyle name="Input 2 2 37 4" xfId="11599" xr:uid="{C8FB696F-8F93-424F-A885-77E9A52C1B8A}"/>
    <cellStyle name="Input 2 2 37 4 2" xfId="11600" xr:uid="{69610B98-6B06-4676-98F0-272E0CE54ACC}"/>
    <cellStyle name="Input 2 2 37 4_Volatility" xfId="11601" xr:uid="{607F61B5-C3A9-40DC-A99E-AD4A9325ADC5}"/>
    <cellStyle name="Input 2 2 37 5" xfId="11602" xr:uid="{5E00F78B-BFD6-4F77-B09C-146A61950A6D}"/>
    <cellStyle name="Input 2 2 37_Volatility" xfId="11603" xr:uid="{3C282EDB-A782-4290-ABF6-C1500C0A516D}"/>
    <cellStyle name="Input 2 2 38" xfId="11604" xr:uid="{0B011FA8-E475-427B-A093-F3AEB99A802E}"/>
    <cellStyle name="Input 2 2 38 2" xfId="11605" xr:uid="{C38F2638-0EB4-4668-B5E0-4908711F721F}"/>
    <cellStyle name="Input 2 2 38 2 2" xfId="11606" xr:uid="{F9DCEC18-018C-43BE-AC4F-246B96061BCF}"/>
    <cellStyle name="Input 2 2 38 2 2 2" xfId="11607" xr:uid="{41F21810-09A2-4CC6-B8EE-B414A837B516}"/>
    <cellStyle name="Input 2 2 38 2 2 2 2" xfId="11608" xr:uid="{E1AB50D2-6641-4BEA-A2D3-2FE6BB16986E}"/>
    <cellStyle name="Input 2 2 38 2 2 2_Volatility" xfId="11609" xr:uid="{7A10D7BE-7323-4600-AAEF-AC67275997B2}"/>
    <cellStyle name="Input 2 2 38 2 2 3" xfId="11610" xr:uid="{69156391-09C5-4119-88A2-01A30351E0DB}"/>
    <cellStyle name="Input 2 2 38 2 2_Volatility" xfId="11611" xr:uid="{741E8437-869D-4207-8D9D-8EB6BC6B5A41}"/>
    <cellStyle name="Input 2 2 38 2 3" xfId="11612" xr:uid="{FB482DA3-57EF-40DB-9638-DC24F81087D7}"/>
    <cellStyle name="Input 2 2 38 2 3 2" xfId="11613" xr:uid="{DD49DF78-E26B-4B47-9867-8B1E56D289AF}"/>
    <cellStyle name="Input 2 2 38 2 3 2 2" xfId="11614" xr:uid="{0666ACDC-290B-441E-B036-05C338632009}"/>
    <cellStyle name="Input 2 2 38 2 3 2_Volatility" xfId="11615" xr:uid="{DC54C20B-D47B-4E57-8A50-171532FFCFED}"/>
    <cellStyle name="Input 2 2 38 2 3 3" xfId="11616" xr:uid="{78F0F748-D70F-4260-96DE-85825EFDB8F3}"/>
    <cellStyle name="Input 2 2 38 2 3_Volatility" xfId="11617" xr:uid="{9852F1FD-A99B-4D1B-9DA6-53163220DB95}"/>
    <cellStyle name="Input 2 2 38 2 4" xfId="11618" xr:uid="{C17DFB4D-A980-46C6-A7EF-B9C0F68CC55E}"/>
    <cellStyle name="Input 2 2 38 2 4 2" xfId="11619" xr:uid="{C05CB29D-8F2A-4CD2-8771-36D6E9C6D6A5}"/>
    <cellStyle name="Input 2 2 38 2 4_Volatility" xfId="11620" xr:uid="{87A62922-A7BD-4B2D-8E07-10CD8C9CDEAD}"/>
    <cellStyle name="Input 2 2 38 2 5" xfId="11621" xr:uid="{4E0F1626-6A77-45D8-8439-150095A82F0C}"/>
    <cellStyle name="Input 2 2 38 2_Volatility" xfId="11622" xr:uid="{CD40583D-26F7-4F5A-A7A1-CFB48C2CF4FB}"/>
    <cellStyle name="Input 2 2 38 3" xfId="11623" xr:uid="{3AAF135E-9BA7-469F-918F-EB5E1EC3734D}"/>
    <cellStyle name="Input 2 2 38 3 2" xfId="11624" xr:uid="{A5F06A12-666E-4164-986E-B669D9B884D6}"/>
    <cellStyle name="Input 2 2 38 3 2 2" xfId="11625" xr:uid="{8166A643-46B7-40AE-96DF-9E95D253C254}"/>
    <cellStyle name="Input 2 2 38 3 2_Volatility" xfId="11626" xr:uid="{4D4B21DF-283D-47FF-AD0A-BBA1D592DA51}"/>
    <cellStyle name="Input 2 2 38 3 3" xfId="11627" xr:uid="{8B4DB418-BBD5-4B84-8CB0-D2A4D8268767}"/>
    <cellStyle name="Input 2 2 38 3_Volatility" xfId="11628" xr:uid="{1FE6FFA3-A3D1-4706-8BFB-725A7712BC8F}"/>
    <cellStyle name="Input 2 2 38 4" xfId="11629" xr:uid="{310B453E-2750-4CBD-985B-0BE954F21E76}"/>
    <cellStyle name="Input 2 2 38 4 2" xfId="11630" xr:uid="{0ABF557D-9526-4E38-BB76-2CE6F5780C1F}"/>
    <cellStyle name="Input 2 2 38 4_Volatility" xfId="11631" xr:uid="{1F3D9433-A45A-49EB-945D-1E2FAC6A8733}"/>
    <cellStyle name="Input 2 2 38 5" xfId="11632" xr:uid="{39353F51-6B7E-4584-8323-6A49366EB58B}"/>
    <cellStyle name="Input 2 2 38_Volatility" xfId="11633" xr:uid="{9A80D822-2E8E-426E-AC49-4726D169301B}"/>
    <cellStyle name="Input 2 2 39" xfId="11634" xr:uid="{E49A3CC6-A166-4ACE-AE89-F0A4FB308E02}"/>
    <cellStyle name="Input 2 2 39 2" xfId="11635" xr:uid="{EE10E7B6-69AF-4F37-8710-3E7D41193DF2}"/>
    <cellStyle name="Input 2 2 39 2 2" xfId="11636" xr:uid="{3091BA9B-7D59-420D-9363-3E9888B5B753}"/>
    <cellStyle name="Input 2 2 39 2 2 2" xfId="11637" xr:uid="{B162E1D0-2706-4450-9014-56D2E95CDA15}"/>
    <cellStyle name="Input 2 2 39 2 2 2 2" xfId="11638" xr:uid="{5701884C-293F-476F-986D-CF80A4D2CCD3}"/>
    <cellStyle name="Input 2 2 39 2 2 2_Volatility" xfId="11639" xr:uid="{05BF08C8-3CE7-4268-9A30-BF729442F0F4}"/>
    <cellStyle name="Input 2 2 39 2 2 3" xfId="11640" xr:uid="{077B4F04-33C4-4378-9CF4-CAFC44DDAA55}"/>
    <cellStyle name="Input 2 2 39 2 2_Volatility" xfId="11641" xr:uid="{66E4703F-2C60-4AFA-BE9E-7320D4173A27}"/>
    <cellStyle name="Input 2 2 39 2 3" xfId="11642" xr:uid="{3B02E9A9-B6A1-421B-874D-49154B73300D}"/>
    <cellStyle name="Input 2 2 39 2 3 2" xfId="11643" xr:uid="{E35E47CC-4474-45D9-A6FE-5C45143473B2}"/>
    <cellStyle name="Input 2 2 39 2 3 2 2" xfId="11644" xr:uid="{4229A6D1-B129-45DB-91EC-703B0FEFE42C}"/>
    <cellStyle name="Input 2 2 39 2 3 2_Volatility" xfId="11645" xr:uid="{3240F7B4-CD48-4A54-A1CE-061C80BDF802}"/>
    <cellStyle name="Input 2 2 39 2 3 3" xfId="11646" xr:uid="{3FB13A1B-CC16-4E0A-96D2-265ACDD51388}"/>
    <cellStyle name="Input 2 2 39 2 3_Volatility" xfId="11647" xr:uid="{21347A49-BFF9-45A9-A15D-3645539AA375}"/>
    <cellStyle name="Input 2 2 39 2 4" xfId="11648" xr:uid="{C7CF2430-E111-4BF9-AF07-E99774750EAA}"/>
    <cellStyle name="Input 2 2 39 2 4 2" xfId="11649" xr:uid="{CB97DC0E-5E84-40D1-96C5-E4AB429898CB}"/>
    <cellStyle name="Input 2 2 39 2 4_Volatility" xfId="11650" xr:uid="{340B6CEB-723C-499D-9AE8-F9B8F5CF2524}"/>
    <cellStyle name="Input 2 2 39 2 5" xfId="11651" xr:uid="{565DFF24-4727-4C0B-82BC-204C1E6E7F86}"/>
    <cellStyle name="Input 2 2 39 2_Volatility" xfId="11652" xr:uid="{A2483066-6178-4DC7-BA9E-F1C1CB3F7B8C}"/>
    <cellStyle name="Input 2 2 39 3" xfId="11653" xr:uid="{D134917B-EB70-4B45-9BA8-DD93C5BD2E84}"/>
    <cellStyle name="Input 2 2 39 3 2" xfId="11654" xr:uid="{E5556430-4F54-4144-8FAB-EF61ED515767}"/>
    <cellStyle name="Input 2 2 39 3 2 2" xfId="11655" xr:uid="{A70E8BD7-2490-417F-A244-5F6705A0B792}"/>
    <cellStyle name="Input 2 2 39 3 2_Volatility" xfId="11656" xr:uid="{6E4DC682-4A2E-4C6C-A08D-33CEA8637F9C}"/>
    <cellStyle name="Input 2 2 39 3 3" xfId="11657" xr:uid="{34E5CE75-EF72-4D83-8940-EE212843A329}"/>
    <cellStyle name="Input 2 2 39 3_Volatility" xfId="11658" xr:uid="{0B6DB604-3BCA-4A4D-8599-295119DF5501}"/>
    <cellStyle name="Input 2 2 39 4" xfId="11659" xr:uid="{DAC420F6-610B-444D-8B29-99436C9C7528}"/>
    <cellStyle name="Input 2 2 39 4 2" xfId="11660" xr:uid="{ECD64729-E54B-4232-92BC-F5B367D298CA}"/>
    <cellStyle name="Input 2 2 39 4_Volatility" xfId="11661" xr:uid="{9B2B517A-254D-42E0-80F8-576E38064561}"/>
    <cellStyle name="Input 2 2 39 5" xfId="11662" xr:uid="{7843B8D8-94B7-4AC2-B4EA-0E80C69D0365}"/>
    <cellStyle name="Input 2 2 39_Volatility" xfId="11663" xr:uid="{6AE13365-FB84-4D1C-9008-4092FE30469F}"/>
    <cellStyle name="Input 2 2 4" xfId="11664" xr:uid="{DA189158-4C45-43DB-88A6-79BC9A513A91}"/>
    <cellStyle name="Input 2 2 4 2" xfId="11665" xr:uid="{97E6FC8E-D52B-4774-B6D7-0C2DFCACC905}"/>
    <cellStyle name="Input 2 2 4 2 2" xfId="11666" xr:uid="{58B60011-C170-4C29-91E6-BEAE5000E2E3}"/>
    <cellStyle name="Input 2 2 4 2 2 2" xfId="11667" xr:uid="{8263B727-8C9F-4FED-8F1D-70853E4B05A6}"/>
    <cellStyle name="Input 2 2 4 2 2 2 2" xfId="11668" xr:uid="{1E7E2D43-F3E5-4A0A-8266-5CB7658E09B1}"/>
    <cellStyle name="Input 2 2 4 2 2 2_Volatility" xfId="11669" xr:uid="{2CCCFE68-C3B6-4D58-BBD8-38A01A91808B}"/>
    <cellStyle name="Input 2 2 4 2 2 3" xfId="11670" xr:uid="{1B691123-232E-42AF-B8E9-A0F9DC4ACE9A}"/>
    <cellStyle name="Input 2 2 4 2 2_Volatility" xfId="11671" xr:uid="{6A07E51E-F2EB-458C-8578-717D129DB828}"/>
    <cellStyle name="Input 2 2 4 2 3" xfId="11672" xr:uid="{30E990E7-202D-4E64-95E7-C9E11606C43B}"/>
    <cellStyle name="Input 2 2 4 2 3 2" xfId="11673" xr:uid="{E31E1F17-21AD-4CFB-B40D-CFE6C39D1CFC}"/>
    <cellStyle name="Input 2 2 4 2 3 2 2" xfId="11674" xr:uid="{B2EECBDD-5B65-48AC-89F2-07100B0C9C0B}"/>
    <cellStyle name="Input 2 2 4 2 3 2_Volatility" xfId="11675" xr:uid="{5927A011-46D5-4B08-95BA-510041647495}"/>
    <cellStyle name="Input 2 2 4 2 3 3" xfId="11676" xr:uid="{CCDA66F7-1A46-4560-884F-077E619CE9A3}"/>
    <cellStyle name="Input 2 2 4 2 3_Volatility" xfId="11677" xr:uid="{910CB94E-705E-48BD-9511-AE4481DECF12}"/>
    <cellStyle name="Input 2 2 4 2 4" xfId="11678" xr:uid="{DB16CF31-3149-4945-934A-4898F89C6303}"/>
    <cellStyle name="Input 2 2 4 2 4 2" xfId="11679" xr:uid="{91743372-C85F-4CC7-8C41-9E5B090B4F3C}"/>
    <cellStyle name="Input 2 2 4 2 4_Volatility" xfId="11680" xr:uid="{92DD3D3C-83D9-4C14-9D0C-FF18DA475299}"/>
    <cellStyle name="Input 2 2 4 2 5" xfId="11681" xr:uid="{B3EE800E-75E6-4910-B383-B6F314624CF0}"/>
    <cellStyle name="Input 2 2 4 2_Volatility" xfId="11682" xr:uid="{206DED1F-AAAB-4EDC-92E2-179786696A9A}"/>
    <cellStyle name="Input 2 2 4 3" xfId="11683" xr:uid="{38B66007-2C08-4B3B-9711-D561D732B52F}"/>
    <cellStyle name="Input 2 2 4 3 2" xfId="11684" xr:uid="{0024E89B-3B30-49F9-8EB9-486A110973ED}"/>
    <cellStyle name="Input 2 2 4 3 2 2" xfId="11685" xr:uid="{43422E49-7975-400C-BBDE-A08ED5333D3B}"/>
    <cellStyle name="Input 2 2 4 3 2_Volatility" xfId="11686" xr:uid="{2C29C723-39BD-4B3A-A6DB-827F4117703C}"/>
    <cellStyle name="Input 2 2 4 3 3" xfId="11687" xr:uid="{20A60E0D-C005-455D-85D3-A2F11AC15E67}"/>
    <cellStyle name="Input 2 2 4 3_Volatility" xfId="11688" xr:uid="{6565B269-E065-41C6-A56A-8653C59A375D}"/>
    <cellStyle name="Input 2 2 4 4" xfId="11689" xr:uid="{2C7DC5B3-DF88-48D6-B4EE-482EC65B4F39}"/>
    <cellStyle name="Input 2 2 4 4 2" xfId="11690" xr:uid="{923C7629-3C82-4BA5-810B-9562C125FFEA}"/>
    <cellStyle name="Input 2 2 4 4_Volatility" xfId="11691" xr:uid="{4D81D127-9596-41F2-A5DC-D29393A753C6}"/>
    <cellStyle name="Input 2 2 4 5" xfId="11692" xr:uid="{2B8FA2F8-A736-4FF5-A836-A83C64F84106}"/>
    <cellStyle name="Input 2 2 4_Volatility" xfId="11693" xr:uid="{13740515-6299-46E9-B1A9-7D30641E2BD2}"/>
    <cellStyle name="Input 2 2 40" xfId="11694" xr:uid="{EFEAEBCA-9AB0-48E8-A5CA-B848446A0818}"/>
    <cellStyle name="Input 2 2 40 2" xfId="11695" xr:uid="{3C6ABD25-9A6A-44EA-8209-1025C49EC734}"/>
    <cellStyle name="Input 2 2 40 2 2" xfId="11696" xr:uid="{B3DAD030-9FEE-41B5-9209-CC5B80845DBD}"/>
    <cellStyle name="Input 2 2 40 2 2 2" xfId="11697" xr:uid="{E383D08D-A243-4E63-B5E8-65626F1E6FDA}"/>
    <cellStyle name="Input 2 2 40 2 2 2 2" xfId="11698" xr:uid="{D6DA1ADD-F697-422A-8A95-C940A9B7A90A}"/>
    <cellStyle name="Input 2 2 40 2 2 2_Volatility" xfId="11699" xr:uid="{5FFFBA92-C956-4433-8902-7798F68108D6}"/>
    <cellStyle name="Input 2 2 40 2 2 3" xfId="11700" xr:uid="{F51B6B5E-70F7-480E-BA0A-FF52E4E25901}"/>
    <cellStyle name="Input 2 2 40 2 2_Volatility" xfId="11701" xr:uid="{0300183B-6D88-4FC9-8EE1-4903979EC30E}"/>
    <cellStyle name="Input 2 2 40 2 3" xfId="11702" xr:uid="{B14EF636-8342-4056-BDF8-1436C3A4E70A}"/>
    <cellStyle name="Input 2 2 40 2 3 2" xfId="11703" xr:uid="{3410CBEA-3520-4195-8F3A-B3AEC2714EE6}"/>
    <cellStyle name="Input 2 2 40 2 3 2 2" xfId="11704" xr:uid="{5E9CE449-2E11-413D-971F-847EC7D4CAD0}"/>
    <cellStyle name="Input 2 2 40 2 3 2_Volatility" xfId="11705" xr:uid="{4E99C964-54AF-4908-87E2-C97C6D62E160}"/>
    <cellStyle name="Input 2 2 40 2 3 3" xfId="11706" xr:uid="{E965EC56-E118-4E2C-A426-8677CA2E8C40}"/>
    <cellStyle name="Input 2 2 40 2 3_Volatility" xfId="11707" xr:uid="{32856972-045C-4DAB-81D5-98ED9190D806}"/>
    <cellStyle name="Input 2 2 40 2 4" xfId="11708" xr:uid="{527C7A36-1E8D-4F49-B82D-0FB57735B68C}"/>
    <cellStyle name="Input 2 2 40 2 4 2" xfId="11709" xr:uid="{DEDD5A82-0F3E-445F-86AA-9E37058BCB75}"/>
    <cellStyle name="Input 2 2 40 2 4_Volatility" xfId="11710" xr:uid="{F5D71D88-B92D-49D6-911D-EF1A3608D33C}"/>
    <cellStyle name="Input 2 2 40 2 5" xfId="11711" xr:uid="{C0ABC936-331A-457E-B93A-2400CB156B29}"/>
    <cellStyle name="Input 2 2 40 2_Volatility" xfId="11712" xr:uid="{4DF6A41C-6979-4DB0-830B-119E75F093D1}"/>
    <cellStyle name="Input 2 2 40 3" xfId="11713" xr:uid="{4F1E61C7-66E3-4628-88A0-828154F2838C}"/>
    <cellStyle name="Input 2 2 40 3 2" xfId="11714" xr:uid="{808388AE-9A90-475B-8B3C-7C87E6F38DD5}"/>
    <cellStyle name="Input 2 2 40 3 2 2" xfId="11715" xr:uid="{AD5AC661-0EC6-4FD3-BCB7-B8496332C565}"/>
    <cellStyle name="Input 2 2 40 3 2_Volatility" xfId="11716" xr:uid="{FFE8D3EC-B85B-4CF9-95FE-CC7134FCC6A5}"/>
    <cellStyle name="Input 2 2 40 3 3" xfId="11717" xr:uid="{20D8D480-DF9D-4D54-A825-C97A3841D2E3}"/>
    <cellStyle name="Input 2 2 40 3_Volatility" xfId="11718" xr:uid="{D1655777-B2DB-4DB3-A2C5-986B64AE0067}"/>
    <cellStyle name="Input 2 2 40 4" xfId="11719" xr:uid="{C3D03E0F-8AC4-4CB3-8ED4-3A95151D2957}"/>
    <cellStyle name="Input 2 2 40 4 2" xfId="11720" xr:uid="{417FCE26-E915-4BD3-9879-E93903982F5E}"/>
    <cellStyle name="Input 2 2 40 4_Volatility" xfId="11721" xr:uid="{F94C89C3-5A72-480D-BC03-91AB12E3E610}"/>
    <cellStyle name="Input 2 2 40 5" xfId="11722" xr:uid="{31C698E4-C141-4681-B124-D645A840F71F}"/>
    <cellStyle name="Input 2 2 40_Volatility" xfId="11723" xr:uid="{94653807-F6E6-4649-97FF-8B60C78F0F11}"/>
    <cellStyle name="Input 2 2 41" xfId="11724" xr:uid="{33A4216F-B0E6-4778-8AE8-A1FC2EB1F69D}"/>
    <cellStyle name="Input 2 2 41 2" xfId="11725" xr:uid="{BDF82A3C-AFFA-4B0F-9ACC-2A23E3FA6ACE}"/>
    <cellStyle name="Input 2 2 41 2 2" xfId="11726" xr:uid="{3EF8BD5E-5F6B-4C17-9CAB-357CE20C36AF}"/>
    <cellStyle name="Input 2 2 41 2 2 2" xfId="11727" xr:uid="{5B87925C-16A0-46BA-9E59-E25FA35ADEF3}"/>
    <cellStyle name="Input 2 2 41 2 2 2 2" xfId="11728" xr:uid="{4217A3B1-F746-4B7D-8F35-EE8D156BC981}"/>
    <cellStyle name="Input 2 2 41 2 2 2_Volatility" xfId="11729" xr:uid="{20519989-8510-49F0-875E-320E27D17071}"/>
    <cellStyle name="Input 2 2 41 2 2 3" xfId="11730" xr:uid="{CF8A1C75-F1BA-4FB0-A1BC-888733E397E6}"/>
    <cellStyle name="Input 2 2 41 2 2_Volatility" xfId="11731" xr:uid="{C006287E-2CB3-4EA2-9047-3E81AFB1322E}"/>
    <cellStyle name="Input 2 2 41 2 3" xfId="11732" xr:uid="{8EBE5F90-5CC4-471F-88AB-6D5F88613442}"/>
    <cellStyle name="Input 2 2 41 2 3 2" xfId="11733" xr:uid="{FD481146-0374-4A3A-9AC6-EEFEEE601086}"/>
    <cellStyle name="Input 2 2 41 2 3 2 2" xfId="11734" xr:uid="{07830EAB-B5ED-4A79-AECA-EB21B84F7947}"/>
    <cellStyle name="Input 2 2 41 2 3 2_Volatility" xfId="11735" xr:uid="{B05E18C7-22FC-4EA2-9CBB-D5555FA760E4}"/>
    <cellStyle name="Input 2 2 41 2 3 3" xfId="11736" xr:uid="{EBB8CA14-2F31-479B-8E80-09905E73DC22}"/>
    <cellStyle name="Input 2 2 41 2 3_Volatility" xfId="11737" xr:uid="{7FBDB63B-0D2C-4669-B2AF-7818DCD4855F}"/>
    <cellStyle name="Input 2 2 41 2 4" xfId="11738" xr:uid="{BBBCA007-8489-4B34-B61D-87EAA0BD1D1F}"/>
    <cellStyle name="Input 2 2 41 2 4 2" xfId="11739" xr:uid="{2521775A-5FE7-4BAC-9A71-03E77A9E5EA9}"/>
    <cellStyle name="Input 2 2 41 2 4_Volatility" xfId="11740" xr:uid="{989F681F-2130-4C6F-B6CD-5ECE5E130C9E}"/>
    <cellStyle name="Input 2 2 41 2 5" xfId="11741" xr:uid="{3732F543-C791-449A-B64C-5DB42D12291F}"/>
    <cellStyle name="Input 2 2 41 2_Volatility" xfId="11742" xr:uid="{E63C2608-7BF2-4092-A870-4504C3762C4E}"/>
    <cellStyle name="Input 2 2 41 3" xfId="11743" xr:uid="{F72F44D1-2413-4E1F-9ADF-FAC3F103223C}"/>
    <cellStyle name="Input 2 2 41 3 2" xfId="11744" xr:uid="{6F7457B5-FFFE-4DED-9089-C4A64483046B}"/>
    <cellStyle name="Input 2 2 41 3 2 2" xfId="11745" xr:uid="{AC904E85-D62A-4F6B-8EFD-8A7BB2810005}"/>
    <cellStyle name="Input 2 2 41 3 2_Volatility" xfId="11746" xr:uid="{2E1D03C5-A7C9-4F62-BF9C-EE61CEBF0E65}"/>
    <cellStyle name="Input 2 2 41 3 3" xfId="11747" xr:uid="{98136A1A-3022-4A90-9D22-D47DBC07296D}"/>
    <cellStyle name="Input 2 2 41 3_Volatility" xfId="11748" xr:uid="{1660BE27-1365-48D4-B1FD-C764F0908F73}"/>
    <cellStyle name="Input 2 2 41 4" xfId="11749" xr:uid="{7155D3BA-DE53-45A8-901A-25E26C994A81}"/>
    <cellStyle name="Input 2 2 41 4 2" xfId="11750" xr:uid="{B1D76C0B-BABC-4009-85F1-66BF8A2B08A4}"/>
    <cellStyle name="Input 2 2 41 4_Volatility" xfId="11751" xr:uid="{429CBA7F-9F8C-4A0B-8214-D04D9E9D819B}"/>
    <cellStyle name="Input 2 2 41 5" xfId="11752" xr:uid="{7AB1E413-F6F7-4012-8BE9-9570BEAEAB7A}"/>
    <cellStyle name="Input 2 2 41_Volatility" xfId="11753" xr:uid="{DDC9D1D1-D0B7-4CCF-A35C-5D69BD0ACFC5}"/>
    <cellStyle name="Input 2 2 42" xfId="11754" xr:uid="{97353F07-474E-46F1-89F4-BBA08A8E4440}"/>
    <cellStyle name="Input 2 2 42 2" xfId="11755" xr:uid="{68330572-DF6F-42E1-A8E1-375E2EEA73D0}"/>
    <cellStyle name="Input 2 2 42 2 2" xfId="11756" xr:uid="{D66EA3B4-12E6-465C-8959-982595274CE9}"/>
    <cellStyle name="Input 2 2 42 2 2 2" xfId="11757" xr:uid="{DA53CF21-2CAA-4782-8AAD-6D9995052A17}"/>
    <cellStyle name="Input 2 2 42 2 2 2 2" xfId="11758" xr:uid="{C16B709F-CC66-4D13-A52E-60F3CA83EDC6}"/>
    <cellStyle name="Input 2 2 42 2 2 2_Volatility" xfId="11759" xr:uid="{B49A6217-824A-4BF8-8A04-8D17AF595C9B}"/>
    <cellStyle name="Input 2 2 42 2 2 3" xfId="11760" xr:uid="{DC51DE2C-CAF0-4CC4-870D-42D265A4B1C5}"/>
    <cellStyle name="Input 2 2 42 2 2_Volatility" xfId="11761" xr:uid="{FFCA4DC9-CF9B-4B54-A0C3-391103B7DEE1}"/>
    <cellStyle name="Input 2 2 42 2 3" xfId="11762" xr:uid="{3DAB550B-79C5-49AD-8CD1-464BCD857947}"/>
    <cellStyle name="Input 2 2 42 2 3 2" xfId="11763" xr:uid="{59BFEFA8-EA56-449E-A6D7-AEA2DE069BFC}"/>
    <cellStyle name="Input 2 2 42 2 3 2 2" xfId="11764" xr:uid="{E5CC8A65-AE8D-4364-A3A3-893909F0FD54}"/>
    <cellStyle name="Input 2 2 42 2 3 2_Volatility" xfId="11765" xr:uid="{FBA7589D-3B3B-4124-A6CB-4432B9372757}"/>
    <cellStyle name="Input 2 2 42 2 3 3" xfId="11766" xr:uid="{840CD0E8-A766-48E4-9E10-D33014E28137}"/>
    <cellStyle name="Input 2 2 42 2 3_Volatility" xfId="11767" xr:uid="{4F990852-FD40-4BD6-BEFF-9236835D47D2}"/>
    <cellStyle name="Input 2 2 42 2 4" xfId="11768" xr:uid="{D3443386-4F4E-4E0A-BE1C-DDA06C5A1037}"/>
    <cellStyle name="Input 2 2 42 2 4 2" xfId="11769" xr:uid="{216CB32B-FE37-45A6-8494-55FCC707FF07}"/>
    <cellStyle name="Input 2 2 42 2 4_Volatility" xfId="11770" xr:uid="{3689105B-492D-4F32-A499-5C356BCB1E6A}"/>
    <cellStyle name="Input 2 2 42 2 5" xfId="11771" xr:uid="{40945FC7-3A50-42FC-8580-9806532C233B}"/>
    <cellStyle name="Input 2 2 42 2_Volatility" xfId="11772" xr:uid="{EE7546B2-0CF8-44FC-B233-249AA15CB318}"/>
    <cellStyle name="Input 2 2 42 3" xfId="11773" xr:uid="{E1E1D0C0-CFA0-42D6-B38F-80FD167E32CA}"/>
    <cellStyle name="Input 2 2 42 3 2" xfId="11774" xr:uid="{CD635964-3341-402B-921F-AC62ADF379E8}"/>
    <cellStyle name="Input 2 2 42 3 2 2" xfId="11775" xr:uid="{D1D6DF5E-F27B-440D-AD1B-86B57C0B5688}"/>
    <cellStyle name="Input 2 2 42 3 2_Volatility" xfId="11776" xr:uid="{DA2F4B3A-2102-4A30-B7BF-844D11BB5C01}"/>
    <cellStyle name="Input 2 2 42 3 3" xfId="11777" xr:uid="{210BE977-AA69-467D-AAAC-25B555A865AC}"/>
    <cellStyle name="Input 2 2 42 3_Volatility" xfId="11778" xr:uid="{537D611D-926F-41BB-87B9-3C919F08D17B}"/>
    <cellStyle name="Input 2 2 42 4" xfId="11779" xr:uid="{97DE6966-1D2F-48DD-BB93-07274078170E}"/>
    <cellStyle name="Input 2 2 42 4 2" xfId="11780" xr:uid="{AB817A64-8808-41C3-95D2-6202A2BB7EE4}"/>
    <cellStyle name="Input 2 2 42 4_Volatility" xfId="11781" xr:uid="{F4F90571-381E-4C68-A214-EB275294F4B2}"/>
    <cellStyle name="Input 2 2 42 5" xfId="11782" xr:uid="{34691369-9513-4BBA-B2E6-D0C3C9517151}"/>
    <cellStyle name="Input 2 2 42_Volatility" xfId="11783" xr:uid="{466FFB0B-E007-4DFB-8058-49EC81243A35}"/>
    <cellStyle name="Input 2 2 43" xfId="11784" xr:uid="{0C5539EF-2D33-46C8-95DF-FC9D9A498A9E}"/>
    <cellStyle name="Input 2 2 43 2" xfId="11785" xr:uid="{5AE96E72-C89D-4BF5-B83D-23DD806865BC}"/>
    <cellStyle name="Input 2 2 43 2 2" xfId="11786" xr:uid="{EFD7C578-3A7C-498A-BA41-851D19A956B2}"/>
    <cellStyle name="Input 2 2 43 2 2 2" xfId="11787" xr:uid="{0E50D837-751B-4F7F-B23C-7A86082CF2C1}"/>
    <cellStyle name="Input 2 2 43 2 2 2 2" xfId="11788" xr:uid="{D5F41338-B193-4579-9765-DD89F2025DA7}"/>
    <cellStyle name="Input 2 2 43 2 2 2_Volatility" xfId="11789" xr:uid="{41D1B0C3-462E-47EB-9742-BD7C99322EF4}"/>
    <cellStyle name="Input 2 2 43 2 2 3" xfId="11790" xr:uid="{659CDC91-D2D3-4993-AFB2-9BA9D21DBC62}"/>
    <cellStyle name="Input 2 2 43 2 2_Volatility" xfId="11791" xr:uid="{24EABFDF-75CF-4E84-BF42-49B3F2D039B1}"/>
    <cellStyle name="Input 2 2 43 2 3" xfId="11792" xr:uid="{7ACB200D-8BD5-4A2E-BD80-9675E08B812F}"/>
    <cellStyle name="Input 2 2 43 2 3 2" xfId="11793" xr:uid="{7A87D974-EEAF-45C4-B9B1-167198B7C826}"/>
    <cellStyle name="Input 2 2 43 2 3 2 2" xfId="11794" xr:uid="{106B6184-6CC0-4324-881A-A8FB688572D2}"/>
    <cellStyle name="Input 2 2 43 2 3 2_Volatility" xfId="11795" xr:uid="{05E165DE-8745-4DF4-948F-7C0396610B90}"/>
    <cellStyle name="Input 2 2 43 2 3 3" xfId="11796" xr:uid="{24896FF0-0488-4DF9-8DA1-42A8EB5737F1}"/>
    <cellStyle name="Input 2 2 43 2 3_Volatility" xfId="11797" xr:uid="{654188D0-94B8-4E39-83AC-1E83E2FB7076}"/>
    <cellStyle name="Input 2 2 43 2 4" xfId="11798" xr:uid="{6F204E00-399B-46D2-BC3A-B916BC911329}"/>
    <cellStyle name="Input 2 2 43 2 4 2" xfId="11799" xr:uid="{7C1A905D-169E-4E3B-9852-AF9932BD38CD}"/>
    <cellStyle name="Input 2 2 43 2 4_Volatility" xfId="11800" xr:uid="{430E6E4D-B0AC-482E-BE0F-DC442AEC81B8}"/>
    <cellStyle name="Input 2 2 43 2 5" xfId="11801" xr:uid="{30416D49-A524-4C50-95DC-3D17B8EB9A8F}"/>
    <cellStyle name="Input 2 2 43 2_Volatility" xfId="11802" xr:uid="{51A34185-9F97-4397-BF0D-A007F0D935EB}"/>
    <cellStyle name="Input 2 2 43 3" xfId="11803" xr:uid="{F343AB20-5672-4299-9414-0C2EF33B3E56}"/>
    <cellStyle name="Input 2 2 43 3 2" xfId="11804" xr:uid="{3DB34C95-ED50-41D1-B088-5BBBCC482489}"/>
    <cellStyle name="Input 2 2 43 3 2 2" xfId="11805" xr:uid="{4FEDA22B-383F-4822-9EEE-2D7405B4BA2B}"/>
    <cellStyle name="Input 2 2 43 3 2_Volatility" xfId="11806" xr:uid="{EC4F8309-AFC0-49E5-B1FE-3786630D0F2E}"/>
    <cellStyle name="Input 2 2 43 3 3" xfId="11807" xr:uid="{A3A35161-4E92-4723-8E3E-C8B06194DF86}"/>
    <cellStyle name="Input 2 2 43 3_Volatility" xfId="11808" xr:uid="{58272E15-F63D-45CD-90B5-DFF43D2ACA37}"/>
    <cellStyle name="Input 2 2 43 4" xfId="11809" xr:uid="{CF5A40D7-E4B1-40BF-A896-F76F9F4E08FA}"/>
    <cellStyle name="Input 2 2 43 4 2" xfId="11810" xr:uid="{2C06D829-CD2D-4FB1-958C-A85B716D427D}"/>
    <cellStyle name="Input 2 2 43 4_Volatility" xfId="11811" xr:uid="{28B2CACD-76F4-43CE-BC15-CE60956A24DD}"/>
    <cellStyle name="Input 2 2 43 5" xfId="11812" xr:uid="{10CABEF9-CD74-42B7-BBF6-F2576400D7A0}"/>
    <cellStyle name="Input 2 2 43_Volatility" xfId="11813" xr:uid="{E93EC543-9739-42A4-AD5C-ADDD74363FBE}"/>
    <cellStyle name="Input 2 2 44" xfId="11814" xr:uid="{8FA22EDC-77B5-4732-87CA-BE0AA570D892}"/>
    <cellStyle name="Input 2 2 44 2" xfId="11815" xr:uid="{3A3001CF-3FCB-46F4-8935-8FA39F981214}"/>
    <cellStyle name="Input 2 2 44 2 2" xfId="11816" xr:uid="{96C76C2E-6E9F-42C8-A012-51D0B781E399}"/>
    <cellStyle name="Input 2 2 44 2 2 2" xfId="11817" xr:uid="{B62E8D52-F640-4E5E-944B-5DC45E59BD62}"/>
    <cellStyle name="Input 2 2 44 2 2 2 2" xfId="11818" xr:uid="{814678C6-7FF5-4DE7-8C9E-6373E8C3CCBA}"/>
    <cellStyle name="Input 2 2 44 2 2 2_Volatility" xfId="11819" xr:uid="{48B30C5C-FD75-46C8-B308-CB87C54D92CA}"/>
    <cellStyle name="Input 2 2 44 2 2 3" xfId="11820" xr:uid="{6140A702-2B22-4120-B643-B725F246D9DF}"/>
    <cellStyle name="Input 2 2 44 2 2_Volatility" xfId="11821" xr:uid="{6E8573DC-6D99-4FE5-A146-01F87DECD58E}"/>
    <cellStyle name="Input 2 2 44 2 3" xfId="11822" xr:uid="{0D93D4E2-42B4-45E7-B204-3E1B419B28E4}"/>
    <cellStyle name="Input 2 2 44 2 3 2" xfId="11823" xr:uid="{49DA51B1-59D8-4AEF-B810-2BEFA6A202A0}"/>
    <cellStyle name="Input 2 2 44 2 3 2 2" xfId="11824" xr:uid="{35B793B5-E67C-4723-9B8C-A69AC739EEDA}"/>
    <cellStyle name="Input 2 2 44 2 3 2_Volatility" xfId="11825" xr:uid="{E8B85196-864D-4F96-B70D-DAB7F0AF62E3}"/>
    <cellStyle name="Input 2 2 44 2 3 3" xfId="11826" xr:uid="{D2F888DC-E762-47DF-8366-D166E7A09878}"/>
    <cellStyle name="Input 2 2 44 2 3_Volatility" xfId="11827" xr:uid="{F29A6075-4303-47E7-85A8-DA37F3099029}"/>
    <cellStyle name="Input 2 2 44 2 4" xfId="11828" xr:uid="{6BB0B38E-9810-4938-99E1-11C54EDB06D2}"/>
    <cellStyle name="Input 2 2 44 2 4 2" xfId="11829" xr:uid="{C202DB0F-64F4-4D28-879A-C553392D21EC}"/>
    <cellStyle name="Input 2 2 44 2 4_Volatility" xfId="11830" xr:uid="{FB73F5F5-6976-4378-A9FB-D3203FF037C3}"/>
    <cellStyle name="Input 2 2 44 2 5" xfId="11831" xr:uid="{7AE6004B-FD8F-4C94-9F29-9024BB1DDC79}"/>
    <cellStyle name="Input 2 2 44 2_Volatility" xfId="11832" xr:uid="{357923BD-D932-46B2-AAA8-878CB8845C3C}"/>
    <cellStyle name="Input 2 2 44 3" xfId="11833" xr:uid="{B9A0AE1B-9431-4D29-8D54-E5ED835ED07F}"/>
    <cellStyle name="Input 2 2 44 3 2" xfId="11834" xr:uid="{73E22A2F-53AE-4C1C-BA42-5951C4AE0976}"/>
    <cellStyle name="Input 2 2 44 3 2 2" xfId="11835" xr:uid="{793CA974-2385-4183-84B1-311653E5F891}"/>
    <cellStyle name="Input 2 2 44 3 2_Volatility" xfId="11836" xr:uid="{4CCBFA49-011A-44C3-A22F-D0C98F35855B}"/>
    <cellStyle name="Input 2 2 44 3 3" xfId="11837" xr:uid="{127AD5EB-9AA4-4153-AC1C-4AC345855D9B}"/>
    <cellStyle name="Input 2 2 44 3_Volatility" xfId="11838" xr:uid="{85316481-B1D0-4CD7-A02F-1C004DED5183}"/>
    <cellStyle name="Input 2 2 44 4" xfId="11839" xr:uid="{CE125C98-0F22-455E-9BEE-AFE0165C964F}"/>
    <cellStyle name="Input 2 2 44 4 2" xfId="11840" xr:uid="{885E92F9-DBA2-4B79-B170-075F7BD16492}"/>
    <cellStyle name="Input 2 2 44 4_Volatility" xfId="11841" xr:uid="{67ECCA65-C9C9-409F-8B1A-359812AE4CA7}"/>
    <cellStyle name="Input 2 2 44 5" xfId="11842" xr:uid="{D5D6B1DF-E7FB-46D3-89F1-96108824A5B8}"/>
    <cellStyle name="Input 2 2 44_Volatility" xfId="11843" xr:uid="{F65E5170-E0AA-4903-A8F6-A07940C9CB7C}"/>
    <cellStyle name="Input 2 2 45" xfId="11844" xr:uid="{64BF8442-607A-4AA1-A2D7-5BAD0BB14679}"/>
    <cellStyle name="Input 2 2 45 2" xfId="11845" xr:uid="{852E80DC-FE98-45F2-A57B-E59B595AB0BD}"/>
    <cellStyle name="Input 2 2 45 2 2" xfId="11846" xr:uid="{C9C29A66-86D1-4E87-A1F0-F80329AFB32C}"/>
    <cellStyle name="Input 2 2 45 2 2 2" xfId="11847" xr:uid="{F3CEF682-4964-41C9-976C-8885B7002DB1}"/>
    <cellStyle name="Input 2 2 45 2 2 2 2" xfId="11848" xr:uid="{FFB8E833-ED4A-4B8E-B177-467F6C143AF9}"/>
    <cellStyle name="Input 2 2 45 2 2 2_Volatility" xfId="11849" xr:uid="{E1B91C73-FAA2-4224-A94E-0748ABA90F71}"/>
    <cellStyle name="Input 2 2 45 2 2 3" xfId="11850" xr:uid="{C9CF9CE7-1456-4A4E-9C62-692C1FE39A1C}"/>
    <cellStyle name="Input 2 2 45 2 2_Volatility" xfId="11851" xr:uid="{DE89A9A6-A3C9-4ED3-B88C-7EB30E1B8533}"/>
    <cellStyle name="Input 2 2 45 2 3" xfId="11852" xr:uid="{77E75530-E9A6-4D01-A6EE-DF04345C2E94}"/>
    <cellStyle name="Input 2 2 45 2 3 2" xfId="11853" xr:uid="{16693E7B-8087-4AC8-AAAF-0DAF0E82DE26}"/>
    <cellStyle name="Input 2 2 45 2 3 2 2" xfId="11854" xr:uid="{D43C7B59-107E-4A2F-9978-E69D32064CA3}"/>
    <cellStyle name="Input 2 2 45 2 3 2_Volatility" xfId="11855" xr:uid="{EC09FEEB-DA6F-4CEE-B1BC-BFFD458F25C1}"/>
    <cellStyle name="Input 2 2 45 2 3 3" xfId="11856" xr:uid="{D6D7B298-3028-413A-88A6-76D76E80409C}"/>
    <cellStyle name="Input 2 2 45 2 3_Volatility" xfId="11857" xr:uid="{425C1ED5-C390-4E1C-8C92-C77ED9F9FF6C}"/>
    <cellStyle name="Input 2 2 45 2 4" xfId="11858" xr:uid="{29F23CAA-0D27-4AF9-BE16-D028B7FDF069}"/>
    <cellStyle name="Input 2 2 45 2 4 2" xfId="11859" xr:uid="{39206B68-B105-4E0E-ADEF-D35DB7BB2372}"/>
    <cellStyle name="Input 2 2 45 2 4_Volatility" xfId="11860" xr:uid="{65CFFCF4-08F7-48E7-BFFE-19C940B89F32}"/>
    <cellStyle name="Input 2 2 45 2 5" xfId="11861" xr:uid="{87316780-5D93-40C0-8E65-F440C5FADFFB}"/>
    <cellStyle name="Input 2 2 45 2_Volatility" xfId="11862" xr:uid="{E7FA0FF2-1445-4318-A653-2A348F46D17F}"/>
    <cellStyle name="Input 2 2 45 3" xfId="11863" xr:uid="{29EB907B-62E7-4937-9B9A-C96CFCB45D7B}"/>
    <cellStyle name="Input 2 2 45 3 2" xfId="11864" xr:uid="{59B5936C-DA10-43E0-82ED-3554B3AD9CF6}"/>
    <cellStyle name="Input 2 2 45 3 2 2" xfId="11865" xr:uid="{181B84D2-548F-496D-99D2-4A423D85FF9B}"/>
    <cellStyle name="Input 2 2 45 3 2_Volatility" xfId="11866" xr:uid="{9880A636-4D1B-4074-863A-44CDCC6E26F0}"/>
    <cellStyle name="Input 2 2 45 3 3" xfId="11867" xr:uid="{E30231BA-4C9A-4869-ABDB-EF9F3E4C9DA1}"/>
    <cellStyle name="Input 2 2 45 3_Volatility" xfId="11868" xr:uid="{78E75DF5-21A6-4370-B6B6-924B632416C8}"/>
    <cellStyle name="Input 2 2 45 4" xfId="11869" xr:uid="{50009A5A-7C45-4275-9DE9-78D6FF8213D5}"/>
    <cellStyle name="Input 2 2 45 4 2" xfId="11870" xr:uid="{EF0F2C50-DA08-4D93-93DE-11DFC1631352}"/>
    <cellStyle name="Input 2 2 45 4_Volatility" xfId="11871" xr:uid="{272C61B0-0B47-4851-BFC6-943129BD532D}"/>
    <cellStyle name="Input 2 2 45 5" xfId="11872" xr:uid="{8476A7C7-C6BC-4838-B19D-165ECA23DE00}"/>
    <cellStyle name="Input 2 2 45_Volatility" xfId="11873" xr:uid="{F8E90FCE-3083-4A8B-87F5-4CF887624A5A}"/>
    <cellStyle name="Input 2 2 46" xfId="11874" xr:uid="{12DEFE9E-A179-4181-B44A-D8E7BC52267A}"/>
    <cellStyle name="Input 2 2 46 2" xfId="11875" xr:uid="{F427ABA4-E715-401E-8E53-06BB557E4EBB}"/>
    <cellStyle name="Input 2 2 46 2 2" xfId="11876" xr:uid="{29DCEAEC-BEEB-4129-BF7B-82D58FCBBE53}"/>
    <cellStyle name="Input 2 2 46 2 2 2" xfId="11877" xr:uid="{88ACF865-7FF9-4ECF-9AE5-9FB00006A070}"/>
    <cellStyle name="Input 2 2 46 2 2 2 2" xfId="11878" xr:uid="{DF847D09-118B-4C2E-AF35-2A6D53068468}"/>
    <cellStyle name="Input 2 2 46 2 2 2_Volatility" xfId="11879" xr:uid="{B8B8F2B6-CC56-4108-A9C9-0D2CE9CAFDCD}"/>
    <cellStyle name="Input 2 2 46 2 2 3" xfId="11880" xr:uid="{01ADFA73-D7D0-4F62-B4D1-34FC677F0238}"/>
    <cellStyle name="Input 2 2 46 2 2_Volatility" xfId="11881" xr:uid="{E6B75928-8F39-4CD0-9CAE-6DD611BA5AD6}"/>
    <cellStyle name="Input 2 2 46 2 3" xfId="11882" xr:uid="{992FBA19-0434-418F-863E-D52B932843A2}"/>
    <cellStyle name="Input 2 2 46 2 3 2" xfId="11883" xr:uid="{0F6D2A19-5370-4472-95CA-89D237335B08}"/>
    <cellStyle name="Input 2 2 46 2 3 2 2" xfId="11884" xr:uid="{E59A6BE2-3B45-43DE-B85D-B7F9A1481A0B}"/>
    <cellStyle name="Input 2 2 46 2 3 2_Volatility" xfId="11885" xr:uid="{593179E9-667C-4E9E-8338-2E9FAEBCBB41}"/>
    <cellStyle name="Input 2 2 46 2 3 3" xfId="11886" xr:uid="{DE103FFE-7658-47BA-8F75-F825645E6F52}"/>
    <cellStyle name="Input 2 2 46 2 3_Volatility" xfId="11887" xr:uid="{8E42841C-217A-4EE1-9020-139675479546}"/>
    <cellStyle name="Input 2 2 46 2 4" xfId="11888" xr:uid="{79957A97-771A-47A2-901A-A143D48E4B15}"/>
    <cellStyle name="Input 2 2 46 2 4 2" xfId="11889" xr:uid="{871BD904-E5F5-4C97-A2AD-73F7F63963D2}"/>
    <cellStyle name="Input 2 2 46 2 4_Volatility" xfId="11890" xr:uid="{F0570829-599F-410A-BE8A-553147AB35E4}"/>
    <cellStyle name="Input 2 2 46 2 5" xfId="11891" xr:uid="{29E18718-838D-44B2-8E0F-8B943E3495E8}"/>
    <cellStyle name="Input 2 2 46 2_Volatility" xfId="11892" xr:uid="{B6801C8D-4D53-4934-8687-C7564EAC8647}"/>
    <cellStyle name="Input 2 2 46 3" xfId="11893" xr:uid="{85890CAB-0AB9-4FA5-A7E2-C21AC83F0EA5}"/>
    <cellStyle name="Input 2 2 46 3 2" xfId="11894" xr:uid="{84F2408D-7F49-4920-AD99-F65F76F36992}"/>
    <cellStyle name="Input 2 2 46 3 2 2" xfId="11895" xr:uid="{9CF8CF61-4A0F-4E4C-B7F5-2F53D2444868}"/>
    <cellStyle name="Input 2 2 46 3 2_Volatility" xfId="11896" xr:uid="{8AD3ECC5-9BC8-46C1-AEBC-096CC7A65731}"/>
    <cellStyle name="Input 2 2 46 3 3" xfId="11897" xr:uid="{533D79B9-6CA9-4D2D-B021-8E3D012701E0}"/>
    <cellStyle name="Input 2 2 46 3_Volatility" xfId="11898" xr:uid="{069912E0-D6E0-4038-95CD-08AF5042E086}"/>
    <cellStyle name="Input 2 2 46 4" xfId="11899" xr:uid="{207EEEB1-E84B-4721-A5FB-05DB4E0FA4EA}"/>
    <cellStyle name="Input 2 2 46 4 2" xfId="11900" xr:uid="{ED5083BF-AF73-49D3-A146-3C059C167282}"/>
    <cellStyle name="Input 2 2 46 4_Volatility" xfId="11901" xr:uid="{DF2D9D4E-2963-4C9A-97C2-9713D938CB8D}"/>
    <cellStyle name="Input 2 2 46 5" xfId="11902" xr:uid="{FDEF5BA2-177C-425D-AFB1-603325DF3090}"/>
    <cellStyle name="Input 2 2 46_Volatility" xfId="11903" xr:uid="{1080340B-DDB9-4EB8-94E3-5165285F669B}"/>
    <cellStyle name="Input 2 2 47" xfId="11904" xr:uid="{CEDE32A3-F33E-4E39-9ADF-A5FDF7399F22}"/>
    <cellStyle name="Input 2 2 47 2" xfId="11905" xr:uid="{D00F1144-6263-4DC0-B375-D76BF1801761}"/>
    <cellStyle name="Input 2 2 47 2 2" xfId="11906" xr:uid="{1AF1A86E-285D-4664-A06A-BF17769A416C}"/>
    <cellStyle name="Input 2 2 47 2 2 2" xfId="11907" xr:uid="{E4FFFFA9-2FB4-4412-A9AB-4ADB0BE0D301}"/>
    <cellStyle name="Input 2 2 47 2 2_Volatility" xfId="11908" xr:uid="{ADC4D6E6-D910-4DCD-BC0D-86CD3BCFB743}"/>
    <cellStyle name="Input 2 2 47 2 3" xfId="11909" xr:uid="{46AB16A7-EF7A-42E0-AC3F-F62578BF1C93}"/>
    <cellStyle name="Input 2 2 47 2_Volatility" xfId="11910" xr:uid="{94D99E8B-BEA3-4E9C-93ED-EA85AF59102C}"/>
    <cellStyle name="Input 2 2 47 3" xfId="11911" xr:uid="{6AD0CDB8-3CE5-48F5-9B23-F1E7A86B770F}"/>
    <cellStyle name="Input 2 2 47 3 2" xfId="11912" xr:uid="{616621C0-4D44-4BF0-8468-86B09D893FDA}"/>
    <cellStyle name="Input 2 2 47 3 2 2" xfId="11913" xr:uid="{CF4F378C-79DD-48EC-9356-FE915879FC3E}"/>
    <cellStyle name="Input 2 2 47 3 2_Volatility" xfId="11914" xr:uid="{9191E3A4-2F46-429E-AD45-26C7C089045F}"/>
    <cellStyle name="Input 2 2 47 3 3" xfId="11915" xr:uid="{654646F3-643C-4CBA-8F8A-1D8DF37C199F}"/>
    <cellStyle name="Input 2 2 47 3_Volatility" xfId="11916" xr:uid="{4C33C4CA-B7F0-41F4-B604-883CF5683E3A}"/>
    <cellStyle name="Input 2 2 47 4" xfId="11917" xr:uid="{9BAC6ECF-DADD-48CF-B706-E1F0D1DD798F}"/>
    <cellStyle name="Input 2 2 47 4 2" xfId="11918" xr:uid="{6F60FDDF-B3CE-456D-B928-8D73CB8989B8}"/>
    <cellStyle name="Input 2 2 47 4_Volatility" xfId="11919" xr:uid="{C1C6E646-862F-4BAE-B18E-026F844CD361}"/>
    <cellStyle name="Input 2 2 47 5" xfId="11920" xr:uid="{1A75E189-BFF8-4DAC-B36C-09B82FEE8770}"/>
    <cellStyle name="Input 2 2 47_Volatility" xfId="11921" xr:uid="{34B97A51-5BC7-411E-B8C0-7B1323F973BF}"/>
    <cellStyle name="Input 2 2 48" xfId="11922" xr:uid="{69B0E5BD-421A-4928-B6E8-897BE9B1E4C3}"/>
    <cellStyle name="Input 2 2 48 2" xfId="11923" xr:uid="{2DDD35DA-CDDD-4C16-A23D-A104C98729B7}"/>
    <cellStyle name="Input 2 2 48 2 2" xfId="11924" xr:uid="{10F5CB67-03F1-475F-A66B-07AE0389305B}"/>
    <cellStyle name="Input 2 2 48 2_Volatility" xfId="11925" xr:uid="{E07C8F20-867A-4E81-8D21-67C8342E1641}"/>
    <cellStyle name="Input 2 2 48 3" xfId="11926" xr:uid="{DB6119DB-85C2-42CE-9C82-0A056C495D40}"/>
    <cellStyle name="Input 2 2 48_Volatility" xfId="11927" xr:uid="{CADFD9E3-63AC-4882-8442-76F6A7459BE0}"/>
    <cellStyle name="Input 2 2 49" xfId="11928" xr:uid="{06E3EE0B-E9AC-49A1-8B10-538F79F75286}"/>
    <cellStyle name="Input 2 2 49 2" xfId="11929" xr:uid="{22B6A206-C9EF-4761-9312-909C7E75F8FC}"/>
    <cellStyle name="Input 2 2 49_Volatility" xfId="11930" xr:uid="{8F3EF59B-736C-4C24-A85C-1AE0506332EA}"/>
    <cellStyle name="Input 2 2 5" xfId="11931" xr:uid="{D88B9EE8-BC0A-4497-8037-474875ABB4B4}"/>
    <cellStyle name="Input 2 2 5 2" xfId="11932" xr:uid="{F62F66E7-D9CE-42EF-B204-EF9FF4DFD8DA}"/>
    <cellStyle name="Input 2 2 5 2 2" xfId="11933" xr:uid="{6D59BFBD-7B1C-4D5A-BA63-F73A30CD439D}"/>
    <cellStyle name="Input 2 2 5 2 2 2" xfId="11934" xr:uid="{6F57505D-0069-44A7-A6F2-A543E10CC7D2}"/>
    <cellStyle name="Input 2 2 5 2 2 2 2" xfId="11935" xr:uid="{83280546-4D6F-4BB8-B128-F2EADF8D6866}"/>
    <cellStyle name="Input 2 2 5 2 2 2_Volatility" xfId="11936" xr:uid="{E5499DF8-452B-48AA-BD37-DA84722F96C1}"/>
    <cellStyle name="Input 2 2 5 2 2 3" xfId="11937" xr:uid="{98E55E6C-A0B9-45FE-B64A-61D790EE6641}"/>
    <cellStyle name="Input 2 2 5 2 2_Volatility" xfId="11938" xr:uid="{8134843E-7A7F-426A-BBAC-2AFDE28B2373}"/>
    <cellStyle name="Input 2 2 5 2 3" xfId="11939" xr:uid="{58036166-B875-4711-9396-53C6D8A238C6}"/>
    <cellStyle name="Input 2 2 5 2 3 2" xfId="11940" xr:uid="{EF2A0BE9-C698-44F4-9BC2-B420A2698A36}"/>
    <cellStyle name="Input 2 2 5 2 3 2 2" xfId="11941" xr:uid="{DFAC7197-5E86-4200-8FF3-FE8C6679FFF8}"/>
    <cellStyle name="Input 2 2 5 2 3 2_Volatility" xfId="11942" xr:uid="{A04ED2A4-25F7-4575-93B1-F2C61421C914}"/>
    <cellStyle name="Input 2 2 5 2 3 3" xfId="11943" xr:uid="{6FB2C3B6-BDB7-409C-A971-1FC9FFCDA07F}"/>
    <cellStyle name="Input 2 2 5 2 3_Volatility" xfId="11944" xr:uid="{BADC6063-D050-45B2-8D46-68C9524C4217}"/>
    <cellStyle name="Input 2 2 5 2 4" xfId="11945" xr:uid="{0E816EFA-5F86-4B79-A650-3495A91F0341}"/>
    <cellStyle name="Input 2 2 5 2 4 2" xfId="11946" xr:uid="{20DB647C-B58F-42A1-87AC-1AACE06F9549}"/>
    <cellStyle name="Input 2 2 5 2 4_Volatility" xfId="11947" xr:uid="{399447A0-8CAD-400E-82AF-749AD92BEBCD}"/>
    <cellStyle name="Input 2 2 5 2 5" xfId="11948" xr:uid="{28296C0E-6C3E-4C60-A49D-8AB4E98E1215}"/>
    <cellStyle name="Input 2 2 5 2_Volatility" xfId="11949" xr:uid="{5249329D-6176-45B3-9036-21BA78C3F0D2}"/>
    <cellStyle name="Input 2 2 5 3" xfId="11950" xr:uid="{1C2FAF71-7305-4FBC-A425-147E35EBA073}"/>
    <cellStyle name="Input 2 2 5 3 2" xfId="11951" xr:uid="{C3E3C978-E5D4-4476-9A2E-FC14D321CF69}"/>
    <cellStyle name="Input 2 2 5 3 2 2" xfId="11952" xr:uid="{A9B37C66-23C1-4E0E-9C40-DD222544A14D}"/>
    <cellStyle name="Input 2 2 5 3 2_Volatility" xfId="11953" xr:uid="{3E12BDC2-CDAC-4642-90A6-C9F85C17CEB4}"/>
    <cellStyle name="Input 2 2 5 3 3" xfId="11954" xr:uid="{E7D67E22-D7A7-4D77-B3D4-A530F58946FB}"/>
    <cellStyle name="Input 2 2 5 3_Volatility" xfId="11955" xr:uid="{182BD932-A328-4F31-9AFD-75AB8F402B70}"/>
    <cellStyle name="Input 2 2 5 4" xfId="11956" xr:uid="{215BF522-93AB-46E0-8FF9-CA5574D57805}"/>
    <cellStyle name="Input 2 2 5 4 2" xfId="11957" xr:uid="{C77A5740-42FD-4279-9EA6-1FE22E17D4B6}"/>
    <cellStyle name="Input 2 2 5 4_Volatility" xfId="11958" xr:uid="{C662CBEF-6D78-4B5C-A92E-0FE2019B1DED}"/>
    <cellStyle name="Input 2 2 5 5" xfId="11959" xr:uid="{5CDC306D-5828-449B-B44D-424CCE92BA60}"/>
    <cellStyle name="Input 2 2 5_Volatility" xfId="11960" xr:uid="{5260A5BD-95F7-4DB2-BA82-FFBEA17C726E}"/>
    <cellStyle name="Input 2 2 50" xfId="11961" xr:uid="{F3061536-8062-4E10-9FF9-8E81F5812407}"/>
    <cellStyle name="Input 2 2 51" xfId="11962" xr:uid="{3E04F10D-9403-4B81-A980-DC2DB36A86FB}"/>
    <cellStyle name="Input 2 2 52" xfId="11963" xr:uid="{5ED0AC3D-E572-4F58-BA4C-E1C9A85E1E02}"/>
    <cellStyle name="Input 2 2 6" xfId="11964" xr:uid="{C96B9081-A9B0-4643-AEA0-EDABC811D9AC}"/>
    <cellStyle name="Input 2 2 6 2" xfId="11965" xr:uid="{31C2F530-68E6-4C19-94ED-342097E6894E}"/>
    <cellStyle name="Input 2 2 6 2 2" xfId="11966" xr:uid="{A1F4D52F-0788-464A-9813-A30EDD8C1215}"/>
    <cellStyle name="Input 2 2 6 2 2 2" xfId="11967" xr:uid="{9580A929-9EB5-447A-9D45-E42843DA5226}"/>
    <cellStyle name="Input 2 2 6 2 2 2 2" xfId="11968" xr:uid="{6308E448-6557-417B-AD31-66C87739666F}"/>
    <cellStyle name="Input 2 2 6 2 2 2_Volatility" xfId="11969" xr:uid="{30DD6E57-ACC1-4213-8110-14E0A4363EAE}"/>
    <cellStyle name="Input 2 2 6 2 2 3" xfId="11970" xr:uid="{7D78EE2A-88D8-426E-B093-3FF917DFAA15}"/>
    <cellStyle name="Input 2 2 6 2 2_Volatility" xfId="11971" xr:uid="{88783C58-2A56-47F6-B2D4-44A7F36D44B4}"/>
    <cellStyle name="Input 2 2 6 2 3" xfId="11972" xr:uid="{2CA49D77-026B-469A-BABF-E6D26EAB1B21}"/>
    <cellStyle name="Input 2 2 6 2 3 2" xfId="11973" xr:uid="{B3264AE8-2D1B-4238-9BC0-DC9740F80B81}"/>
    <cellStyle name="Input 2 2 6 2 3 2 2" xfId="11974" xr:uid="{15DC2663-867D-4232-8F1C-F11394982E2B}"/>
    <cellStyle name="Input 2 2 6 2 3 2_Volatility" xfId="11975" xr:uid="{F92488E6-FFF0-4E3C-915C-69BC975CC303}"/>
    <cellStyle name="Input 2 2 6 2 3 3" xfId="11976" xr:uid="{741BAD42-C503-4914-AA92-BAE45640E232}"/>
    <cellStyle name="Input 2 2 6 2 3_Volatility" xfId="11977" xr:uid="{4AABB720-DAE8-4F87-A8B1-AF8D61326672}"/>
    <cellStyle name="Input 2 2 6 2 4" xfId="11978" xr:uid="{D719DDE1-82A1-4BE1-97B8-E49D0C4D8BBA}"/>
    <cellStyle name="Input 2 2 6 2 4 2" xfId="11979" xr:uid="{2CFB887D-0ABA-4AAD-9748-FFC69A074DCF}"/>
    <cellStyle name="Input 2 2 6 2 4_Volatility" xfId="11980" xr:uid="{A13FB25F-827D-470D-9156-160C5BA9808C}"/>
    <cellStyle name="Input 2 2 6 2 5" xfId="11981" xr:uid="{BEF3DBC1-23FC-4609-AA69-1B8284805538}"/>
    <cellStyle name="Input 2 2 6 2_Volatility" xfId="11982" xr:uid="{3F87A1A8-83D1-4FE4-BDFF-9BFFDC80F276}"/>
    <cellStyle name="Input 2 2 6 3" xfId="11983" xr:uid="{C1775152-6F42-4BDB-A291-F559ECC313DA}"/>
    <cellStyle name="Input 2 2 6 3 2" xfId="11984" xr:uid="{EC5A74F5-31B0-4728-B3F5-CD9D42EE89F1}"/>
    <cellStyle name="Input 2 2 6 3 2 2" xfId="11985" xr:uid="{A88C900B-5D04-4062-862C-1C8F95C286CE}"/>
    <cellStyle name="Input 2 2 6 3 2_Volatility" xfId="11986" xr:uid="{F9894637-5A04-48B2-AB9C-8948994D2430}"/>
    <cellStyle name="Input 2 2 6 3 3" xfId="11987" xr:uid="{37348782-AC10-4D28-BE9B-CC5F803FA428}"/>
    <cellStyle name="Input 2 2 6 3_Volatility" xfId="11988" xr:uid="{743E12CB-D9E7-415E-AF56-B2F18C0F63A2}"/>
    <cellStyle name="Input 2 2 6 4" xfId="11989" xr:uid="{4133C013-99F1-44AA-A866-EC7A39B27D54}"/>
    <cellStyle name="Input 2 2 6 4 2" xfId="11990" xr:uid="{C8A6C717-5D33-4EF6-99CB-EE3AD57FA6D5}"/>
    <cellStyle name="Input 2 2 6 4_Volatility" xfId="11991" xr:uid="{54D6D004-4C26-43BE-888D-CA6089D3DB77}"/>
    <cellStyle name="Input 2 2 6 5" xfId="11992" xr:uid="{B1387A70-70A4-4B18-AFD7-EBA6669464BF}"/>
    <cellStyle name="Input 2 2 6_Volatility" xfId="11993" xr:uid="{F5D399BB-0C03-4C9D-887A-E4E942D994A2}"/>
    <cellStyle name="Input 2 2 7" xfId="11994" xr:uid="{E9BA5BC5-EBE9-4BAF-8770-E1DBFBD5F7C6}"/>
    <cellStyle name="Input 2 2 7 2" xfId="11995" xr:uid="{266474D0-7C63-4237-A3BB-F0751849C76D}"/>
    <cellStyle name="Input 2 2 7 2 2" xfId="11996" xr:uid="{B8884AF0-A10C-46C0-A35B-9655185291BC}"/>
    <cellStyle name="Input 2 2 7 2 2 2" xfId="11997" xr:uid="{0857968F-28BD-484E-80CC-ADA39477A17D}"/>
    <cellStyle name="Input 2 2 7 2 2 2 2" xfId="11998" xr:uid="{688343C8-BBE9-43DA-9CB1-722CB2231B90}"/>
    <cellStyle name="Input 2 2 7 2 2 2_Volatility" xfId="11999" xr:uid="{DDA4862E-F4A9-4F08-8B17-EA71B638AA8B}"/>
    <cellStyle name="Input 2 2 7 2 2 3" xfId="12000" xr:uid="{29A21F80-C6E4-4138-9C09-30D31A19D4C4}"/>
    <cellStyle name="Input 2 2 7 2 2_Volatility" xfId="12001" xr:uid="{055C9BB4-9AE6-494F-8846-3A8E248FF1F5}"/>
    <cellStyle name="Input 2 2 7 2 3" xfId="12002" xr:uid="{D5AEC18C-DACC-4D61-B7DA-DE9DE770D262}"/>
    <cellStyle name="Input 2 2 7 2 3 2" xfId="12003" xr:uid="{9EBA37F1-813B-406B-B030-F39F60744F77}"/>
    <cellStyle name="Input 2 2 7 2 3 2 2" xfId="12004" xr:uid="{9BDD8EA1-FDE6-4D04-8E0B-528178C2D49E}"/>
    <cellStyle name="Input 2 2 7 2 3 2_Volatility" xfId="12005" xr:uid="{36DAD5A2-2A9A-46F1-B37F-23A56C6CAFC8}"/>
    <cellStyle name="Input 2 2 7 2 3 3" xfId="12006" xr:uid="{BEBE6D39-A36F-47E4-8B99-DDE0804BB7A0}"/>
    <cellStyle name="Input 2 2 7 2 3_Volatility" xfId="12007" xr:uid="{161D3375-A7EC-4DFB-ABB1-DA08BCDE9059}"/>
    <cellStyle name="Input 2 2 7 2 4" xfId="12008" xr:uid="{FEC1BFC7-B35E-473A-9994-B236F258AEB4}"/>
    <cellStyle name="Input 2 2 7 2 4 2" xfId="12009" xr:uid="{BF604465-0434-46D3-A875-EDEF2D6A2324}"/>
    <cellStyle name="Input 2 2 7 2 4_Volatility" xfId="12010" xr:uid="{83389E9A-5B78-4F27-8D92-70CE0CEA6670}"/>
    <cellStyle name="Input 2 2 7 2 5" xfId="12011" xr:uid="{29BB1E65-5335-4B78-A038-FE8D0954874E}"/>
    <cellStyle name="Input 2 2 7 2_Volatility" xfId="12012" xr:uid="{9321B639-20E4-4657-A29B-7F50A33DE3F2}"/>
    <cellStyle name="Input 2 2 7 3" xfId="12013" xr:uid="{67D3ED62-8BAD-4A91-95EC-86E74CFA81B6}"/>
    <cellStyle name="Input 2 2 7 3 2" xfId="12014" xr:uid="{C2680FA1-29CF-4C21-BFDC-635325407963}"/>
    <cellStyle name="Input 2 2 7 3 2 2" xfId="12015" xr:uid="{723E69B5-A89E-481A-9E7D-44F3A00CA5EC}"/>
    <cellStyle name="Input 2 2 7 3 2_Volatility" xfId="12016" xr:uid="{922AF41E-7EC0-4BC1-98FA-B24622322EEB}"/>
    <cellStyle name="Input 2 2 7 3 3" xfId="12017" xr:uid="{E98815C3-37E0-4E97-9190-AEA7F70060B9}"/>
    <cellStyle name="Input 2 2 7 3_Volatility" xfId="12018" xr:uid="{EBE114AE-FF89-4387-A614-5AEA1CEF6534}"/>
    <cellStyle name="Input 2 2 7 4" xfId="12019" xr:uid="{C1646169-AAAB-4D7B-B0E4-0453B93E1496}"/>
    <cellStyle name="Input 2 2 7 4 2" xfId="12020" xr:uid="{34D1A962-25E2-4966-92E8-CABD0696D4B8}"/>
    <cellStyle name="Input 2 2 7 4_Volatility" xfId="12021" xr:uid="{16BCAFEC-AACD-4BD9-9268-607F4F7014F6}"/>
    <cellStyle name="Input 2 2 7 5" xfId="12022" xr:uid="{8B739DF0-1AE2-45C2-99BA-082BF66E1AA2}"/>
    <cellStyle name="Input 2 2 7_Volatility" xfId="12023" xr:uid="{29D52D1B-6CD7-4A38-BACE-9D4710E9CFFA}"/>
    <cellStyle name="Input 2 2 8" xfId="12024" xr:uid="{9070D830-5024-405C-B499-E3EEBAB94ED3}"/>
    <cellStyle name="Input 2 2 8 2" xfId="12025" xr:uid="{973C42EB-EB5B-47E7-AD5E-2BBA9379065C}"/>
    <cellStyle name="Input 2 2 8 2 2" xfId="12026" xr:uid="{C1F57803-CC29-4A7A-90C3-887ECE0F10AC}"/>
    <cellStyle name="Input 2 2 8 2 2 2" xfId="12027" xr:uid="{BC7B14C9-8B2B-4CF4-B279-3B93266103DF}"/>
    <cellStyle name="Input 2 2 8 2 2 2 2" xfId="12028" xr:uid="{5D26CF5F-7421-4767-BE21-E926DA8C64BE}"/>
    <cellStyle name="Input 2 2 8 2 2 2_Volatility" xfId="12029" xr:uid="{F22FF082-8A03-4D3C-85F0-D7789E26CB80}"/>
    <cellStyle name="Input 2 2 8 2 2 3" xfId="12030" xr:uid="{91763A3C-A3AF-4090-AE80-49887DF149DA}"/>
    <cellStyle name="Input 2 2 8 2 2_Volatility" xfId="12031" xr:uid="{66A17C41-32E0-45B3-BB3C-31BC417A39DE}"/>
    <cellStyle name="Input 2 2 8 2 3" xfId="12032" xr:uid="{E203671C-DDFD-4B9F-9F0F-0365FBDE5050}"/>
    <cellStyle name="Input 2 2 8 2 3 2" xfId="12033" xr:uid="{936A8445-21C3-4FD9-8E8D-27128265C094}"/>
    <cellStyle name="Input 2 2 8 2 3 2 2" xfId="12034" xr:uid="{B1D99AC8-9E4A-4B9D-95AA-4CC5E8A8D27F}"/>
    <cellStyle name="Input 2 2 8 2 3 2_Volatility" xfId="12035" xr:uid="{F1076FE2-F4C7-4393-BBA0-2BEA2478662E}"/>
    <cellStyle name="Input 2 2 8 2 3 3" xfId="12036" xr:uid="{204265C3-98AF-46A4-A965-4D1C5C78087C}"/>
    <cellStyle name="Input 2 2 8 2 3_Volatility" xfId="12037" xr:uid="{FF653371-98D2-45D6-8073-A17D134E7569}"/>
    <cellStyle name="Input 2 2 8 2 4" xfId="12038" xr:uid="{99D9B7AC-9110-421F-B33E-4CFDE9EABF27}"/>
    <cellStyle name="Input 2 2 8 2 4 2" xfId="12039" xr:uid="{10147F4E-D4E5-49F0-81F7-A3B74244799C}"/>
    <cellStyle name="Input 2 2 8 2 4_Volatility" xfId="12040" xr:uid="{285742FE-B56D-4692-8ABA-504A2ADA0B24}"/>
    <cellStyle name="Input 2 2 8 2 5" xfId="12041" xr:uid="{E6C1B6A9-E822-456F-8A54-9DCEB27E1400}"/>
    <cellStyle name="Input 2 2 8 2_Volatility" xfId="12042" xr:uid="{AD491035-D43C-4B34-ADE0-9826F278AAFC}"/>
    <cellStyle name="Input 2 2 8 3" xfId="12043" xr:uid="{906A4F57-D414-49A9-954A-AEFD1A392822}"/>
    <cellStyle name="Input 2 2 8 3 2" xfId="12044" xr:uid="{616DB36A-3A5B-4500-8B9D-BDFB22F15C54}"/>
    <cellStyle name="Input 2 2 8 3 2 2" xfId="12045" xr:uid="{43314D8E-F530-4772-9C22-FC0C96F519FB}"/>
    <cellStyle name="Input 2 2 8 3 2_Volatility" xfId="12046" xr:uid="{3207994F-BD0A-4801-9EBC-C5C33EA88EE1}"/>
    <cellStyle name="Input 2 2 8 3 3" xfId="12047" xr:uid="{553049D7-D8C8-45B5-BCC3-CE99018437DB}"/>
    <cellStyle name="Input 2 2 8 3_Volatility" xfId="12048" xr:uid="{5343271E-C6D8-4ADD-AF09-15ADE85CC416}"/>
    <cellStyle name="Input 2 2 8 4" xfId="12049" xr:uid="{38F0CD4B-33CA-4A97-B12E-6B09A80B1930}"/>
    <cellStyle name="Input 2 2 8 4 2" xfId="12050" xr:uid="{89B9BC68-5EB0-437F-B957-2A353B0EF9FD}"/>
    <cellStyle name="Input 2 2 8 4_Volatility" xfId="12051" xr:uid="{2F388E3E-CCC6-4185-A8E7-36CB62CFEA91}"/>
    <cellStyle name="Input 2 2 8 5" xfId="12052" xr:uid="{8EB935B6-CB18-4FD8-AF80-0A9874D2E42C}"/>
    <cellStyle name="Input 2 2 8_Volatility" xfId="12053" xr:uid="{10228A9A-4E24-4022-86CF-36CEC45591EC}"/>
    <cellStyle name="Input 2 2 9" xfId="12054" xr:uid="{D6306072-2401-4D44-B4A8-C0DBF91ECFC2}"/>
    <cellStyle name="Input 2 2 9 2" xfId="12055" xr:uid="{23DED567-54CD-4BD9-B2AE-F46C77B59A80}"/>
    <cellStyle name="Input 2 2 9 2 2" xfId="12056" xr:uid="{C64CA212-56A8-4B99-A37C-C90B5F5CF45F}"/>
    <cellStyle name="Input 2 2 9 2 2 2" xfId="12057" xr:uid="{5BF93696-E34D-4F81-9CB2-09189ECB03AC}"/>
    <cellStyle name="Input 2 2 9 2 2 2 2" xfId="12058" xr:uid="{24AA570D-E6A2-4ED6-9A1E-44DEB4C6C5F8}"/>
    <cellStyle name="Input 2 2 9 2 2 2_Volatility" xfId="12059" xr:uid="{AFBE1299-94DE-4587-AC07-C9DF46A05A23}"/>
    <cellStyle name="Input 2 2 9 2 2 3" xfId="12060" xr:uid="{33F86BBD-97A4-4312-A38A-073CF6FE78C8}"/>
    <cellStyle name="Input 2 2 9 2 2_Volatility" xfId="12061" xr:uid="{79C34015-8659-4469-B7F8-C3D587B49A2F}"/>
    <cellStyle name="Input 2 2 9 2 3" xfId="12062" xr:uid="{EACDB93D-8A4F-4B9E-98D3-F439C1182ECD}"/>
    <cellStyle name="Input 2 2 9 2 3 2" xfId="12063" xr:uid="{9B666A74-C690-44D4-9AD9-57FFF4180E13}"/>
    <cellStyle name="Input 2 2 9 2 3 2 2" xfId="12064" xr:uid="{286ED655-BBDE-4D5F-9A53-72F032148D01}"/>
    <cellStyle name="Input 2 2 9 2 3 2_Volatility" xfId="12065" xr:uid="{D1275161-3A16-4AC1-8672-45AAC1A1FEBE}"/>
    <cellStyle name="Input 2 2 9 2 3 3" xfId="12066" xr:uid="{269EB126-BBB9-4ABE-A431-D65E620A40AB}"/>
    <cellStyle name="Input 2 2 9 2 3_Volatility" xfId="12067" xr:uid="{10620580-CCC1-48FC-828D-E876E38541A3}"/>
    <cellStyle name="Input 2 2 9 2 4" xfId="12068" xr:uid="{053E9747-3F37-484A-B95B-7981E2345764}"/>
    <cellStyle name="Input 2 2 9 2 4 2" xfId="12069" xr:uid="{405B0839-9187-47FF-8C04-DB627833A92B}"/>
    <cellStyle name="Input 2 2 9 2 4_Volatility" xfId="12070" xr:uid="{6878C496-CE8C-4ADF-A200-D78B65AC6E46}"/>
    <cellStyle name="Input 2 2 9 2 5" xfId="12071" xr:uid="{9CFB6ACA-0424-402B-A3B3-11DAC38661C1}"/>
    <cellStyle name="Input 2 2 9 2_Volatility" xfId="12072" xr:uid="{2778E1F3-F0B2-465D-B7D5-741D02054742}"/>
    <cellStyle name="Input 2 2 9 3" xfId="12073" xr:uid="{948C2FD6-11D4-4357-AADE-8547AB6DB216}"/>
    <cellStyle name="Input 2 2 9 3 2" xfId="12074" xr:uid="{842A0051-8FA2-452E-8E68-1CFCE072A60C}"/>
    <cellStyle name="Input 2 2 9 3 2 2" xfId="12075" xr:uid="{9A50A612-A298-4F38-B364-3165CD5E224C}"/>
    <cellStyle name="Input 2 2 9 3 2_Volatility" xfId="12076" xr:uid="{B68526A6-DD36-4333-91F5-7A02EE8A4084}"/>
    <cellStyle name="Input 2 2 9 3 3" xfId="12077" xr:uid="{3F18EA8C-0934-4038-8730-6FE0D5CCDC94}"/>
    <cellStyle name="Input 2 2 9 3_Volatility" xfId="12078" xr:uid="{DDEDEF3E-DB49-4BD8-931D-8E3D04986176}"/>
    <cellStyle name="Input 2 2 9 4" xfId="12079" xr:uid="{A8047994-6501-4D40-B242-9445BE6C7B73}"/>
    <cellStyle name="Input 2 2 9 4 2" xfId="12080" xr:uid="{09A40945-96D9-4D86-A15C-AAD31B607419}"/>
    <cellStyle name="Input 2 2 9 4_Volatility" xfId="12081" xr:uid="{50A3BBB3-1E1D-49BD-9E3B-C00526AFEE7B}"/>
    <cellStyle name="Input 2 2 9 5" xfId="12082" xr:uid="{51CA9AFF-7FBC-47AD-A168-F185FC487822}"/>
    <cellStyle name="Input 2 2 9_Volatility" xfId="12083" xr:uid="{D16BF5B3-27C1-4AD8-AFE6-0BEA75FBF726}"/>
    <cellStyle name="Input 2 2_Summary_Gap_Balance_exNIB" xfId="12084" xr:uid="{3BCAF558-8495-4F2B-BC02-57C67B7893C9}"/>
    <cellStyle name="Input 2 3" xfId="12085" xr:uid="{24061B16-AA29-4CC4-9F4D-C12A712011A8}"/>
    <cellStyle name="Input 2 3 2" xfId="12086" xr:uid="{27C42918-1509-49D2-9C0D-93F9CD61D4A2}"/>
    <cellStyle name="Input 2 3 2 2" xfId="12087" xr:uid="{B3EC67B1-4583-4251-8D46-EF56920B3DE3}"/>
    <cellStyle name="Input 2 3 2_Volatility" xfId="12088" xr:uid="{56AFCF73-C8A3-4C30-8B01-2EE1A7D4A5E6}"/>
    <cellStyle name="Input 2 3 3" xfId="12089" xr:uid="{604A0CDB-4DB1-4547-B077-8A1BE4B278FB}"/>
    <cellStyle name="Input 2 3_Volatility" xfId="12090" xr:uid="{9756AA73-57FD-4FD0-A7EC-1C34AA0467EB}"/>
    <cellStyle name="Input 2 4" xfId="12091" xr:uid="{7E8D07B9-D204-4F30-8CAA-F06F54BC230F}"/>
    <cellStyle name="Input 2 4 2" xfId="12092" xr:uid="{BCE0A397-4378-414A-A03A-AFC7CE8AFD67}"/>
    <cellStyle name="Input 2 4_Volatility" xfId="12093" xr:uid="{A7732B8C-CCD6-4B06-8C7B-77342A2F204C}"/>
    <cellStyle name="Input 2 5" xfId="12094" xr:uid="{A6882946-3A43-43C6-A7AA-8129129EBAF9}"/>
    <cellStyle name="Input 2 6" xfId="12095" xr:uid="{635A875B-8EF6-40EF-BA97-8F562122C21C}"/>
    <cellStyle name="Input 2_CAD-L.C." xfId="12096" xr:uid="{4DD1148C-2823-4A49-A4AC-465399B84449}"/>
    <cellStyle name="Input 3" xfId="12097" xr:uid="{F2C1639D-86EC-4E07-BF72-583986A8E47A}"/>
    <cellStyle name="Input 3 10" xfId="12098" xr:uid="{93974881-6439-4747-BDA3-EC5D478FF413}"/>
    <cellStyle name="Input 3 10 2" xfId="12099" xr:uid="{21E3431D-1D66-4160-8CF9-77C7F417C01B}"/>
    <cellStyle name="Input 3 10 2 2" xfId="12100" xr:uid="{B074038A-83FB-48BF-83F3-4F371BECEE5F}"/>
    <cellStyle name="Input 3 10 2 2 2" xfId="12101" xr:uid="{35052F59-D274-4023-A96F-DA3B29B633EA}"/>
    <cellStyle name="Input 3 10 2 2 2 2" xfId="12102" xr:uid="{5255BFAF-9A37-4DB6-8F7F-DF064E20DE86}"/>
    <cellStyle name="Input 3 10 2 2 2_Volatility" xfId="12103" xr:uid="{6CE926F9-8A3D-4442-AAC5-A78445EFA97F}"/>
    <cellStyle name="Input 3 10 2 2 3" xfId="12104" xr:uid="{4AA84510-05E9-4442-B40F-0DE78C6BBE65}"/>
    <cellStyle name="Input 3 10 2 2_Volatility" xfId="12105" xr:uid="{D7905371-D237-4733-96D1-E4CFB284CA02}"/>
    <cellStyle name="Input 3 10 2 3" xfId="12106" xr:uid="{0D618662-1CD2-46C8-B8A9-8FE036238A2A}"/>
    <cellStyle name="Input 3 10 2 3 2" xfId="12107" xr:uid="{9BC7D39A-CBD2-4A33-90A7-06328CCD07E3}"/>
    <cellStyle name="Input 3 10 2 3 2 2" xfId="12108" xr:uid="{1E3A670D-1119-4B22-9C46-36E33E1177EC}"/>
    <cellStyle name="Input 3 10 2 3 2_Volatility" xfId="12109" xr:uid="{1F389BA7-1D53-45AE-A278-122F15AF666F}"/>
    <cellStyle name="Input 3 10 2 3 3" xfId="12110" xr:uid="{0D7E1C32-39EE-434C-A103-622812EBB732}"/>
    <cellStyle name="Input 3 10 2 3_Volatility" xfId="12111" xr:uid="{C53BD89A-B761-4B63-A35B-39A975DBD30E}"/>
    <cellStyle name="Input 3 10 2 4" xfId="12112" xr:uid="{BD79CDDD-CBCD-43DD-A4B1-170E62CF5E1E}"/>
    <cellStyle name="Input 3 10 2 4 2" xfId="12113" xr:uid="{D2CD09EB-4065-4C66-95D7-94606B184DA9}"/>
    <cellStyle name="Input 3 10 2 4_Volatility" xfId="12114" xr:uid="{49864817-BE3C-4D9A-B9F6-95117BA689D9}"/>
    <cellStyle name="Input 3 10 2 5" xfId="12115" xr:uid="{552E9C77-C2C9-4626-B12F-86D4050D26FB}"/>
    <cellStyle name="Input 3 10 2_Volatility" xfId="12116" xr:uid="{666395C0-71A5-444E-B6B6-66D41DC623BF}"/>
    <cellStyle name="Input 3 10 3" xfId="12117" xr:uid="{3FE60E88-9A05-41B1-B148-EB6E70295553}"/>
    <cellStyle name="Input 3 10 3 2" xfId="12118" xr:uid="{954AC4C2-FD2A-45A8-99F6-7D1DDDC7CF01}"/>
    <cellStyle name="Input 3 10 3 2 2" xfId="12119" xr:uid="{04C9BD4C-380C-4F59-8434-5DA270FEE88C}"/>
    <cellStyle name="Input 3 10 3 2_Volatility" xfId="12120" xr:uid="{33EDEC40-AF91-44BD-8B7B-5B474B576466}"/>
    <cellStyle name="Input 3 10 3 3" xfId="12121" xr:uid="{57E2CE63-CCA5-445C-A471-1B4F34404453}"/>
    <cellStyle name="Input 3 10 3_Volatility" xfId="12122" xr:uid="{44AA5AC1-E39A-47B3-9D86-754C2D9C5266}"/>
    <cellStyle name="Input 3 10 4" xfId="12123" xr:uid="{5D9D7E09-4DC5-4EA3-860F-3DD10EBA0784}"/>
    <cellStyle name="Input 3 10 4 2" xfId="12124" xr:uid="{26DC20BB-975A-4405-A2A2-57E6147F7D82}"/>
    <cellStyle name="Input 3 10 4_Volatility" xfId="12125" xr:uid="{92FC4783-00CE-4AE2-88DF-84A6EF09D8AA}"/>
    <cellStyle name="Input 3 10 5" xfId="12126" xr:uid="{BE26F328-2B6C-46B6-9D14-072D09C4CCF4}"/>
    <cellStyle name="Input 3 10_Volatility" xfId="12127" xr:uid="{40C19BC1-3867-4C39-A42E-AA4EB0BD57C3}"/>
    <cellStyle name="Input 3 11" xfId="12128" xr:uid="{B74B0579-56E4-4471-9270-C9D676E67AF6}"/>
    <cellStyle name="Input 3 11 2" xfId="12129" xr:uid="{6D4E9C76-049C-436D-ADC8-232048D36073}"/>
    <cellStyle name="Input 3 11 2 2" xfId="12130" xr:uid="{DC0518C9-74A0-4900-A57C-7223AA6E209A}"/>
    <cellStyle name="Input 3 11 2 2 2" xfId="12131" xr:uid="{622BCA48-51DD-4D63-8733-3CE823A13007}"/>
    <cellStyle name="Input 3 11 2 2 2 2" xfId="12132" xr:uid="{FDD9DD59-1983-4F4D-80FB-36EE3854C4BA}"/>
    <cellStyle name="Input 3 11 2 2 2_Volatility" xfId="12133" xr:uid="{AD2F4F4F-F083-4971-8321-4536B27DB1C5}"/>
    <cellStyle name="Input 3 11 2 2 3" xfId="12134" xr:uid="{378144B3-6B21-4E98-89C6-30B1A42C7339}"/>
    <cellStyle name="Input 3 11 2 2_Volatility" xfId="12135" xr:uid="{9004F695-3144-40AF-B854-30E481F98D58}"/>
    <cellStyle name="Input 3 11 2 3" xfId="12136" xr:uid="{5C9019BA-8012-4067-B4B9-6E57B3EF23F1}"/>
    <cellStyle name="Input 3 11 2 3 2" xfId="12137" xr:uid="{1122508A-2946-4278-84B8-3EA265F298C7}"/>
    <cellStyle name="Input 3 11 2 3 2 2" xfId="12138" xr:uid="{E79B6207-480E-4AEF-975E-DC9D041145B8}"/>
    <cellStyle name="Input 3 11 2 3 2_Volatility" xfId="12139" xr:uid="{AFCD4B4E-742F-4834-8582-B67D039853D7}"/>
    <cellStyle name="Input 3 11 2 3 3" xfId="12140" xr:uid="{04906AFF-726E-43E7-8284-8BC7373246EF}"/>
    <cellStyle name="Input 3 11 2 3_Volatility" xfId="12141" xr:uid="{F9A96C33-4E76-4F3E-9F98-9811492C02A6}"/>
    <cellStyle name="Input 3 11 2 4" xfId="12142" xr:uid="{7BF4C682-0220-4DA0-8B65-284D7AAE75A8}"/>
    <cellStyle name="Input 3 11 2 4 2" xfId="12143" xr:uid="{32AE9246-04CF-4CBE-B3DA-780929576991}"/>
    <cellStyle name="Input 3 11 2 4_Volatility" xfId="12144" xr:uid="{612F9458-65CF-4151-A63D-643887C1EFFF}"/>
    <cellStyle name="Input 3 11 2 5" xfId="12145" xr:uid="{24207C86-0DD9-4392-9EAA-CB9E5817F70A}"/>
    <cellStyle name="Input 3 11 2_Volatility" xfId="12146" xr:uid="{682A2B9F-4CC4-451F-B4E4-0B52A6DFB175}"/>
    <cellStyle name="Input 3 11 3" xfId="12147" xr:uid="{87B0EF15-3BDC-425B-ADBD-A5CE544D9B41}"/>
    <cellStyle name="Input 3 11 3 2" xfId="12148" xr:uid="{38BA0D75-C2A0-437C-A6F6-CF6487DC8F38}"/>
    <cellStyle name="Input 3 11 3 2 2" xfId="12149" xr:uid="{9B709AAD-544C-42AF-82C9-A88B2BCDB56D}"/>
    <cellStyle name="Input 3 11 3 2_Volatility" xfId="12150" xr:uid="{6AB5E1F3-06C3-439D-9C44-73D585277B1D}"/>
    <cellStyle name="Input 3 11 3 3" xfId="12151" xr:uid="{6C7F98F8-6538-44E9-A263-ED05E5E78A1C}"/>
    <cellStyle name="Input 3 11 3_Volatility" xfId="12152" xr:uid="{19710A62-1611-47FE-B2A0-25DB72A756F4}"/>
    <cellStyle name="Input 3 11 4" xfId="12153" xr:uid="{2C7FE759-225E-4161-B02F-C2109318D280}"/>
    <cellStyle name="Input 3 11 4 2" xfId="12154" xr:uid="{6897B15B-0FD4-4601-AAF6-13611CB86C53}"/>
    <cellStyle name="Input 3 11 4_Volatility" xfId="12155" xr:uid="{BC3F591D-DD1D-48A1-8013-5DEC37022274}"/>
    <cellStyle name="Input 3 11 5" xfId="12156" xr:uid="{E09F48BE-6CFA-472C-8D08-37335CAF0B93}"/>
    <cellStyle name="Input 3 11_Volatility" xfId="12157" xr:uid="{1F530C86-BF12-4E6D-B370-3B529B3702CB}"/>
    <cellStyle name="Input 3 12" xfId="12158" xr:uid="{C69799CE-0C85-47FF-9EE5-8544EEBF5862}"/>
    <cellStyle name="Input 3 12 2" xfId="12159" xr:uid="{3922F2D7-2DBF-47CA-BCDF-489DCB08A7F0}"/>
    <cellStyle name="Input 3 12 2 2" xfId="12160" xr:uid="{9419AF79-16BE-4210-9067-0D1944831283}"/>
    <cellStyle name="Input 3 12 2 2 2" xfId="12161" xr:uid="{EB53D97C-B106-4811-95A6-2F7641CCC1FC}"/>
    <cellStyle name="Input 3 12 2 2 2 2" xfId="12162" xr:uid="{8FDFD424-6C95-4AF4-BB70-6A520DCA756D}"/>
    <cellStyle name="Input 3 12 2 2 2_Volatility" xfId="12163" xr:uid="{C037F03E-6E05-4897-983D-96912B58911D}"/>
    <cellStyle name="Input 3 12 2 2 3" xfId="12164" xr:uid="{9058AF0F-8AFD-49DA-8858-58F475A57167}"/>
    <cellStyle name="Input 3 12 2 2_Volatility" xfId="12165" xr:uid="{E566C774-27A1-47E6-B117-57D1E445F304}"/>
    <cellStyle name="Input 3 12 2 3" xfId="12166" xr:uid="{099AFC8E-27F4-49B6-9AC8-FB4DC6A9BFC1}"/>
    <cellStyle name="Input 3 12 2 3 2" xfId="12167" xr:uid="{7F7B9E2D-5EB3-4ADD-A74F-A6B798C4C720}"/>
    <cellStyle name="Input 3 12 2 3 2 2" xfId="12168" xr:uid="{0A023D2F-83A2-4C4F-9F0E-241B1F787EF1}"/>
    <cellStyle name="Input 3 12 2 3 2_Volatility" xfId="12169" xr:uid="{D7F0144C-B37A-43C8-891F-ADADEDCD53E2}"/>
    <cellStyle name="Input 3 12 2 3 3" xfId="12170" xr:uid="{7895E33F-6A5D-4160-ADF3-ACC7901FEB84}"/>
    <cellStyle name="Input 3 12 2 3_Volatility" xfId="12171" xr:uid="{70EA5205-1382-4D81-BA79-7624852BBE0F}"/>
    <cellStyle name="Input 3 12 2 4" xfId="12172" xr:uid="{1B8CBD04-DB96-490C-AB9A-E44DB0B65B95}"/>
    <cellStyle name="Input 3 12 2 4 2" xfId="12173" xr:uid="{3E1F9193-3A3A-47A5-8426-ECB1C3116304}"/>
    <cellStyle name="Input 3 12 2 4_Volatility" xfId="12174" xr:uid="{8522FE20-6EE8-4F7A-84E9-2F5AB13A5827}"/>
    <cellStyle name="Input 3 12 2 5" xfId="12175" xr:uid="{9A0097F8-B9A5-4730-B3AD-9AB047331B84}"/>
    <cellStyle name="Input 3 12 2_Volatility" xfId="12176" xr:uid="{43463AE3-E61F-4CA2-93E3-49B676F18047}"/>
    <cellStyle name="Input 3 12 3" xfId="12177" xr:uid="{E6D3D18A-2704-46A1-B37A-03B2B3172962}"/>
    <cellStyle name="Input 3 12 3 2" xfId="12178" xr:uid="{A0A2EC8C-B9AE-4CB6-8F05-0F481F30489C}"/>
    <cellStyle name="Input 3 12 3 2 2" xfId="12179" xr:uid="{68457F70-AC48-47FE-8EEB-2741FC00D176}"/>
    <cellStyle name="Input 3 12 3 2_Volatility" xfId="12180" xr:uid="{60D724BA-88DD-40C8-81E7-18B1F4019794}"/>
    <cellStyle name="Input 3 12 3 3" xfId="12181" xr:uid="{5C17B88B-6362-42E6-828B-80EE85A7D8BF}"/>
    <cellStyle name="Input 3 12 3_Volatility" xfId="12182" xr:uid="{5AA6ADD3-36E4-4117-A52E-3EA38F1E4169}"/>
    <cellStyle name="Input 3 12 4" xfId="12183" xr:uid="{E11B8A1C-2CAA-4D59-96F7-ED2AFBD0C4AD}"/>
    <cellStyle name="Input 3 12 4 2" xfId="12184" xr:uid="{F7E77F64-D706-4DA2-B254-7FFB0E724A63}"/>
    <cellStyle name="Input 3 12 4_Volatility" xfId="12185" xr:uid="{303E03EA-9C1F-4F2A-8334-CCDDABC56F06}"/>
    <cellStyle name="Input 3 12 5" xfId="12186" xr:uid="{2B9431C0-7144-4A35-BE09-C51F98A7F2B5}"/>
    <cellStyle name="Input 3 12_Volatility" xfId="12187" xr:uid="{636462BC-749A-4C1D-8DDE-5FB981CAAF2C}"/>
    <cellStyle name="Input 3 13" xfId="12188" xr:uid="{8DED3B34-FFD4-4DCB-B802-F729792E5557}"/>
    <cellStyle name="Input 3 13 2" xfId="12189" xr:uid="{993CB275-34CA-452D-BBF2-B598C8BA4D7B}"/>
    <cellStyle name="Input 3 13 2 2" xfId="12190" xr:uid="{CE3AB3BC-9E75-4189-BFF1-5A22FB79A1BB}"/>
    <cellStyle name="Input 3 13 2 2 2" xfId="12191" xr:uid="{A29AC10C-0B05-42B7-8F11-4AC960D70895}"/>
    <cellStyle name="Input 3 13 2 2 2 2" xfId="12192" xr:uid="{327C7509-85B8-41BC-B79B-2D7BFFE8DA9D}"/>
    <cellStyle name="Input 3 13 2 2 2_Volatility" xfId="12193" xr:uid="{94CC08B2-B84A-4824-9F2A-180A0F2BEF84}"/>
    <cellStyle name="Input 3 13 2 2 3" xfId="12194" xr:uid="{3E8FDCD4-6823-49F1-86FE-69CB34D76A8C}"/>
    <cellStyle name="Input 3 13 2 2_Volatility" xfId="12195" xr:uid="{53C65F2D-75B0-433E-B98B-6613DD09A47A}"/>
    <cellStyle name="Input 3 13 2 3" xfId="12196" xr:uid="{8F76531A-D8CA-4FA1-A8FD-B025EDF0A7FD}"/>
    <cellStyle name="Input 3 13 2 3 2" xfId="12197" xr:uid="{C87BA374-0C56-484B-9556-15458FDEECBA}"/>
    <cellStyle name="Input 3 13 2 3 2 2" xfId="12198" xr:uid="{DC7ED8D8-CDF8-4D83-8EF7-DCB7D55C30D1}"/>
    <cellStyle name="Input 3 13 2 3 2_Volatility" xfId="12199" xr:uid="{5DA400CB-8E6D-4180-8526-736D112B92D7}"/>
    <cellStyle name="Input 3 13 2 3 3" xfId="12200" xr:uid="{397A2600-9D10-464E-AAC2-C00B1794A996}"/>
    <cellStyle name="Input 3 13 2 3_Volatility" xfId="12201" xr:uid="{F19F369C-1EB4-4FCA-BCBF-F8D21DFBC18B}"/>
    <cellStyle name="Input 3 13 2 4" xfId="12202" xr:uid="{C22196CC-8096-4CB8-A7BD-FB48C331845F}"/>
    <cellStyle name="Input 3 13 2 4 2" xfId="12203" xr:uid="{A0F066EF-CBD1-4BF3-993C-90F86FEAC02D}"/>
    <cellStyle name="Input 3 13 2 4_Volatility" xfId="12204" xr:uid="{5C11E7F4-44F1-4DA4-BDAF-6890673306A5}"/>
    <cellStyle name="Input 3 13 2 5" xfId="12205" xr:uid="{1D03E727-A3C3-41D5-8C99-81B2AF2D28DC}"/>
    <cellStyle name="Input 3 13 2_Volatility" xfId="12206" xr:uid="{26A2798B-0360-47D8-AA3A-9E7719BC450E}"/>
    <cellStyle name="Input 3 13 3" xfId="12207" xr:uid="{8819AB2B-4767-48FB-8D15-2E84673463C3}"/>
    <cellStyle name="Input 3 13 3 2" xfId="12208" xr:uid="{3223593D-EA01-4D65-8B60-DCFDF99AF3E9}"/>
    <cellStyle name="Input 3 13 3 2 2" xfId="12209" xr:uid="{BC1FB36D-343C-463B-8C1E-CDF0F3481889}"/>
    <cellStyle name="Input 3 13 3 2_Volatility" xfId="12210" xr:uid="{AC3F0B9A-CF6E-4045-A57D-226D4A7685CF}"/>
    <cellStyle name="Input 3 13 3 3" xfId="12211" xr:uid="{DC9900BD-A985-4A59-81D8-020BEE7AB49C}"/>
    <cellStyle name="Input 3 13 3_Volatility" xfId="12212" xr:uid="{C9AC331E-EE3B-4307-AE91-CEA180C2BA79}"/>
    <cellStyle name="Input 3 13 4" xfId="12213" xr:uid="{5A8841FC-82E0-43BC-998D-65C4380C9B3A}"/>
    <cellStyle name="Input 3 13 4 2" xfId="12214" xr:uid="{9B382473-8971-4802-8B6F-B9A7465836D4}"/>
    <cellStyle name="Input 3 13 4_Volatility" xfId="12215" xr:uid="{0BB0CF2B-BD86-4D4E-AC93-10B945574162}"/>
    <cellStyle name="Input 3 13 5" xfId="12216" xr:uid="{9DF73FE9-4116-4FCE-9739-436C98424845}"/>
    <cellStyle name="Input 3 13_Volatility" xfId="12217" xr:uid="{0DDD8866-7038-4543-99F0-F03823686D19}"/>
    <cellStyle name="Input 3 14" xfId="12218" xr:uid="{D5336B5C-07FD-4076-AC99-CE164838466D}"/>
    <cellStyle name="Input 3 14 2" xfId="12219" xr:uid="{5D0D0F74-693C-44EB-8C66-F43EB2C8A781}"/>
    <cellStyle name="Input 3 14 2 2" xfId="12220" xr:uid="{C3E60589-42ED-47B0-A2ED-9EF32F2377B9}"/>
    <cellStyle name="Input 3 14 2 2 2" xfId="12221" xr:uid="{5DF4F4B0-5E42-45FE-8C08-312422EE8B3C}"/>
    <cellStyle name="Input 3 14 2 2 2 2" xfId="12222" xr:uid="{B9EEAC2C-91BE-433C-A44E-433D2F791812}"/>
    <cellStyle name="Input 3 14 2 2 2_Volatility" xfId="12223" xr:uid="{36B7DDF6-7D6B-4E08-81CE-1AB9DC5D638F}"/>
    <cellStyle name="Input 3 14 2 2 3" xfId="12224" xr:uid="{8EB2EF2D-C68D-4987-97F1-183EE13965D7}"/>
    <cellStyle name="Input 3 14 2 2_Volatility" xfId="12225" xr:uid="{B7295CB2-9B2F-42B6-AD15-47E2CBBD406C}"/>
    <cellStyle name="Input 3 14 2 3" xfId="12226" xr:uid="{D6AD230E-C088-41E3-9D0D-A50150363CED}"/>
    <cellStyle name="Input 3 14 2 3 2" xfId="12227" xr:uid="{75751F62-5F72-4327-A096-73C97856AE8F}"/>
    <cellStyle name="Input 3 14 2 3 2 2" xfId="12228" xr:uid="{138D53C9-6DB5-426E-B6AD-FDA2D0794563}"/>
    <cellStyle name="Input 3 14 2 3 2_Volatility" xfId="12229" xr:uid="{E9367141-8F49-42F0-BA71-0BC08EA7D769}"/>
    <cellStyle name="Input 3 14 2 3 3" xfId="12230" xr:uid="{1787F316-182C-442A-8A0C-71ED824B52C0}"/>
    <cellStyle name="Input 3 14 2 3_Volatility" xfId="12231" xr:uid="{2BD39756-785A-4BD8-8E16-D0DD026E2657}"/>
    <cellStyle name="Input 3 14 2 4" xfId="12232" xr:uid="{C9ACCACB-18AD-4622-B0B0-BB49BABE7DCF}"/>
    <cellStyle name="Input 3 14 2 4 2" xfId="12233" xr:uid="{3B5BEC7B-1E65-4548-A6D8-838775A5CFEB}"/>
    <cellStyle name="Input 3 14 2 4_Volatility" xfId="12234" xr:uid="{91DF4C8B-3EF1-49CD-A6B2-C350EC773845}"/>
    <cellStyle name="Input 3 14 2 5" xfId="12235" xr:uid="{0E19F8E8-AA80-4619-A5D2-E81FA5656D60}"/>
    <cellStyle name="Input 3 14 2_Volatility" xfId="12236" xr:uid="{34354F63-F82F-42AA-9599-BD684A4FBABA}"/>
    <cellStyle name="Input 3 14 3" xfId="12237" xr:uid="{73DD0666-646A-414A-B902-D2143AD57008}"/>
    <cellStyle name="Input 3 14 3 2" xfId="12238" xr:uid="{4E415041-82E0-45F0-B9C8-2B718B19AAD8}"/>
    <cellStyle name="Input 3 14 3 2 2" xfId="12239" xr:uid="{A5CAD090-5B8C-4E3E-AF8B-E8D968A3756F}"/>
    <cellStyle name="Input 3 14 3 2_Volatility" xfId="12240" xr:uid="{E27C2BB0-DC2F-4571-9271-402E0C592E00}"/>
    <cellStyle name="Input 3 14 3 3" xfId="12241" xr:uid="{3315EE32-B680-4486-A2B4-C7BAAF993679}"/>
    <cellStyle name="Input 3 14 3_Volatility" xfId="12242" xr:uid="{88BA113C-E2EF-4357-8926-5F998FF8DF33}"/>
    <cellStyle name="Input 3 14 4" xfId="12243" xr:uid="{3BA8331D-C22C-460D-B128-9BB2FC9289DD}"/>
    <cellStyle name="Input 3 14 4 2" xfId="12244" xr:uid="{F4F51524-D568-494C-A2B2-DEB1A4D49FFF}"/>
    <cellStyle name="Input 3 14 4_Volatility" xfId="12245" xr:uid="{384AEBE2-FFC4-4F7F-B574-3569C1420930}"/>
    <cellStyle name="Input 3 14 5" xfId="12246" xr:uid="{D111C39D-0595-4310-955F-1E955B652BD5}"/>
    <cellStyle name="Input 3 14_Volatility" xfId="12247" xr:uid="{81ABC323-B5D5-48BD-B9D8-0EF6FDC056C0}"/>
    <cellStyle name="Input 3 15" xfId="12248" xr:uid="{DE164846-F35C-4B47-8EFC-452300B28850}"/>
    <cellStyle name="Input 3 15 2" xfId="12249" xr:uid="{AA6764F7-4DAC-473B-B5CA-06E993BB9AD1}"/>
    <cellStyle name="Input 3 15 2 2" xfId="12250" xr:uid="{D3C9DC23-05A3-47E5-989F-E2C580C4B1B2}"/>
    <cellStyle name="Input 3 15 2 2 2" xfId="12251" xr:uid="{4A865493-F5C3-46CC-818D-3E1F94D45FD2}"/>
    <cellStyle name="Input 3 15 2 2 2 2" xfId="12252" xr:uid="{519D5C01-62CA-4638-BEBB-A9BE8EA86D43}"/>
    <cellStyle name="Input 3 15 2 2 2_Volatility" xfId="12253" xr:uid="{B91ABF42-4CA2-4C1A-AD8D-F7B4B49C976D}"/>
    <cellStyle name="Input 3 15 2 2 3" xfId="12254" xr:uid="{8C14AA0F-B16F-46E8-82C5-F918744A5286}"/>
    <cellStyle name="Input 3 15 2 2_Volatility" xfId="12255" xr:uid="{5D5BEF53-51DF-47C8-A920-C10EFD256847}"/>
    <cellStyle name="Input 3 15 2 3" xfId="12256" xr:uid="{D639C024-251B-45F8-A9DF-854DC6525D96}"/>
    <cellStyle name="Input 3 15 2 3 2" xfId="12257" xr:uid="{76424667-0383-464E-9FB3-F0F27C52F0B5}"/>
    <cellStyle name="Input 3 15 2 3 2 2" xfId="12258" xr:uid="{5CAAC16F-BE4A-4CBD-A54E-C60A39326E89}"/>
    <cellStyle name="Input 3 15 2 3 2_Volatility" xfId="12259" xr:uid="{8FEC7A48-7D38-4E98-A46F-1D3A989138DF}"/>
    <cellStyle name="Input 3 15 2 3 3" xfId="12260" xr:uid="{66ABC214-F9EA-4FB9-838C-26A346BE457C}"/>
    <cellStyle name="Input 3 15 2 3_Volatility" xfId="12261" xr:uid="{E55F49E5-5F48-4CB8-9D90-7DB5BC4722A9}"/>
    <cellStyle name="Input 3 15 2 4" xfId="12262" xr:uid="{D71CD169-9FC0-4F9C-B5F3-B37DC304556C}"/>
    <cellStyle name="Input 3 15 2 4 2" xfId="12263" xr:uid="{0EF0FBBF-2609-4A90-842B-1B0A24CB73D4}"/>
    <cellStyle name="Input 3 15 2 4_Volatility" xfId="12264" xr:uid="{3390E6AE-2175-47F3-B5E7-F1F6C130FC17}"/>
    <cellStyle name="Input 3 15 2 5" xfId="12265" xr:uid="{01CD0D66-4A51-41E4-8A54-46ACC3737A6D}"/>
    <cellStyle name="Input 3 15 2_Volatility" xfId="12266" xr:uid="{6E4AE266-91FF-46C4-82F9-E906106CD0C7}"/>
    <cellStyle name="Input 3 15 3" xfId="12267" xr:uid="{9BD627D3-BFB5-43F9-9D06-2953F02464C5}"/>
    <cellStyle name="Input 3 15 3 2" xfId="12268" xr:uid="{BCE08D1B-C308-4392-B7BC-ECC2AAAC671A}"/>
    <cellStyle name="Input 3 15 3 2 2" xfId="12269" xr:uid="{CB898D01-F61F-42FC-9516-2B52167380C8}"/>
    <cellStyle name="Input 3 15 3 2_Volatility" xfId="12270" xr:uid="{C1B2F578-EB88-4E18-A282-85E2DC38106C}"/>
    <cellStyle name="Input 3 15 3 3" xfId="12271" xr:uid="{FD5B52A0-9B9D-41DF-9761-63E609E245C9}"/>
    <cellStyle name="Input 3 15 3_Volatility" xfId="12272" xr:uid="{ACBC009E-DDA9-4EFE-B032-8EC76A00DCDB}"/>
    <cellStyle name="Input 3 15 4" xfId="12273" xr:uid="{433FB853-55DD-455A-A49B-D8781A74DBF5}"/>
    <cellStyle name="Input 3 15 4 2" xfId="12274" xr:uid="{9329B3BD-0028-422A-8572-DA8E34E2093D}"/>
    <cellStyle name="Input 3 15 4_Volatility" xfId="12275" xr:uid="{BBD56DCC-F05D-4741-8DA9-5AD6A88CB044}"/>
    <cellStyle name="Input 3 15 5" xfId="12276" xr:uid="{56A57181-679B-478E-8CA8-36A5698A07B4}"/>
    <cellStyle name="Input 3 15_Volatility" xfId="12277" xr:uid="{CDC15C96-4C27-4683-A5B4-27A45D54FD57}"/>
    <cellStyle name="Input 3 16" xfId="12278" xr:uid="{3B8F3D15-F234-4F43-8BD0-5CA932EEAAE1}"/>
    <cellStyle name="Input 3 16 2" xfId="12279" xr:uid="{6D1B4A62-15EB-4C8E-90D2-80386A6724CA}"/>
    <cellStyle name="Input 3 16 2 2" xfId="12280" xr:uid="{1EDBECAB-7EBC-422D-8255-DD5DBFF690E4}"/>
    <cellStyle name="Input 3 16 2 2 2" xfId="12281" xr:uid="{C4ABFD1B-2749-4FF7-8CF4-B9C225BB8D5B}"/>
    <cellStyle name="Input 3 16 2 2 2 2" xfId="12282" xr:uid="{03AF4AF0-F044-493A-8076-09F8751958B7}"/>
    <cellStyle name="Input 3 16 2 2 2_Volatility" xfId="12283" xr:uid="{C812965B-8937-4A7A-98C3-CB5692230731}"/>
    <cellStyle name="Input 3 16 2 2 3" xfId="12284" xr:uid="{B5BC7236-9EB6-4103-929E-5F677690C35A}"/>
    <cellStyle name="Input 3 16 2 2_Volatility" xfId="12285" xr:uid="{94119250-D2D4-42BD-A7CF-6E756BAF7DC4}"/>
    <cellStyle name="Input 3 16 2 3" xfId="12286" xr:uid="{0B146215-494E-4211-B9AD-013B1F93A483}"/>
    <cellStyle name="Input 3 16 2 3 2" xfId="12287" xr:uid="{9C4CEAFD-BBA8-416E-9883-5B8DAD7ECC18}"/>
    <cellStyle name="Input 3 16 2 3 2 2" xfId="12288" xr:uid="{D135229A-0B3A-4BA3-94C8-48D9E2AA23AA}"/>
    <cellStyle name="Input 3 16 2 3 2_Volatility" xfId="12289" xr:uid="{3328EC8B-DDD0-4E6D-A81B-DBE5C32ABE20}"/>
    <cellStyle name="Input 3 16 2 3 3" xfId="12290" xr:uid="{C2906459-8EA4-4906-A52E-1059B0632263}"/>
    <cellStyle name="Input 3 16 2 3_Volatility" xfId="12291" xr:uid="{DB02D06E-C525-4112-B092-1F27C34A8AEC}"/>
    <cellStyle name="Input 3 16 2 4" xfId="12292" xr:uid="{94D6D44A-42D3-4828-BA11-6F1BE169241F}"/>
    <cellStyle name="Input 3 16 2 4 2" xfId="12293" xr:uid="{41B95BC2-EED3-4C1D-AFF3-7CE02E217C90}"/>
    <cellStyle name="Input 3 16 2 4_Volatility" xfId="12294" xr:uid="{D436DA6B-449D-4AF6-A98F-5A30FCC962F7}"/>
    <cellStyle name="Input 3 16 2 5" xfId="12295" xr:uid="{AF40A295-FE20-4667-8299-15DBFE61209E}"/>
    <cellStyle name="Input 3 16 2_Volatility" xfId="12296" xr:uid="{53182DF8-8CFD-47B4-8596-497CE41E2C8B}"/>
    <cellStyle name="Input 3 16 3" xfId="12297" xr:uid="{967569BA-58A8-46DD-90D9-75A97CF71D82}"/>
    <cellStyle name="Input 3 16 3 2" xfId="12298" xr:uid="{551DDA44-C46A-4956-B6C5-86040E66AE35}"/>
    <cellStyle name="Input 3 16 3 2 2" xfId="12299" xr:uid="{B0A39BB8-0302-4AE6-B4BE-49F7F11EBCB7}"/>
    <cellStyle name="Input 3 16 3 2_Volatility" xfId="12300" xr:uid="{FE48D6DD-BAC3-4CC7-8F11-E5DF9E884C53}"/>
    <cellStyle name="Input 3 16 3 3" xfId="12301" xr:uid="{2D2F0979-C6CA-417A-8193-AD2384E2CECC}"/>
    <cellStyle name="Input 3 16 3_Volatility" xfId="12302" xr:uid="{BE6E21E1-B1F5-42E2-AA77-4257BC2A3FF4}"/>
    <cellStyle name="Input 3 16 4" xfId="12303" xr:uid="{8FE41F36-09AF-4B07-B08B-BC079D24BA76}"/>
    <cellStyle name="Input 3 16 4 2" xfId="12304" xr:uid="{3CF415B9-4665-4CA1-80CD-0F346CDD2A96}"/>
    <cellStyle name="Input 3 16 4_Volatility" xfId="12305" xr:uid="{DECCD320-5A9F-4EE2-9D61-6E65E33649F4}"/>
    <cellStyle name="Input 3 16 5" xfId="12306" xr:uid="{17BBAC64-7793-4808-875E-DB90D0100237}"/>
    <cellStyle name="Input 3 16_Volatility" xfId="12307" xr:uid="{ECED3A91-270D-4C72-8257-A718E1F400BB}"/>
    <cellStyle name="Input 3 17" xfId="12308" xr:uid="{3B703C89-0E0E-40B9-B6A3-9E015DB0CD04}"/>
    <cellStyle name="Input 3 17 2" xfId="12309" xr:uid="{8809DD84-B38D-4C5F-84B4-20B2553E38DA}"/>
    <cellStyle name="Input 3 17 2 2" xfId="12310" xr:uid="{6664870E-B527-4DCD-9605-26CB44B670F2}"/>
    <cellStyle name="Input 3 17 2 2 2" xfId="12311" xr:uid="{95AA3788-73DA-450B-83BC-F0481078E051}"/>
    <cellStyle name="Input 3 17 2 2 2 2" xfId="12312" xr:uid="{57E88B35-810B-4DD1-AE7A-B7B7E9130DB8}"/>
    <cellStyle name="Input 3 17 2 2 2_Volatility" xfId="12313" xr:uid="{9AF33C0B-7F0C-497C-B27E-4C02B46E3B2C}"/>
    <cellStyle name="Input 3 17 2 2 3" xfId="12314" xr:uid="{E81736A3-176D-42B0-88B6-0C34AD33636A}"/>
    <cellStyle name="Input 3 17 2 2_Volatility" xfId="12315" xr:uid="{2B519EC4-5159-45B6-8873-0D8783AE5D09}"/>
    <cellStyle name="Input 3 17 2 3" xfId="12316" xr:uid="{236BA6DE-660D-4834-A84B-81F6748F536C}"/>
    <cellStyle name="Input 3 17 2 3 2" xfId="12317" xr:uid="{317332B7-A831-49B8-96F0-E9A56D9D1201}"/>
    <cellStyle name="Input 3 17 2 3 2 2" xfId="12318" xr:uid="{EAB2FC36-888B-447A-8C8D-1915C809E5A2}"/>
    <cellStyle name="Input 3 17 2 3 2_Volatility" xfId="12319" xr:uid="{57EAC2F4-5CAD-44CA-80E2-F197F9B0FEE6}"/>
    <cellStyle name="Input 3 17 2 3 3" xfId="12320" xr:uid="{B31515CB-5C2D-4D6C-9E11-190E7CA4F9F3}"/>
    <cellStyle name="Input 3 17 2 3_Volatility" xfId="12321" xr:uid="{82ABC5D2-FF28-4D27-A446-3820E4813D69}"/>
    <cellStyle name="Input 3 17 2 4" xfId="12322" xr:uid="{584924F1-94A4-4EED-9745-76B6670BA4FE}"/>
    <cellStyle name="Input 3 17 2 4 2" xfId="12323" xr:uid="{0F0E4450-78BB-4E80-8D81-39BC8FF9C6F1}"/>
    <cellStyle name="Input 3 17 2 4_Volatility" xfId="12324" xr:uid="{0676CB74-1DD2-439F-8EAE-F84922215C22}"/>
    <cellStyle name="Input 3 17 2 5" xfId="12325" xr:uid="{ECDBA6A9-1014-4C48-A3E1-BE7A1EB5B0DF}"/>
    <cellStyle name="Input 3 17 2_Volatility" xfId="12326" xr:uid="{ABD1D5F1-84C3-4D9C-93C9-2CD7C42D0A24}"/>
    <cellStyle name="Input 3 17 3" xfId="12327" xr:uid="{30CD4303-054D-4ED9-8A35-BC0638292D06}"/>
    <cellStyle name="Input 3 17 3 2" xfId="12328" xr:uid="{E0DF7594-217E-46E7-B5D9-667DEBF33524}"/>
    <cellStyle name="Input 3 17 3 2 2" xfId="12329" xr:uid="{ECA1685F-1410-4463-A072-5F76361CBFD4}"/>
    <cellStyle name="Input 3 17 3 2_Volatility" xfId="12330" xr:uid="{1CA81604-2F07-4FCE-AD8D-590AD0D98AED}"/>
    <cellStyle name="Input 3 17 3 3" xfId="12331" xr:uid="{CFB09946-80EF-4C66-8E7C-DD5D84360EDA}"/>
    <cellStyle name="Input 3 17 3_Volatility" xfId="12332" xr:uid="{395329D9-0704-49AB-A0C6-75BC7E36AB67}"/>
    <cellStyle name="Input 3 17 4" xfId="12333" xr:uid="{7FC8BB9A-C613-43C3-B9B7-B345CA19DE92}"/>
    <cellStyle name="Input 3 17 4 2" xfId="12334" xr:uid="{53E67018-CEEC-4E94-8B60-720E1F3497B1}"/>
    <cellStyle name="Input 3 17 4_Volatility" xfId="12335" xr:uid="{0CA1B360-5510-4753-AF87-63F5DECB1407}"/>
    <cellStyle name="Input 3 17 5" xfId="12336" xr:uid="{5967FA37-823E-4760-9672-CCD7132C8228}"/>
    <cellStyle name="Input 3 17_Volatility" xfId="12337" xr:uid="{27F0A972-222F-43C7-BD6F-134C467A1420}"/>
    <cellStyle name="Input 3 18" xfId="12338" xr:uid="{9223C185-3C3D-4992-BD4E-35BA39E8D9E9}"/>
    <cellStyle name="Input 3 18 2" xfId="12339" xr:uid="{1160A4E6-C612-4F18-832F-A889367596C1}"/>
    <cellStyle name="Input 3 18 2 2" xfId="12340" xr:uid="{76E5562B-F311-410E-918A-DCF78025848C}"/>
    <cellStyle name="Input 3 18 2 2 2" xfId="12341" xr:uid="{FB3144A2-905E-4F39-A9CC-C7BE1F070C79}"/>
    <cellStyle name="Input 3 18 2 2 2 2" xfId="12342" xr:uid="{AE7B36D8-A670-4364-952E-D5A7D797B529}"/>
    <cellStyle name="Input 3 18 2 2 2_Volatility" xfId="12343" xr:uid="{349C6AC5-C1E2-45E0-8F02-4AB1954C2F3B}"/>
    <cellStyle name="Input 3 18 2 2 3" xfId="12344" xr:uid="{C398CD5D-B158-4B13-824B-96EDD52A9B4A}"/>
    <cellStyle name="Input 3 18 2 2_Volatility" xfId="12345" xr:uid="{864D681F-EF82-4AFF-84CD-425FE1CFA8BE}"/>
    <cellStyle name="Input 3 18 2 3" xfId="12346" xr:uid="{107194DA-2E7C-4B54-84D6-093763F1B725}"/>
    <cellStyle name="Input 3 18 2 3 2" xfId="12347" xr:uid="{E85B31EA-CF90-4F92-99E7-A49DF38E9AA6}"/>
    <cellStyle name="Input 3 18 2 3 2 2" xfId="12348" xr:uid="{D00471CA-F697-4409-9FEA-8C601EC53B7A}"/>
    <cellStyle name="Input 3 18 2 3 2_Volatility" xfId="12349" xr:uid="{BAFF96AB-1E35-4360-B3F9-29BD009FB21B}"/>
    <cellStyle name="Input 3 18 2 3 3" xfId="12350" xr:uid="{BF962EA2-B959-46B7-868C-960CF6D14242}"/>
    <cellStyle name="Input 3 18 2 3_Volatility" xfId="12351" xr:uid="{61228B37-D617-4AAB-8310-E111F90CCF02}"/>
    <cellStyle name="Input 3 18 2 4" xfId="12352" xr:uid="{A8B02BD1-8EE4-4668-B23F-900A3922ACF5}"/>
    <cellStyle name="Input 3 18 2 4 2" xfId="12353" xr:uid="{698BD0F5-D98A-46F5-938A-E2A0EA9560A0}"/>
    <cellStyle name="Input 3 18 2 4_Volatility" xfId="12354" xr:uid="{BA4FAF74-76B5-4E7F-BB5E-C1A161263A53}"/>
    <cellStyle name="Input 3 18 2 5" xfId="12355" xr:uid="{6D29CCAE-C65B-405A-A00D-C474361D2A35}"/>
    <cellStyle name="Input 3 18 2_Volatility" xfId="12356" xr:uid="{C3F8E076-FC5C-4B69-A338-1C6F2174BB79}"/>
    <cellStyle name="Input 3 18 3" xfId="12357" xr:uid="{F75F8D3B-B81A-45FF-8F61-F9E33358575F}"/>
    <cellStyle name="Input 3 18 3 2" xfId="12358" xr:uid="{FE5EB316-4A80-4AE0-8F0C-F339A61B8DAC}"/>
    <cellStyle name="Input 3 18 3 2 2" xfId="12359" xr:uid="{DEA5A5AF-83FC-4331-AE63-EDFF6A4CFCF0}"/>
    <cellStyle name="Input 3 18 3 2_Volatility" xfId="12360" xr:uid="{97B6758D-ACF2-4369-92B6-541E037A82BE}"/>
    <cellStyle name="Input 3 18 3 3" xfId="12361" xr:uid="{EEBC7699-9405-433C-B395-9A586C718873}"/>
    <cellStyle name="Input 3 18 3_Volatility" xfId="12362" xr:uid="{2F45E022-6EBC-4BAB-B8DA-C670AC302D1B}"/>
    <cellStyle name="Input 3 18 4" xfId="12363" xr:uid="{48C6B39E-5FB8-455D-B0B2-5FD1E5F8AB79}"/>
    <cellStyle name="Input 3 18 4 2" xfId="12364" xr:uid="{FC3A4F14-33EB-4529-93FB-8BA471447E37}"/>
    <cellStyle name="Input 3 18 4_Volatility" xfId="12365" xr:uid="{86542F20-4255-459F-98B4-E8187A6AF953}"/>
    <cellStyle name="Input 3 18 5" xfId="12366" xr:uid="{B862D966-5755-4229-90D5-502349AB71FB}"/>
    <cellStyle name="Input 3 18_Volatility" xfId="12367" xr:uid="{213A2E0D-99B0-48E8-9FD3-C7EF6D605C6F}"/>
    <cellStyle name="Input 3 19" xfId="12368" xr:uid="{61E2F878-E794-4DC8-9C30-D16133B3AFBB}"/>
    <cellStyle name="Input 3 19 2" xfId="12369" xr:uid="{525A130F-2A74-4D34-AE82-08E27BE5CDBF}"/>
    <cellStyle name="Input 3 19 2 2" xfId="12370" xr:uid="{553D996A-183C-4B5A-B39E-B30277803750}"/>
    <cellStyle name="Input 3 19 2 2 2" xfId="12371" xr:uid="{E90C4AF4-9C3D-4EBD-A4E1-686F8C231E35}"/>
    <cellStyle name="Input 3 19 2 2 2 2" xfId="12372" xr:uid="{5BDCCE0D-A75F-444C-8A07-13DC7780FDFF}"/>
    <cellStyle name="Input 3 19 2 2 2_Volatility" xfId="12373" xr:uid="{CAFDD002-F13E-4AC7-BB22-92A072E9B4ED}"/>
    <cellStyle name="Input 3 19 2 2 3" xfId="12374" xr:uid="{970BF97D-E354-46CE-A44D-278DF91D9373}"/>
    <cellStyle name="Input 3 19 2 2_Volatility" xfId="12375" xr:uid="{7F5B3A14-6F10-4C93-8EE1-B8E6EED033FA}"/>
    <cellStyle name="Input 3 19 2 3" xfId="12376" xr:uid="{33C2CA1D-B774-4299-A794-281EB32590AD}"/>
    <cellStyle name="Input 3 19 2 3 2" xfId="12377" xr:uid="{F32E491A-A132-46D3-9FD3-EC981D5A1DD9}"/>
    <cellStyle name="Input 3 19 2 3 2 2" xfId="12378" xr:uid="{A2F81216-350C-4120-8E65-D5E6031B1E60}"/>
    <cellStyle name="Input 3 19 2 3 2_Volatility" xfId="12379" xr:uid="{5E6AC0D9-A7EC-4991-A228-C070AD953DED}"/>
    <cellStyle name="Input 3 19 2 3 3" xfId="12380" xr:uid="{B8E55B0B-9AC1-47FD-9E00-5BE0A9F3F6F1}"/>
    <cellStyle name="Input 3 19 2 3_Volatility" xfId="12381" xr:uid="{59A631DF-BE52-41A3-83F0-21FE2F2B543D}"/>
    <cellStyle name="Input 3 19 2 4" xfId="12382" xr:uid="{D057AF23-3F25-4BAC-AE1E-6F12E90715B0}"/>
    <cellStyle name="Input 3 19 2 4 2" xfId="12383" xr:uid="{8861FA37-2EFD-41E2-9FEB-CCAB1323690B}"/>
    <cellStyle name="Input 3 19 2 4_Volatility" xfId="12384" xr:uid="{8B25CE1F-D267-4AF2-A14D-2AFD53D58154}"/>
    <cellStyle name="Input 3 19 2 5" xfId="12385" xr:uid="{91C396C5-EC4B-4145-A8B4-4DF0F845D4DD}"/>
    <cellStyle name="Input 3 19 2_Volatility" xfId="12386" xr:uid="{1FE6EE9F-AC44-445F-98FF-94E606E3FFA4}"/>
    <cellStyle name="Input 3 19 3" xfId="12387" xr:uid="{B37FFE70-6BDF-431A-9CB8-CCBA2E2CF54C}"/>
    <cellStyle name="Input 3 19 3 2" xfId="12388" xr:uid="{051F0F89-6C1B-4476-807A-47389679C617}"/>
    <cellStyle name="Input 3 19 3 2 2" xfId="12389" xr:uid="{002ADC8D-93A0-4513-B9AD-9C4C071BD2A3}"/>
    <cellStyle name="Input 3 19 3 2_Volatility" xfId="12390" xr:uid="{550F0207-FD61-4D91-9F06-079CEABF156B}"/>
    <cellStyle name="Input 3 19 3 3" xfId="12391" xr:uid="{ADC9BAAA-FE28-4989-976E-8C199A33DD72}"/>
    <cellStyle name="Input 3 19 3_Volatility" xfId="12392" xr:uid="{B1CB3136-33C5-4430-9F86-DDB6FB0CF3DC}"/>
    <cellStyle name="Input 3 19 4" xfId="12393" xr:uid="{E7607551-6E17-4D40-BC1A-88036061FEB9}"/>
    <cellStyle name="Input 3 19 4 2" xfId="12394" xr:uid="{D278D837-B29F-4900-B1CC-821F9140AE77}"/>
    <cellStyle name="Input 3 19 4_Volatility" xfId="12395" xr:uid="{3E21B325-321E-48F6-B23D-5023BD37EB1E}"/>
    <cellStyle name="Input 3 19 5" xfId="12396" xr:uid="{57F333C2-9B26-4F5B-B57B-13A47FF12639}"/>
    <cellStyle name="Input 3 19_Volatility" xfId="12397" xr:uid="{08AD54EF-2266-4641-8C10-AFDBE1FF1F53}"/>
    <cellStyle name="Input 3 2" xfId="12398" xr:uid="{6706C146-BF16-483B-869C-F27E6AD29CCF}"/>
    <cellStyle name="Input 3 2 2" xfId="12399" xr:uid="{53DF1483-7656-4FF0-8A35-12B81458D0B4}"/>
    <cellStyle name="Input 3 2 2 2" xfId="12400" xr:uid="{7579EC81-F8B3-4F31-9F1B-A73B942ED686}"/>
    <cellStyle name="Input 3 2 2 2 2" xfId="12401" xr:uid="{37DFB524-770C-41D2-9ADD-465C27D9DC2B}"/>
    <cellStyle name="Input 3 2 2 2 2 2" xfId="12402" xr:uid="{49779044-1817-4F8E-8882-3BC0C4494DDE}"/>
    <cellStyle name="Input 3 2 2 2 2_Volatility" xfId="12403" xr:uid="{CA2B08AE-E646-4A66-92F1-9E7EA52AF10E}"/>
    <cellStyle name="Input 3 2 2 2 3" xfId="12404" xr:uid="{9DA903F6-2A61-4569-9B9D-13D6911488B2}"/>
    <cellStyle name="Input 3 2 2 2_Volatility" xfId="12405" xr:uid="{A6432BA0-C43C-43B9-B586-1724D46BAB92}"/>
    <cellStyle name="Input 3 2 2 3" xfId="12406" xr:uid="{33B83601-056D-42CE-96E1-343C59B06F72}"/>
    <cellStyle name="Input 3 2 2 3 2" xfId="12407" xr:uid="{D69669D8-F1C1-4D1D-8B90-91AD83B57FE8}"/>
    <cellStyle name="Input 3 2 2 3 2 2" xfId="12408" xr:uid="{793669DC-6A2E-4107-8DC8-5784A6DEF965}"/>
    <cellStyle name="Input 3 2 2 3 2_Volatility" xfId="12409" xr:uid="{A01DE464-0C47-45CD-8528-DCEBA53178BE}"/>
    <cellStyle name="Input 3 2 2 3 3" xfId="12410" xr:uid="{B7358D50-A307-4F78-B397-70DD5BBA7B6F}"/>
    <cellStyle name="Input 3 2 2 3_Volatility" xfId="12411" xr:uid="{9F45D2BE-E6B1-4985-BA72-DB7E2EFC731C}"/>
    <cellStyle name="Input 3 2 2 4" xfId="12412" xr:uid="{69522AB5-2601-423B-B172-A99430F11258}"/>
    <cellStyle name="Input 3 2 2 4 2" xfId="12413" xr:uid="{08ECD3A4-4A6E-4F3B-959C-1C42720B7FC6}"/>
    <cellStyle name="Input 3 2 2 4_Volatility" xfId="12414" xr:uid="{4E8FA73B-DE2A-4848-B183-7869D10A7A7F}"/>
    <cellStyle name="Input 3 2 2 5" xfId="12415" xr:uid="{EA71B83C-0230-4BB0-91E0-836B3021816B}"/>
    <cellStyle name="Input 3 2 2_Volatility" xfId="12416" xr:uid="{2735D1D4-7C42-4B12-A320-18F827A1EBAC}"/>
    <cellStyle name="Input 3 2 3" xfId="12417" xr:uid="{64479113-D683-4937-852A-602122A5B3A8}"/>
    <cellStyle name="Input 3 2 3 2" xfId="12418" xr:uid="{DC561AEF-0C00-4CFB-9102-E455F511048D}"/>
    <cellStyle name="Input 3 2 3 2 2" xfId="12419" xr:uid="{580E66CE-BBD9-4FEB-911D-38C31429B2F2}"/>
    <cellStyle name="Input 3 2 3 2_Volatility" xfId="12420" xr:uid="{4605BB93-01C8-4B52-AF3B-91B07D475593}"/>
    <cellStyle name="Input 3 2 3 3" xfId="12421" xr:uid="{C9B69B08-7185-4D6A-9947-9FD51C5A1D62}"/>
    <cellStyle name="Input 3 2 3_Volatility" xfId="12422" xr:uid="{4ECACF0F-E471-460A-A8C4-1078C02D8F9C}"/>
    <cellStyle name="Input 3 2 4" xfId="12423" xr:uid="{A975835D-9843-4A00-8A12-C818FA208809}"/>
    <cellStyle name="Input 3 2 4 2" xfId="12424" xr:uid="{C5AB576E-3AB5-4A02-A2D7-F2D13D03D292}"/>
    <cellStyle name="Input 3 2 4_Volatility" xfId="12425" xr:uid="{C706C1D4-E06C-403B-89DF-D6B6952B5C09}"/>
    <cellStyle name="Input 3 2 5" xfId="12426" xr:uid="{7AB29B35-E1CB-4DBD-9FE6-9381F4AB2C52}"/>
    <cellStyle name="Input 3 2 6" xfId="12427" xr:uid="{59C05197-F091-4D1F-B7C1-196D71F97764}"/>
    <cellStyle name="Input 3 2 7" xfId="12428" xr:uid="{D9A2C296-B889-445E-B96C-AAACCF9B2419}"/>
    <cellStyle name="Input 3 2_Summary_Gap_Balance_exNIB" xfId="12429" xr:uid="{5ED07B98-D350-493A-98E5-6D7763B1898E}"/>
    <cellStyle name="Input 3 20" xfId="12430" xr:uid="{04E73502-A19F-4F7E-AEE8-B6F568199EDC}"/>
    <cellStyle name="Input 3 20 2" xfId="12431" xr:uid="{35AA5A10-F0F5-492C-AA21-A8DF39D7EF56}"/>
    <cellStyle name="Input 3 20 2 2" xfId="12432" xr:uid="{EF228965-5ACE-43CA-9D83-47E325ED53B9}"/>
    <cellStyle name="Input 3 20 2 2 2" xfId="12433" xr:uid="{63DF7DD6-51A5-497E-8CD9-B4EB03336016}"/>
    <cellStyle name="Input 3 20 2 2 2 2" xfId="12434" xr:uid="{FFCBECA4-A757-46E2-9B15-E00636E8F101}"/>
    <cellStyle name="Input 3 20 2 2 2_Volatility" xfId="12435" xr:uid="{4727920A-0DA8-45AE-ABAE-317BB60AC59D}"/>
    <cellStyle name="Input 3 20 2 2 3" xfId="12436" xr:uid="{77A0A411-63EE-47D9-B5EF-265321A623CB}"/>
    <cellStyle name="Input 3 20 2 2_Volatility" xfId="12437" xr:uid="{9C9FF42B-5111-41AA-8C39-8F4E4C21985D}"/>
    <cellStyle name="Input 3 20 2 3" xfId="12438" xr:uid="{6972FB5E-7417-4959-AB35-2D3C57F3D598}"/>
    <cellStyle name="Input 3 20 2 3 2" xfId="12439" xr:uid="{21A512DF-AEA1-489F-A828-9C2220CBDC17}"/>
    <cellStyle name="Input 3 20 2 3 2 2" xfId="12440" xr:uid="{4CAC3BB1-0EC8-489B-B750-0C7A3D2F4BD2}"/>
    <cellStyle name="Input 3 20 2 3 2_Volatility" xfId="12441" xr:uid="{EAD401CC-E2EA-48E6-8C5D-AB91CA8FBE78}"/>
    <cellStyle name="Input 3 20 2 3 3" xfId="12442" xr:uid="{7FC7BEC6-4BA6-41B5-B66C-24586115E294}"/>
    <cellStyle name="Input 3 20 2 3_Volatility" xfId="12443" xr:uid="{FAF62071-A8E4-483A-BE4B-70BA1B40C15A}"/>
    <cellStyle name="Input 3 20 2 4" xfId="12444" xr:uid="{8BC31628-66FA-40A7-A62F-7BFED9732B91}"/>
    <cellStyle name="Input 3 20 2 4 2" xfId="12445" xr:uid="{9C66657E-06D9-42B2-A11E-0E9550686E79}"/>
    <cellStyle name="Input 3 20 2 4_Volatility" xfId="12446" xr:uid="{DDC0DFCA-B45D-46D6-B55E-3178EC21944C}"/>
    <cellStyle name="Input 3 20 2 5" xfId="12447" xr:uid="{A58E37A5-D173-4DFA-8054-6D67690DEBAF}"/>
    <cellStyle name="Input 3 20 2_Volatility" xfId="12448" xr:uid="{E5529150-79ED-40E7-A0BC-6DD258630F6C}"/>
    <cellStyle name="Input 3 20 3" xfId="12449" xr:uid="{C6AC98A9-7621-472E-AFE2-AF60D3510CE3}"/>
    <cellStyle name="Input 3 20 3 2" xfId="12450" xr:uid="{EBD71D4A-561A-48F9-879B-77CF6D98ECC6}"/>
    <cellStyle name="Input 3 20 3 2 2" xfId="12451" xr:uid="{0C2FDFBB-1F2E-4082-B71B-8252B3F0C8AA}"/>
    <cellStyle name="Input 3 20 3 2_Volatility" xfId="12452" xr:uid="{7FF96B0D-4B3B-4417-8ED0-CF522EB5B477}"/>
    <cellStyle name="Input 3 20 3 3" xfId="12453" xr:uid="{A386A574-3872-4C37-9E9F-C6A2ACD8008C}"/>
    <cellStyle name="Input 3 20 3_Volatility" xfId="12454" xr:uid="{04536482-5E49-4857-B578-3AC760E282E0}"/>
    <cellStyle name="Input 3 20 4" xfId="12455" xr:uid="{F9357099-016D-400C-A4CF-7DBE06E5A8A0}"/>
    <cellStyle name="Input 3 20 4 2" xfId="12456" xr:uid="{5D0B783B-9EB4-4787-9E8F-91EFB5491DAC}"/>
    <cellStyle name="Input 3 20 4_Volatility" xfId="12457" xr:uid="{0FBBE06A-1C04-4330-806D-B62B46A10DE9}"/>
    <cellStyle name="Input 3 20 5" xfId="12458" xr:uid="{99A43B8A-B129-4A74-9C4A-BD7FA6F39A8E}"/>
    <cellStyle name="Input 3 20_Volatility" xfId="12459" xr:uid="{DE58045D-A704-436D-BFA9-7C60E828E06D}"/>
    <cellStyle name="Input 3 21" xfId="12460" xr:uid="{2222E3AF-51B2-4B67-A856-813F1ADFE7B4}"/>
    <cellStyle name="Input 3 21 2" xfId="12461" xr:uid="{B5ECE71B-BBFC-47A8-98B1-25F4C7BA82BC}"/>
    <cellStyle name="Input 3 21 2 2" xfId="12462" xr:uid="{1B839C9E-E929-4C83-9393-F45F5E231A16}"/>
    <cellStyle name="Input 3 21 2 2 2" xfId="12463" xr:uid="{29DB4AB0-43FB-440B-A7E6-6FA63C7925BB}"/>
    <cellStyle name="Input 3 21 2 2 2 2" xfId="12464" xr:uid="{482F431E-B4CE-4C2E-93A4-9B792BB58AD6}"/>
    <cellStyle name="Input 3 21 2 2 2_Volatility" xfId="12465" xr:uid="{D3AFA860-CDFC-4D50-87B1-30DB19270D3C}"/>
    <cellStyle name="Input 3 21 2 2 3" xfId="12466" xr:uid="{F619FDF0-38D0-440A-858A-382A6E81AA6F}"/>
    <cellStyle name="Input 3 21 2 2_Volatility" xfId="12467" xr:uid="{449B16B4-5E8A-4701-8B3C-ACBF5C3ECB06}"/>
    <cellStyle name="Input 3 21 2 3" xfId="12468" xr:uid="{388111E5-4A55-4EBA-8AEB-FEC60E963499}"/>
    <cellStyle name="Input 3 21 2 3 2" xfId="12469" xr:uid="{17CB632F-5F2F-4EF2-97BD-BA93FAD5BBFC}"/>
    <cellStyle name="Input 3 21 2 3 2 2" xfId="12470" xr:uid="{E4DA33D6-2670-46D5-82E5-FB65E4BBC6FC}"/>
    <cellStyle name="Input 3 21 2 3 2_Volatility" xfId="12471" xr:uid="{43F03CC8-B340-4CFE-8119-1FA74276BC61}"/>
    <cellStyle name="Input 3 21 2 3 3" xfId="12472" xr:uid="{F9705344-C44F-4EC5-8160-153DDADC7F7A}"/>
    <cellStyle name="Input 3 21 2 3_Volatility" xfId="12473" xr:uid="{14D8575C-9D12-4D29-8B22-9F0D1C91BBD0}"/>
    <cellStyle name="Input 3 21 2 4" xfId="12474" xr:uid="{922F4BDE-A96C-4B93-8604-2B5C0EF1212C}"/>
    <cellStyle name="Input 3 21 2 4 2" xfId="12475" xr:uid="{EF93D154-2976-48E7-A22F-1A7A0D50D7FE}"/>
    <cellStyle name="Input 3 21 2 4_Volatility" xfId="12476" xr:uid="{9AFD4E69-3DBC-42BB-B527-DEFDDE0B8578}"/>
    <cellStyle name="Input 3 21 2 5" xfId="12477" xr:uid="{BD8B16EC-95BB-4001-A645-2A3C602FF068}"/>
    <cellStyle name="Input 3 21 2_Volatility" xfId="12478" xr:uid="{19BBEB6B-0F4C-4A04-9A5B-5F0792902FF3}"/>
    <cellStyle name="Input 3 21 3" xfId="12479" xr:uid="{1355BD0A-D320-47D7-BC90-9F52CF97C2E8}"/>
    <cellStyle name="Input 3 21 3 2" xfId="12480" xr:uid="{5E23BE63-4EF0-46BD-AF5C-EC291615F78B}"/>
    <cellStyle name="Input 3 21 3 2 2" xfId="12481" xr:uid="{286F290A-94AB-491A-84DC-ADF4F09E37D5}"/>
    <cellStyle name="Input 3 21 3 2_Volatility" xfId="12482" xr:uid="{9659C1D0-559F-437A-A0EC-897586135EBD}"/>
    <cellStyle name="Input 3 21 3 3" xfId="12483" xr:uid="{01D82F38-89E5-4168-B92E-DEAD86E7BE04}"/>
    <cellStyle name="Input 3 21 3_Volatility" xfId="12484" xr:uid="{28DD7353-C759-4803-961A-2702B4D9D651}"/>
    <cellStyle name="Input 3 21 4" xfId="12485" xr:uid="{C7792D2A-529B-4123-83CE-F58AA1AED01C}"/>
    <cellStyle name="Input 3 21 4 2" xfId="12486" xr:uid="{17E2CBE7-471B-489D-A8B7-656F65AE291C}"/>
    <cellStyle name="Input 3 21 4_Volatility" xfId="12487" xr:uid="{6B8B4131-D55E-4F5C-951F-6D3E37815ED3}"/>
    <cellStyle name="Input 3 21 5" xfId="12488" xr:uid="{7813DA24-6EB6-411E-AEB5-3EFF5059B3CF}"/>
    <cellStyle name="Input 3 21_Volatility" xfId="12489" xr:uid="{AEE53AF2-EEF9-497A-9E88-E6659400296F}"/>
    <cellStyle name="Input 3 22" xfId="12490" xr:uid="{6D497810-0884-4BC3-839D-C8E13849B7FB}"/>
    <cellStyle name="Input 3 22 2" xfId="12491" xr:uid="{5959659F-7CF1-4978-9E0C-D5A65C2FE09B}"/>
    <cellStyle name="Input 3 22 2 2" xfId="12492" xr:uid="{E5988C56-5CEB-44D8-92E7-8B8DDF83A26B}"/>
    <cellStyle name="Input 3 22 2 2 2" xfId="12493" xr:uid="{DC16497F-F3EB-4EBD-9A32-59C2E6626B10}"/>
    <cellStyle name="Input 3 22 2 2 2 2" xfId="12494" xr:uid="{F9E6E923-75F4-4DA2-9EA4-18E92C565ABE}"/>
    <cellStyle name="Input 3 22 2 2 2_Volatility" xfId="12495" xr:uid="{28616147-D687-44CB-8F1E-520DA78EA1B5}"/>
    <cellStyle name="Input 3 22 2 2 3" xfId="12496" xr:uid="{3D4D7820-3DEE-42BA-B4DC-1646E86ECC20}"/>
    <cellStyle name="Input 3 22 2 2_Volatility" xfId="12497" xr:uid="{7D5E34A9-F1F4-4EEE-A7DF-334FD0BDD262}"/>
    <cellStyle name="Input 3 22 2 3" xfId="12498" xr:uid="{06F1B635-399C-430F-884B-33C7BD060297}"/>
    <cellStyle name="Input 3 22 2 3 2" xfId="12499" xr:uid="{BF9788D9-AD3F-4AA4-9E4E-4B2BB5BA9EFE}"/>
    <cellStyle name="Input 3 22 2 3 2 2" xfId="12500" xr:uid="{479958C2-A4F2-4D8E-9D5E-A0BA1416CA43}"/>
    <cellStyle name="Input 3 22 2 3 2_Volatility" xfId="12501" xr:uid="{03A1C08B-6359-4B76-9622-66DBB85D650C}"/>
    <cellStyle name="Input 3 22 2 3 3" xfId="12502" xr:uid="{C88D3C05-75E5-4688-A12E-68AD02C9C7A7}"/>
    <cellStyle name="Input 3 22 2 3_Volatility" xfId="12503" xr:uid="{509AB3B7-FA15-4AA0-B1EB-410D8BD4FDD5}"/>
    <cellStyle name="Input 3 22 2 4" xfId="12504" xr:uid="{7113DFD6-D1AB-4703-A650-95F47B7412E0}"/>
    <cellStyle name="Input 3 22 2 4 2" xfId="12505" xr:uid="{98EE91C4-72AB-4147-803E-810CC8DA4B4A}"/>
    <cellStyle name="Input 3 22 2 4_Volatility" xfId="12506" xr:uid="{43349B42-83E1-41D2-B2FB-9726942A0D31}"/>
    <cellStyle name="Input 3 22 2 5" xfId="12507" xr:uid="{286E30B4-C07D-414D-B25C-B6E16CA7017B}"/>
    <cellStyle name="Input 3 22 2_Volatility" xfId="12508" xr:uid="{7C2F2235-63A5-4D80-8315-7FCF64C3B7CF}"/>
    <cellStyle name="Input 3 22 3" xfId="12509" xr:uid="{83758B77-BF05-44F2-B09D-0E673DC1D3BA}"/>
    <cellStyle name="Input 3 22 3 2" xfId="12510" xr:uid="{F90AC34D-E266-4018-A96C-FD5A0EB584E8}"/>
    <cellStyle name="Input 3 22 3 2 2" xfId="12511" xr:uid="{091A393B-321E-4D44-960C-D12D29425DDD}"/>
    <cellStyle name="Input 3 22 3 2_Volatility" xfId="12512" xr:uid="{3FE0D2B0-B3EF-4510-B6E7-C1AFD089E9A4}"/>
    <cellStyle name="Input 3 22 3 3" xfId="12513" xr:uid="{315F82CE-6955-4DD4-BA18-809FC3925A8A}"/>
    <cellStyle name="Input 3 22 3_Volatility" xfId="12514" xr:uid="{BA29051B-DC9D-4A66-ACB9-817B1B97F249}"/>
    <cellStyle name="Input 3 22 4" xfId="12515" xr:uid="{C427D60B-7375-478A-BFE8-B36B256F999A}"/>
    <cellStyle name="Input 3 22 4 2" xfId="12516" xr:uid="{E504D593-2DEA-4660-8FFE-E8AC5A36E3A7}"/>
    <cellStyle name="Input 3 22 4_Volatility" xfId="12517" xr:uid="{67953151-3730-4182-976A-CE61E7BE742F}"/>
    <cellStyle name="Input 3 22 5" xfId="12518" xr:uid="{A72DF40F-B70F-4E2B-A1DA-5462D0275333}"/>
    <cellStyle name="Input 3 22_Volatility" xfId="12519" xr:uid="{8935D3CD-F80F-4656-982A-006EE5AD4B91}"/>
    <cellStyle name="Input 3 23" xfId="12520" xr:uid="{CD692A3E-24AD-41BC-8506-CBAA37DC16C3}"/>
    <cellStyle name="Input 3 23 2" xfId="12521" xr:uid="{AAD15EBB-ECA5-4A7D-940D-B996981E7DFB}"/>
    <cellStyle name="Input 3 23 2 2" xfId="12522" xr:uid="{675E7B9E-9445-4E1C-B9A5-0B181C0B5402}"/>
    <cellStyle name="Input 3 23 2 2 2" xfId="12523" xr:uid="{32FA3D35-8DFE-4BB0-8159-9423C9D27EE4}"/>
    <cellStyle name="Input 3 23 2 2 2 2" xfId="12524" xr:uid="{5B1CDD44-0F23-4C1B-B8CA-506760DB7BFC}"/>
    <cellStyle name="Input 3 23 2 2 2_Volatility" xfId="12525" xr:uid="{12824C03-F94D-4420-A2B2-A877FD3F6BED}"/>
    <cellStyle name="Input 3 23 2 2 3" xfId="12526" xr:uid="{1A08BD2E-2D37-492C-B7D3-7096A46D1A7C}"/>
    <cellStyle name="Input 3 23 2 2_Volatility" xfId="12527" xr:uid="{929C6662-CF55-4F06-806E-EE428358E075}"/>
    <cellStyle name="Input 3 23 2 3" xfId="12528" xr:uid="{EE72D72B-CE32-480B-8FCF-A9BD8805FDAC}"/>
    <cellStyle name="Input 3 23 2 3 2" xfId="12529" xr:uid="{4BF7EC32-54DF-46BD-9B40-9EFAAC8036A1}"/>
    <cellStyle name="Input 3 23 2 3 2 2" xfId="12530" xr:uid="{09AB94A7-6764-44C9-A03D-17320C1E44D8}"/>
    <cellStyle name="Input 3 23 2 3 2_Volatility" xfId="12531" xr:uid="{C26D0A5D-353E-47EC-AA86-595510225F45}"/>
    <cellStyle name="Input 3 23 2 3 3" xfId="12532" xr:uid="{FC78F9B2-0C5B-441D-8B94-BE846EF43DF6}"/>
    <cellStyle name="Input 3 23 2 3_Volatility" xfId="12533" xr:uid="{78D38E0E-78CB-47CB-93F8-D15F040FC627}"/>
    <cellStyle name="Input 3 23 2 4" xfId="12534" xr:uid="{9B93C881-A4D6-441E-8A89-BE40C783D744}"/>
    <cellStyle name="Input 3 23 2 4 2" xfId="12535" xr:uid="{CA86A6C0-939A-4B8B-A483-0D184AECAF1C}"/>
    <cellStyle name="Input 3 23 2 4_Volatility" xfId="12536" xr:uid="{327DD503-F1FB-40E0-87F8-255B6741BAC6}"/>
    <cellStyle name="Input 3 23 2 5" xfId="12537" xr:uid="{10DAF820-9BFA-4CC9-8D93-CAC967ED6EAB}"/>
    <cellStyle name="Input 3 23 2_Volatility" xfId="12538" xr:uid="{E2A2DD32-250B-40AF-8D85-196F9974EC68}"/>
    <cellStyle name="Input 3 23 3" xfId="12539" xr:uid="{DEF538A6-6520-429E-85EC-7E93134AFE1F}"/>
    <cellStyle name="Input 3 23 3 2" xfId="12540" xr:uid="{45FFA475-7E1E-40A5-8F2B-E3255A2ED621}"/>
    <cellStyle name="Input 3 23 3 2 2" xfId="12541" xr:uid="{6065A5E4-0899-4693-8FAC-C4D9883F0501}"/>
    <cellStyle name="Input 3 23 3 2_Volatility" xfId="12542" xr:uid="{BEC5219F-5047-4328-A8CA-26DD0BE47077}"/>
    <cellStyle name="Input 3 23 3 3" xfId="12543" xr:uid="{CC02015C-BEE5-424D-966E-40DBE1124977}"/>
    <cellStyle name="Input 3 23 3_Volatility" xfId="12544" xr:uid="{37C801B5-7197-4D2F-ADA3-879BDA722532}"/>
    <cellStyle name="Input 3 23 4" xfId="12545" xr:uid="{CCDD882A-6C86-4DC7-97CB-02D378116604}"/>
    <cellStyle name="Input 3 23 4 2" xfId="12546" xr:uid="{9B32D6AF-528B-448A-A209-D402E30557D5}"/>
    <cellStyle name="Input 3 23 4_Volatility" xfId="12547" xr:uid="{63B73232-C8E6-4357-912D-FD67E1886085}"/>
    <cellStyle name="Input 3 23 5" xfId="12548" xr:uid="{9983097F-D519-47DC-A5AE-3C7CD9521D81}"/>
    <cellStyle name="Input 3 23_Volatility" xfId="12549" xr:uid="{2B1E3EB3-2663-4CD9-B488-116EEE0B0466}"/>
    <cellStyle name="Input 3 24" xfId="12550" xr:uid="{CD1BEBEB-7B33-4267-BCF2-DFDAE8FD49A8}"/>
    <cellStyle name="Input 3 24 2" xfId="12551" xr:uid="{81C5E60A-1944-498C-9BD4-18536680B85B}"/>
    <cellStyle name="Input 3 24 2 2" xfId="12552" xr:uid="{6883DCB6-A912-4DC9-B7FE-C466B778AE4A}"/>
    <cellStyle name="Input 3 24 2 2 2" xfId="12553" xr:uid="{7E5A47EF-E3EB-4517-A6D7-39CBAA743DEC}"/>
    <cellStyle name="Input 3 24 2 2 2 2" xfId="12554" xr:uid="{8AC050AD-3AE4-40CF-ADD9-D2D015FEA135}"/>
    <cellStyle name="Input 3 24 2 2 2_Volatility" xfId="12555" xr:uid="{9D35F514-D550-4ECC-B356-E8AACA2C0A21}"/>
    <cellStyle name="Input 3 24 2 2 3" xfId="12556" xr:uid="{C793B472-3739-4EC7-9DCB-EFC66DE768A5}"/>
    <cellStyle name="Input 3 24 2 2_Volatility" xfId="12557" xr:uid="{0D521C29-B231-4BED-9006-AB1084A8DBF7}"/>
    <cellStyle name="Input 3 24 2 3" xfId="12558" xr:uid="{70275AC2-84D7-432C-8654-A78878202ADA}"/>
    <cellStyle name="Input 3 24 2 3 2" xfId="12559" xr:uid="{BC24F49B-BCB6-442B-8304-F96D0E42911A}"/>
    <cellStyle name="Input 3 24 2 3 2 2" xfId="12560" xr:uid="{04B0397A-6C6B-4C92-A4CB-7308EFDAECE5}"/>
    <cellStyle name="Input 3 24 2 3 2_Volatility" xfId="12561" xr:uid="{3661090F-BFBB-4E7C-8A06-A919A5087059}"/>
    <cellStyle name="Input 3 24 2 3 3" xfId="12562" xr:uid="{8FD98DC9-DD67-4795-AEEB-1AE3C0B413D0}"/>
    <cellStyle name="Input 3 24 2 3_Volatility" xfId="12563" xr:uid="{14CD7CDF-5885-4452-BEB6-1731E6D9E5E7}"/>
    <cellStyle name="Input 3 24 2 4" xfId="12564" xr:uid="{D2F12640-E9DB-4A7D-B06F-B775C648E577}"/>
    <cellStyle name="Input 3 24 2 4 2" xfId="12565" xr:uid="{166DB9E3-9DBE-4F1D-A58D-5C8FC860F3E0}"/>
    <cellStyle name="Input 3 24 2 4_Volatility" xfId="12566" xr:uid="{5FF89D01-B3C8-460C-87A3-9203D19FE12C}"/>
    <cellStyle name="Input 3 24 2 5" xfId="12567" xr:uid="{211CD13E-0504-4302-B4D8-6BAF1265F594}"/>
    <cellStyle name="Input 3 24 2_Volatility" xfId="12568" xr:uid="{CE8575DC-53F3-4C0E-BDB3-9CA70FBD6532}"/>
    <cellStyle name="Input 3 24 3" xfId="12569" xr:uid="{6796EA54-BD1A-44B2-8637-EBB3937CA05C}"/>
    <cellStyle name="Input 3 24 3 2" xfId="12570" xr:uid="{2A717B5B-E695-44A7-A108-3FD5ED7F2DBB}"/>
    <cellStyle name="Input 3 24 3 2 2" xfId="12571" xr:uid="{AF68B9DA-4C71-4ED5-A7E3-1210E1AEB23B}"/>
    <cellStyle name="Input 3 24 3 2_Volatility" xfId="12572" xr:uid="{19AB590B-A1BC-4DA2-A48E-498500D999F2}"/>
    <cellStyle name="Input 3 24 3 3" xfId="12573" xr:uid="{A1D88492-92C5-4FA3-951B-DDCBCFCCE4B3}"/>
    <cellStyle name="Input 3 24 3_Volatility" xfId="12574" xr:uid="{2A812478-8C07-475A-B39E-3659E19731EA}"/>
    <cellStyle name="Input 3 24 4" xfId="12575" xr:uid="{772DFA87-917B-402B-8775-C1644654BC8B}"/>
    <cellStyle name="Input 3 24 4 2" xfId="12576" xr:uid="{1F2F426D-93B3-4143-BBDF-4E545BC5F9E3}"/>
    <cellStyle name="Input 3 24 4_Volatility" xfId="12577" xr:uid="{E83617BB-A680-4C12-B551-3C9870CD1465}"/>
    <cellStyle name="Input 3 24 5" xfId="12578" xr:uid="{EB4393F1-C0AD-4822-9EF4-074B5E8FC416}"/>
    <cellStyle name="Input 3 24_Volatility" xfId="12579" xr:uid="{99AEFAC9-3963-46C9-B58A-627CC6F1F0DB}"/>
    <cellStyle name="Input 3 25" xfId="12580" xr:uid="{5F669909-4448-4834-8131-C5481C5E35A1}"/>
    <cellStyle name="Input 3 25 2" xfId="12581" xr:uid="{1B11CD47-6C19-4C96-80DB-DDEC7959CE7D}"/>
    <cellStyle name="Input 3 25 2 2" xfId="12582" xr:uid="{3508EFD0-2633-434E-AC36-DFF0681C32BD}"/>
    <cellStyle name="Input 3 25 2 2 2" xfId="12583" xr:uid="{F85F3AF4-6565-4236-8A8D-45974CDEDAB1}"/>
    <cellStyle name="Input 3 25 2 2 2 2" xfId="12584" xr:uid="{B4A6B13A-FB48-415D-8D2B-2C9C10B1AC96}"/>
    <cellStyle name="Input 3 25 2 2 2_Volatility" xfId="12585" xr:uid="{3D276A9B-8E7F-4889-8DC5-8C37DB34D3FE}"/>
    <cellStyle name="Input 3 25 2 2 3" xfId="12586" xr:uid="{EDB6759B-85B2-48B4-BE60-7779FDE40206}"/>
    <cellStyle name="Input 3 25 2 2_Volatility" xfId="12587" xr:uid="{844E9E4F-F620-40C2-8A57-17D59F99763D}"/>
    <cellStyle name="Input 3 25 2 3" xfId="12588" xr:uid="{6B0886D1-0269-4E43-B98F-8F616390D4F0}"/>
    <cellStyle name="Input 3 25 2 3 2" xfId="12589" xr:uid="{54398176-EC4B-4243-8EC8-24501079815D}"/>
    <cellStyle name="Input 3 25 2 3 2 2" xfId="12590" xr:uid="{278A02FD-7DFA-4C0F-BD78-363FA561838C}"/>
    <cellStyle name="Input 3 25 2 3 2_Volatility" xfId="12591" xr:uid="{86ADFDEF-DC9A-42CF-A423-2A093D589FDE}"/>
    <cellStyle name="Input 3 25 2 3 3" xfId="12592" xr:uid="{FBEC11D3-0F50-4BAC-B338-EF8F686C9B4C}"/>
    <cellStyle name="Input 3 25 2 3_Volatility" xfId="12593" xr:uid="{BAE9E24A-6CF1-4871-BEAA-CE2BA3C0A516}"/>
    <cellStyle name="Input 3 25 2 4" xfId="12594" xr:uid="{8BF083D9-FFEF-4AE7-B668-74DFB17182EC}"/>
    <cellStyle name="Input 3 25 2 4 2" xfId="12595" xr:uid="{EB5E06B3-D5D9-46D3-B085-5FA13E8154B2}"/>
    <cellStyle name="Input 3 25 2 4_Volatility" xfId="12596" xr:uid="{F8FDA352-B310-4016-B17E-CE46B906EE9A}"/>
    <cellStyle name="Input 3 25 2 5" xfId="12597" xr:uid="{424950BA-DD80-4109-B203-83E6C0EB27BD}"/>
    <cellStyle name="Input 3 25 2_Volatility" xfId="12598" xr:uid="{2E6032DA-37FE-4D78-9D1B-D944C2A08C09}"/>
    <cellStyle name="Input 3 25 3" xfId="12599" xr:uid="{1B77F7FD-6883-42B4-BE45-759DEBF1F47B}"/>
    <cellStyle name="Input 3 25 3 2" xfId="12600" xr:uid="{8766BCE8-2553-4A8E-B713-F0637EC20A17}"/>
    <cellStyle name="Input 3 25 3 2 2" xfId="12601" xr:uid="{E07185B1-298C-4270-9565-F63BCE730E00}"/>
    <cellStyle name="Input 3 25 3 2_Volatility" xfId="12602" xr:uid="{2B54CFB0-7199-4D13-A2E4-5243C299D234}"/>
    <cellStyle name="Input 3 25 3 3" xfId="12603" xr:uid="{4043C59C-F63D-41F4-8D06-4B230B4ECBC3}"/>
    <cellStyle name="Input 3 25 3_Volatility" xfId="12604" xr:uid="{1EFF7DA9-92B6-4C72-AD7A-3D5CB6DC2562}"/>
    <cellStyle name="Input 3 25 4" xfId="12605" xr:uid="{0BC8C32F-4B4B-4C9A-9D17-DB4DFE556E52}"/>
    <cellStyle name="Input 3 25 4 2" xfId="12606" xr:uid="{8197F907-D198-4DD2-84C1-3841150042BC}"/>
    <cellStyle name="Input 3 25 4_Volatility" xfId="12607" xr:uid="{2582603E-68A7-4CA4-B1EA-5A6A0D97C034}"/>
    <cellStyle name="Input 3 25 5" xfId="12608" xr:uid="{8FBF9108-7AA5-461A-99A7-2D17BD387367}"/>
    <cellStyle name="Input 3 25_Volatility" xfId="12609" xr:uid="{2121B5B7-0904-4913-8402-16720B314D62}"/>
    <cellStyle name="Input 3 26" xfId="12610" xr:uid="{2C8EFD59-7FAA-4CB0-BCB6-E779825A4C1D}"/>
    <cellStyle name="Input 3 26 2" xfId="12611" xr:uid="{D33D1F29-7746-4CCF-828F-282DF1E68AE4}"/>
    <cellStyle name="Input 3 26 2 2" xfId="12612" xr:uid="{784EE277-90AC-4124-AE9E-B830E5565D1F}"/>
    <cellStyle name="Input 3 26 2 2 2" xfId="12613" xr:uid="{FEECDEFB-52E6-4312-A9A1-78BC601C6F9A}"/>
    <cellStyle name="Input 3 26 2 2 2 2" xfId="12614" xr:uid="{A221E3CA-DA5F-47B5-B431-18B9A53182F4}"/>
    <cellStyle name="Input 3 26 2 2 2_Volatility" xfId="12615" xr:uid="{33BDA162-C42E-4457-963B-2680C5DC21C6}"/>
    <cellStyle name="Input 3 26 2 2 3" xfId="12616" xr:uid="{94E29551-ACB8-4ACE-83C6-CFBB39F2F6FC}"/>
    <cellStyle name="Input 3 26 2 2_Volatility" xfId="12617" xr:uid="{0983A1C5-E740-4BCB-865F-74C8BA642CC7}"/>
    <cellStyle name="Input 3 26 2 3" xfId="12618" xr:uid="{3E0E305D-1104-4C00-813D-87746FAFC689}"/>
    <cellStyle name="Input 3 26 2 3 2" xfId="12619" xr:uid="{B7554E69-E70D-4F3E-A9CD-26691BD12F26}"/>
    <cellStyle name="Input 3 26 2 3 2 2" xfId="12620" xr:uid="{CE96F34C-9BAF-4EC1-9A88-0EF1C4D278A4}"/>
    <cellStyle name="Input 3 26 2 3 2_Volatility" xfId="12621" xr:uid="{8C33A718-2A83-4502-BDD2-7960DA28E297}"/>
    <cellStyle name="Input 3 26 2 3 3" xfId="12622" xr:uid="{39930FDE-2253-4968-8039-9ED68E3FC19B}"/>
    <cellStyle name="Input 3 26 2 3_Volatility" xfId="12623" xr:uid="{89BB106F-80A8-4D28-AE8E-366783AC7B7A}"/>
    <cellStyle name="Input 3 26 2 4" xfId="12624" xr:uid="{B046BD7B-160D-4B69-8B6C-6774436CF5BB}"/>
    <cellStyle name="Input 3 26 2 4 2" xfId="12625" xr:uid="{6473E277-C026-40F2-B152-089F6F4A2BD2}"/>
    <cellStyle name="Input 3 26 2 4_Volatility" xfId="12626" xr:uid="{1C539C1C-4FEC-46E8-A7CC-A84726420130}"/>
    <cellStyle name="Input 3 26 2 5" xfId="12627" xr:uid="{11A21E90-80CC-4A27-A9F4-E8D110F376C9}"/>
    <cellStyle name="Input 3 26 2_Volatility" xfId="12628" xr:uid="{104ED59E-B227-41D1-AD24-67D028E7E14D}"/>
    <cellStyle name="Input 3 26 3" xfId="12629" xr:uid="{70543A21-0DEF-4CD6-B4EF-92996609C435}"/>
    <cellStyle name="Input 3 26 3 2" xfId="12630" xr:uid="{8B2A39F8-AEF3-4B3B-9D43-44C3C6D80B70}"/>
    <cellStyle name="Input 3 26 3 2 2" xfId="12631" xr:uid="{67D856E2-29BD-4A10-9414-45AC36381BC4}"/>
    <cellStyle name="Input 3 26 3 2_Volatility" xfId="12632" xr:uid="{E706087E-A5C8-4A2C-BB45-39F2F07E4196}"/>
    <cellStyle name="Input 3 26 3 3" xfId="12633" xr:uid="{61465D34-F34A-467D-8346-C93053F900DD}"/>
    <cellStyle name="Input 3 26 3_Volatility" xfId="12634" xr:uid="{B736B245-E656-40B0-9B50-0592DA57C49F}"/>
    <cellStyle name="Input 3 26 4" xfId="12635" xr:uid="{CCE664BE-1F01-44CE-98BA-E5C8737FF398}"/>
    <cellStyle name="Input 3 26 4 2" xfId="12636" xr:uid="{867FE72E-9A73-4BCE-A477-29A45DA9010C}"/>
    <cellStyle name="Input 3 26 4_Volatility" xfId="12637" xr:uid="{639F1820-8CCE-4244-9FFA-1BA2CFDDC664}"/>
    <cellStyle name="Input 3 26 5" xfId="12638" xr:uid="{299C099F-FFBA-46EA-A6F5-B20127D6E190}"/>
    <cellStyle name="Input 3 26_Volatility" xfId="12639" xr:uid="{F4C77F02-35E1-43B7-B019-3D1D13F81170}"/>
    <cellStyle name="Input 3 27" xfId="12640" xr:uid="{40628197-3FFC-4AA1-85C8-7105BD4C7C94}"/>
    <cellStyle name="Input 3 27 2" xfId="12641" xr:uid="{432CF7BE-B80F-4EEA-BB5C-D58FA18855A3}"/>
    <cellStyle name="Input 3 27 2 2" xfId="12642" xr:uid="{27375945-2905-4544-8BF5-BA81C00EB95F}"/>
    <cellStyle name="Input 3 27 2 2 2" xfId="12643" xr:uid="{3297E650-8F97-4D4E-8E2B-B75A821D95BC}"/>
    <cellStyle name="Input 3 27 2 2 2 2" xfId="12644" xr:uid="{1998C805-8E7E-46B3-A782-3617DE1AF4BA}"/>
    <cellStyle name="Input 3 27 2 2 2_Volatility" xfId="12645" xr:uid="{0E7D9AF9-78E1-4747-B3F3-23CE3C8F2838}"/>
    <cellStyle name="Input 3 27 2 2 3" xfId="12646" xr:uid="{43DEFBFE-9D92-438A-9C2B-97E7569DC4BD}"/>
    <cellStyle name="Input 3 27 2 2_Volatility" xfId="12647" xr:uid="{BE1CE44A-E055-4666-A5E5-53FFAEBB6EA8}"/>
    <cellStyle name="Input 3 27 2 3" xfId="12648" xr:uid="{00CA5ACE-7147-432F-A824-542E1705F601}"/>
    <cellStyle name="Input 3 27 2 3 2" xfId="12649" xr:uid="{30D7BB17-E49A-495F-8E58-2EA538151A12}"/>
    <cellStyle name="Input 3 27 2 3 2 2" xfId="12650" xr:uid="{86A34609-BD55-41A8-9D04-38EF88288945}"/>
    <cellStyle name="Input 3 27 2 3 2_Volatility" xfId="12651" xr:uid="{05AEC55D-7AF2-4AF9-B8DC-25D446DA6D10}"/>
    <cellStyle name="Input 3 27 2 3 3" xfId="12652" xr:uid="{A644862B-A84F-4425-B799-E7814FF24735}"/>
    <cellStyle name="Input 3 27 2 3_Volatility" xfId="12653" xr:uid="{9F09980E-8FFD-48FD-8CBC-0086AC10C9CA}"/>
    <cellStyle name="Input 3 27 2 4" xfId="12654" xr:uid="{3FF73151-FE8A-4CED-8137-A4D6D58C4696}"/>
    <cellStyle name="Input 3 27 2 4 2" xfId="12655" xr:uid="{EEE829C2-133D-4025-AC8A-702A1ECDBA88}"/>
    <cellStyle name="Input 3 27 2 4_Volatility" xfId="12656" xr:uid="{B04DA200-946D-44A0-BC14-125AE3EE5538}"/>
    <cellStyle name="Input 3 27 2 5" xfId="12657" xr:uid="{23CBE6AC-5B85-4BB7-AA37-FD6F8D946B75}"/>
    <cellStyle name="Input 3 27 2_Volatility" xfId="12658" xr:uid="{BB53F656-B529-4250-A67A-DF3AA2C654D1}"/>
    <cellStyle name="Input 3 27 3" xfId="12659" xr:uid="{34E248CE-7C76-4D14-AF80-0CDF1017F4A0}"/>
    <cellStyle name="Input 3 27 3 2" xfId="12660" xr:uid="{862E93AF-4562-4523-94FF-C2FC5D30092D}"/>
    <cellStyle name="Input 3 27 3 2 2" xfId="12661" xr:uid="{3747A579-3A0D-4E4E-B76B-BFB6932C84AB}"/>
    <cellStyle name="Input 3 27 3 2_Volatility" xfId="12662" xr:uid="{D6C77095-52DF-44BC-B7E6-1A257AD60FAD}"/>
    <cellStyle name="Input 3 27 3 3" xfId="12663" xr:uid="{B989915F-FD71-4F97-B8A4-62499782D7BA}"/>
    <cellStyle name="Input 3 27 3_Volatility" xfId="12664" xr:uid="{02D7B7A1-32FE-4B22-B49B-A94D75FAB3FE}"/>
    <cellStyle name="Input 3 27 4" xfId="12665" xr:uid="{1D721D4B-68F7-4F54-87B5-30538AE0373E}"/>
    <cellStyle name="Input 3 27 4 2" xfId="12666" xr:uid="{DBB94679-2C7E-46C4-99B0-625D81FE539B}"/>
    <cellStyle name="Input 3 27 4_Volatility" xfId="12667" xr:uid="{FF8AF621-3C14-405B-8144-68E8698D7E24}"/>
    <cellStyle name="Input 3 27 5" xfId="12668" xr:uid="{BDCD7BD8-D154-40D0-9BF9-9430150CA901}"/>
    <cellStyle name="Input 3 27_Volatility" xfId="12669" xr:uid="{865B9CAE-1B27-42BA-A603-BBE0311DDEF7}"/>
    <cellStyle name="Input 3 28" xfId="12670" xr:uid="{6D137D1A-D0FB-4610-BB58-C8546FE0A207}"/>
    <cellStyle name="Input 3 28 2" xfId="12671" xr:uid="{4436B964-BC13-412C-932A-A64D1E6D46C2}"/>
    <cellStyle name="Input 3 28 2 2" xfId="12672" xr:uid="{D8B71A02-5DA8-42D0-9E5E-DD4CB45C79A9}"/>
    <cellStyle name="Input 3 28 2 2 2" xfId="12673" xr:uid="{5BD2BDE5-7D13-435A-9FEB-642EDA47CA7A}"/>
    <cellStyle name="Input 3 28 2 2 2 2" xfId="12674" xr:uid="{B58BFB6D-6B36-42D6-A554-85221A094B8E}"/>
    <cellStyle name="Input 3 28 2 2 2_Volatility" xfId="12675" xr:uid="{6D9C2E39-D65D-472A-9222-DAC61DA359D1}"/>
    <cellStyle name="Input 3 28 2 2 3" xfId="12676" xr:uid="{5950E4B8-BC76-44DF-9415-F5AB3B2020AE}"/>
    <cellStyle name="Input 3 28 2 2_Volatility" xfId="12677" xr:uid="{16CEAA31-9245-45A0-AFF7-CC24DD8B70BD}"/>
    <cellStyle name="Input 3 28 2 3" xfId="12678" xr:uid="{4325EC38-1372-4D1D-962D-10457C626D65}"/>
    <cellStyle name="Input 3 28 2 3 2" xfId="12679" xr:uid="{F4AC3D9C-2728-4944-9D1D-02AF8337F774}"/>
    <cellStyle name="Input 3 28 2 3 2 2" xfId="12680" xr:uid="{5FB58F76-6554-4BDC-B55C-E9D1945B170E}"/>
    <cellStyle name="Input 3 28 2 3 2_Volatility" xfId="12681" xr:uid="{66D8FE00-7059-4819-AB00-3F52F788C643}"/>
    <cellStyle name="Input 3 28 2 3 3" xfId="12682" xr:uid="{1D320FB1-C5D0-4AE9-9BE9-E10257CCC629}"/>
    <cellStyle name="Input 3 28 2 3_Volatility" xfId="12683" xr:uid="{5EBEAD64-F433-4F3E-8E0B-FFF17FCA8D55}"/>
    <cellStyle name="Input 3 28 2 4" xfId="12684" xr:uid="{F6E490A8-E02E-4E86-BF41-0B204D6B68BF}"/>
    <cellStyle name="Input 3 28 2 4 2" xfId="12685" xr:uid="{939FDE03-3DE9-4686-9337-1CBF6ED9B828}"/>
    <cellStyle name="Input 3 28 2 4_Volatility" xfId="12686" xr:uid="{D698D593-2A03-46D2-95F6-5E1E97F80460}"/>
    <cellStyle name="Input 3 28 2 5" xfId="12687" xr:uid="{F806B1DF-BFC6-45D0-BEA8-5B1612E08F5B}"/>
    <cellStyle name="Input 3 28 2_Volatility" xfId="12688" xr:uid="{A6A9A4C2-5A6A-4733-BBC8-D942F61E5125}"/>
    <cellStyle name="Input 3 28 3" xfId="12689" xr:uid="{1CBC91D4-0E60-4C9F-9A13-8BD1C66B3B88}"/>
    <cellStyle name="Input 3 28 3 2" xfId="12690" xr:uid="{521B0515-1A11-410F-984D-BA771D87A12B}"/>
    <cellStyle name="Input 3 28 3 2 2" xfId="12691" xr:uid="{1DC5705F-5903-44AB-90EC-44F767D9996E}"/>
    <cellStyle name="Input 3 28 3 2_Volatility" xfId="12692" xr:uid="{D1CE47CB-3C72-4A3F-8FF0-7140AB56A5AE}"/>
    <cellStyle name="Input 3 28 3 3" xfId="12693" xr:uid="{DD9820C5-3071-4374-B8A9-B1EE14F4DF6B}"/>
    <cellStyle name="Input 3 28 3_Volatility" xfId="12694" xr:uid="{AB6489AE-44F0-45A2-B3E2-0F595E38FC06}"/>
    <cellStyle name="Input 3 28 4" xfId="12695" xr:uid="{155776D5-486F-41CF-B450-DF257FACE74C}"/>
    <cellStyle name="Input 3 28 4 2" xfId="12696" xr:uid="{ECC7E27C-9B75-465F-AD85-3929441F1EEA}"/>
    <cellStyle name="Input 3 28 4_Volatility" xfId="12697" xr:uid="{7974CD90-4685-417B-94DF-D6410EE34B52}"/>
    <cellStyle name="Input 3 28 5" xfId="12698" xr:uid="{6ABC224D-DE33-4D0C-90ED-6863699F1677}"/>
    <cellStyle name="Input 3 28_Volatility" xfId="12699" xr:uid="{E3B0812B-F605-49B5-A5E5-42EBED96163C}"/>
    <cellStyle name="Input 3 29" xfId="12700" xr:uid="{CE91A805-F524-411D-88C3-EEAD4DD8379D}"/>
    <cellStyle name="Input 3 29 2" xfId="12701" xr:uid="{0FA90499-8CED-4DED-BAE8-FAC9C2E0CD4D}"/>
    <cellStyle name="Input 3 29 2 2" xfId="12702" xr:uid="{602B3BCF-1BF3-48F4-87C2-44E9C989E949}"/>
    <cellStyle name="Input 3 29 2 2 2" xfId="12703" xr:uid="{C88A372E-49F0-4442-8212-2CB3F5DC8259}"/>
    <cellStyle name="Input 3 29 2 2 2 2" xfId="12704" xr:uid="{685B491F-5BAC-46C9-85F0-A55E0CDECA78}"/>
    <cellStyle name="Input 3 29 2 2 2_Volatility" xfId="12705" xr:uid="{E9944BE8-CBE3-4857-9995-662BCCCC3889}"/>
    <cellStyle name="Input 3 29 2 2 3" xfId="12706" xr:uid="{56F2CB7D-824E-4A9A-BF2D-5A22FEE2F65F}"/>
    <cellStyle name="Input 3 29 2 2_Volatility" xfId="12707" xr:uid="{858CBB4E-9694-4BF2-A89B-782FB76CEF5F}"/>
    <cellStyle name="Input 3 29 2 3" xfId="12708" xr:uid="{FADD1AE4-D308-418E-9EA5-D478FD501EFB}"/>
    <cellStyle name="Input 3 29 2 3 2" xfId="12709" xr:uid="{9913FC0B-AF72-4923-91CC-ABF27EBE83E9}"/>
    <cellStyle name="Input 3 29 2 3 2 2" xfId="12710" xr:uid="{7146FA39-3B99-485B-AD18-ADF93193A8EB}"/>
    <cellStyle name="Input 3 29 2 3 2_Volatility" xfId="12711" xr:uid="{2FFDD508-E172-4C32-84BA-FEFB77F731DC}"/>
    <cellStyle name="Input 3 29 2 3 3" xfId="12712" xr:uid="{8EA2F24D-0E5E-4B3C-A8CE-B87DEA31C72C}"/>
    <cellStyle name="Input 3 29 2 3_Volatility" xfId="12713" xr:uid="{CE4B64FD-134B-451B-8599-A05B0782AE64}"/>
    <cellStyle name="Input 3 29 2 4" xfId="12714" xr:uid="{46C918B1-97E9-4752-ABE9-171B1A603EAF}"/>
    <cellStyle name="Input 3 29 2 4 2" xfId="12715" xr:uid="{F1BA4350-40BE-42F7-B311-836A97F617C6}"/>
    <cellStyle name="Input 3 29 2 4_Volatility" xfId="12716" xr:uid="{0BC267D8-6CDE-4280-9E16-2DB0A87026E1}"/>
    <cellStyle name="Input 3 29 2 5" xfId="12717" xr:uid="{CD8A836B-E206-4B1C-B290-83873CB55AEA}"/>
    <cellStyle name="Input 3 29 2_Volatility" xfId="12718" xr:uid="{F7DB0A7C-6850-4ECE-9F46-F7944842F071}"/>
    <cellStyle name="Input 3 29 3" xfId="12719" xr:uid="{5521A33A-AA66-4082-BCE1-A09F2A3A0967}"/>
    <cellStyle name="Input 3 29 3 2" xfId="12720" xr:uid="{48FF7C88-728A-4DA2-86E7-5ADFFB85A5D5}"/>
    <cellStyle name="Input 3 29 3 2 2" xfId="12721" xr:uid="{CC2C3FB9-D523-4527-833C-1A4C28B1D222}"/>
    <cellStyle name="Input 3 29 3 2_Volatility" xfId="12722" xr:uid="{9EC13F63-48F6-40B6-A14F-ABF7E68A753C}"/>
    <cellStyle name="Input 3 29 3 3" xfId="12723" xr:uid="{A3E1264B-70F4-41CE-B9DF-15AE325AF60C}"/>
    <cellStyle name="Input 3 29 3_Volatility" xfId="12724" xr:uid="{F74B046D-721E-4C00-90B8-8E6C5DE5BC55}"/>
    <cellStyle name="Input 3 29 4" xfId="12725" xr:uid="{60E85499-0AEA-4CC7-871A-3F6459286062}"/>
    <cellStyle name="Input 3 29 4 2" xfId="12726" xr:uid="{3501E5C1-7823-412D-AF6E-D62C020EE848}"/>
    <cellStyle name="Input 3 29 4_Volatility" xfId="12727" xr:uid="{C9B34272-6590-4C5A-94C1-DD29E5A7AC64}"/>
    <cellStyle name="Input 3 29 5" xfId="12728" xr:uid="{9E652FB6-F195-4996-837F-A8ED7292EB46}"/>
    <cellStyle name="Input 3 29_Volatility" xfId="12729" xr:uid="{9B6BCC6C-B423-4BA8-BE14-A80374219966}"/>
    <cellStyle name="Input 3 3" xfId="12730" xr:uid="{7BAE13E3-255A-4817-BAAD-AA735675523A}"/>
    <cellStyle name="Input 3 3 2" xfId="12731" xr:uid="{99BAF2E8-1317-45B2-BC8C-A8A0F3127D44}"/>
    <cellStyle name="Input 3 3 2 2" xfId="12732" xr:uid="{CAE94DF1-9CF9-4050-AA4A-EBD3B234D9D3}"/>
    <cellStyle name="Input 3 3 2 2 2" xfId="12733" xr:uid="{E8FA0E5F-AF8A-4701-B6C5-5AF57F26F5C9}"/>
    <cellStyle name="Input 3 3 2 2 2 2" xfId="12734" xr:uid="{344B650F-76EC-4294-9335-F933B2A02D2A}"/>
    <cellStyle name="Input 3 3 2 2 2_Volatility" xfId="12735" xr:uid="{753D5ABB-6D26-44B6-88DF-FFB63CD0277C}"/>
    <cellStyle name="Input 3 3 2 2 3" xfId="12736" xr:uid="{45C404CA-86CB-4B7C-89AA-A80B28B408AA}"/>
    <cellStyle name="Input 3 3 2 2_Volatility" xfId="12737" xr:uid="{33272B18-7E3E-4A27-91B8-5559F0BE873F}"/>
    <cellStyle name="Input 3 3 2 3" xfId="12738" xr:uid="{A0BB08BA-BB63-4112-8585-8A22E764E628}"/>
    <cellStyle name="Input 3 3 2 3 2" xfId="12739" xr:uid="{81DDE8C6-5AEA-45B5-BA94-09F0D428363A}"/>
    <cellStyle name="Input 3 3 2 3 2 2" xfId="12740" xr:uid="{3DB5FA87-00C3-4912-9D70-A85816FF605D}"/>
    <cellStyle name="Input 3 3 2 3 2_Volatility" xfId="12741" xr:uid="{00F52E53-5E82-49B1-B7CC-777D4322D136}"/>
    <cellStyle name="Input 3 3 2 3 3" xfId="12742" xr:uid="{95881617-54E5-4162-A45E-365FA7CF5398}"/>
    <cellStyle name="Input 3 3 2 3_Volatility" xfId="12743" xr:uid="{B40E837F-1A25-4DC9-8A64-E7A55DC785CD}"/>
    <cellStyle name="Input 3 3 2 4" xfId="12744" xr:uid="{72F3566A-2F18-4661-ABE9-F5E20644D43E}"/>
    <cellStyle name="Input 3 3 2 4 2" xfId="12745" xr:uid="{23877906-FF08-405E-B574-B08BC5478AD9}"/>
    <cellStyle name="Input 3 3 2 4_Volatility" xfId="12746" xr:uid="{688BA046-C22D-4176-AFF3-AF1084F9736F}"/>
    <cellStyle name="Input 3 3 2 5" xfId="12747" xr:uid="{294112ED-5F89-4DE4-9C48-C09E1D062037}"/>
    <cellStyle name="Input 3 3 2_Volatility" xfId="12748" xr:uid="{549707C4-40F8-4DA6-9692-BD5F656D2B37}"/>
    <cellStyle name="Input 3 3 3" xfId="12749" xr:uid="{A93BE535-259F-4951-95CE-DCAB75E355CC}"/>
    <cellStyle name="Input 3 3 3 2" xfId="12750" xr:uid="{C9CC25CF-0AFD-4E7A-B3E9-BB0275A75326}"/>
    <cellStyle name="Input 3 3 3 2 2" xfId="12751" xr:uid="{F9B4D858-A7BE-4B75-AE96-A30DA77DDD7A}"/>
    <cellStyle name="Input 3 3 3 2_Volatility" xfId="12752" xr:uid="{DD9032D9-2BC1-4026-A51D-63A49FFD843A}"/>
    <cellStyle name="Input 3 3 3 3" xfId="12753" xr:uid="{EF8E792C-CFDA-43AD-895C-C5D1E958AEB5}"/>
    <cellStyle name="Input 3 3 3_Volatility" xfId="12754" xr:uid="{78D3492B-E9F9-40AB-B81D-580DBEB13195}"/>
    <cellStyle name="Input 3 3 4" xfId="12755" xr:uid="{EAAC47D2-D51F-42A6-AB3F-136C54DC261D}"/>
    <cellStyle name="Input 3 3 4 2" xfId="12756" xr:uid="{47D68F35-566F-4847-804D-CFBB4D2105DD}"/>
    <cellStyle name="Input 3 3 4_Volatility" xfId="12757" xr:uid="{A94F02E2-A042-41CD-8357-BEE2BE9439CC}"/>
    <cellStyle name="Input 3 3 5" xfId="12758" xr:uid="{E96D2009-00F7-4C90-AA39-0639511EDC93}"/>
    <cellStyle name="Input 3 3_Volatility" xfId="12759" xr:uid="{1CCE8751-0F6E-4822-9A54-565F002A39C5}"/>
    <cellStyle name="Input 3 30" xfId="12760" xr:uid="{EB5F26E1-7462-4339-AAC3-09CE29974689}"/>
    <cellStyle name="Input 3 30 2" xfId="12761" xr:uid="{4DC47D34-8996-4531-8BC8-AB88C53432DE}"/>
    <cellStyle name="Input 3 30 2 2" xfId="12762" xr:uid="{AC8A2E75-8F03-43ED-908C-0854C034C1A8}"/>
    <cellStyle name="Input 3 30 2 2 2" xfId="12763" xr:uid="{A204FEAE-6298-440C-A586-A14E6F341236}"/>
    <cellStyle name="Input 3 30 2 2 2 2" xfId="12764" xr:uid="{1C6E6DA5-6A18-46B5-9833-9AA510C45F55}"/>
    <cellStyle name="Input 3 30 2 2 2_Volatility" xfId="12765" xr:uid="{F32C5D20-6F56-4A0B-B5B6-3E86DB2C1A09}"/>
    <cellStyle name="Input 3 30 2 2 3" xfId="12766" xr:uid="{BBE8B4BA-E9F4-4347-8AB8-948AF788B4A7}"/>
    <cellStyle name="Input 3 30 2 2_Volatility" xfId="12767" xr:uid="{C7353761-E35C-4475-8446-48169EEAEBCC}"/>
    <cellStyle name="Input 3 30 2 3" xfId="12768" xr:uid="{2E0058F0-9CC3-45B4-B250-C7E52826B6A9}"/>
    <cellStyle name="Input 3 30 2 3 2" xfId="12769" xr:uid="{570A0EE9-4CE2-4ED8-94E0-96D7D3AED585}"/>
    <cellStyle name="Input 3 30 2 3 2 2" xfId="12770" xr:uid="{8032F217-2EDD-4E3B-88F6-275E96FE90D1}"/>
    <cellStyle name="Input 3 30 2 3 2_Volatility" xfId="12771" xr:uid="{1B1D6BDA-489A-4D4E-8BD4-1D218779B591}"/>
    <cellStyle name="Input 3 30 2 3 3" xfId="12772" xr:uid="{6C35AEA2-0424-4E9A-9898-847935F77D97}"/>
    <cellStyle name="Input 3 30 2 3_Volatility" xfId="12773" xr:uid="{7579E09C-87A3-498E-82F0-413522114C1A}"/>
    <cellStyle name="Input 3 30 2 4" xfId="12774" xr:uid="{73D09224-6F60-404B-AD58-F42D28219B9B}"/>
    <cellStyle name="Input 3 30 2 4 2" xfId="12775" xr:uid="{DAFDE3C5-97C9-4C87-8C17-1DD6D9A58F6A}"/>
    <cellStyle name="Input 3 30 2 4_Volatility" xfId="12776" xr:uid="{CE0642B0-FBC1-4E10-851E-9EA56192B0FD}"/>
    <cellStyle name="Input 3 30 2 5" xfId="12777" xr:uid="{FD5ECA8C-7611-4173-A67A-78345D99B713}"/>
    <cellStyle name="Input 3 30 2_Volatility" xfId="12778" xr:uid="{B4AF3021-5698-4E71-AEBC-ECD81349B9AA}"/>
    <cellStyle name="Input 3 30 3" xfId="12779" xr:uid="{F51AB45B-7153-45E4-BFCC-345CA5F5E1CD}"/>
    <cellStyle name="Input 3 30 3 2" xfId="12780" xr:uid="{A1067BFF-86C8-4B07-B904-BEBDAC1EBC48}"/>
    <cellStyle name="Input 3 30 3 2 2" xfId="12781" xr:uid="{2B39B580-759B-4666-9B8A-390A1D05440D}"/>
    <cellStyle name="Input 3 30 3 2_Volatility" xfId="12782" xr:uid="{BD98FEC3-5BC6-49F8-86B9-0AE51E36A460}"/>
    <cellStyle name="Input 3 30 3 3" xfId="12783" xr:uid="{B9D1830C-2FEF-453A-96E9-C599B33F22D9}"/>
    <cellStyle name="Input 3 30 3_Volatility" xfId="12784" xr:uid="{460F4E33-33B2-433D-B9FB-F6BD85951A62}"/>
    <cellStyle name="Input 3 30 4" xfId="12785" xr:uid="{C3134FE7-A222-452E-B591-B45A24EF21D4}"/>
    <cellStyle name="Input 3 30 4 2" xfId="12786" xr:uid="{FDE9E225-2605-47FD-8C5C-4CE2F6395131}"/>
    <cellStyle name="Input 3 30 4_Volatility" xfId="12787" xr:uid="{61A95972-7A13-4A5F-9E14-032D2A67B1E5}"/>
    <cellStyle name="Input 3 30 5" xfId="12788" xr:uid="{59F82258-7289-4CB9-8B13-4DA97B6423C2}"/>
    <cellStyle name="Input 3 30_Volatility" xfId="12789" xr:uid="{0AEDCB9B-0259-4490-93FE-C28FE9E2B92B}"/>
    <cellStyle name="Input 3 31" xfId="12790" xr:uid="{C2CB21E3-0782-4E3A-A429-51EB599DD155}"/>
    <cellStyle name="Input 3 31 2" xfId="12791" xr:uid="{CA7F57BF-AB79-42E4-A890-B5016B5C9649}"/>
    <cellStyle name="Input 3 31 2 2" xfId="12792" xr:uid="{14CAE83F-0445-4F94-B0B0-C99D51F9DE04}"/>
    <cellStyle name="Input 3 31 2 2 2" xfId="12793" xr:uid="{F50C42F4-FEBD-49E9-92D1-577FCA5F68E6}"/>
    <cellStyle name="Input 3 31 2 2 2 2" xfId="12794" xr:uid="{A71F2FCD-5825-4949-B012-ECAC5F775BE7}"/>
    <cellStyle name="Input 3 31 2 2 2_Volatility" xfId="12795" xr:uid="{25FCDB1D-3F05-44BE-AF79-F91C5E80F061}"/>
    <cellStyle name="Input 3 31 2 2 3" xfId="12796" xr:uid="{9788E750-8272-4BDA-A477-1D3B2636067C}"/>
    <cellStyle name="Input 3 31 2 2_Volatility" xfId="12797" xr:uid="{2EA7F73D-14AC-418E-AF3C-446802CF0547}"/>
    <cellStyle name="Input 3 31 2 3" xfId="12798" xr:uid="{E124DA4B-9566-46B6-B2F0-BC49F4B50FBF}"/>
    <cellStyle name="Input 3 31 2 3 2" xfId="12799" xr:uid="{BCAF3038-C150-4BF4-89D0-D6BD4963FFDB}"/>
    <cellStyle name="Input 3 31 2 3 2 2" xfId="12800" xr:uid="{FCBC1E66-B595-4099-B564-637689DABC49}"/>
    <cellStyle name="Input 3 31 2 3 2_Volatility" xfId="12801" xr:uid="{B1295AAD-36B7-48A3-AC17-0B1DD002B967}"/>
    <cellStyle name="Input 3 31 2 3 3" xfId="12802" xr:uid="{28ADFE32-279D-41E1-A888-658CE9E53DCC}"/>
    <cellStyle name="Input 3 31 2 3_Volatility" xfId="12803" xr:uid="{D39CF6AB-6667-45A5-A8F6-B74E130EC862}"/>
    <cellStyle name="Input 3 31 2 4" xfId="12804" xr:uid="{C27CAC7A-191E-4A16-8C6A-6F3ED3C3F207}"/>
    <cellStyle name="Input 3 31 2 4 2" xfId="12805" xr:uid="{7FB07444-B6C4-4CCA-BFE8-230D200C2E4B}"/>
    <cellStyle name="Input 3 31 2 4_Volatility" xfId="12806" xr:uid="{A55953F5-ADA2-4DA7-A249-659C71B90FC3}"/>
    <cellStyle name="Input 3 31 2 5" xfId="12807" xr:uid="{43E97FAE-32B4-4C4D-8C26-DA4518A258C7}"/>
    <cellStyle name="Input 3 31 2_Volatility" xfId="12808" xr:uid="{C2183D4C-3E1F-48D4-905E-4C18BC1A78ED}"/>
    <cellStyle name="Input 3 31 3" xfId="12809" xr:uid="{2AEA5860-78A8-4362-9FCC-B2DE88F8BE6C}"/>
    <cellStyle name="Input 3 31 3 2" xfId="12810" xr:uid="{22C8B341-6959-4A0F-8EA0-D30CD13573A5}"/>
    <cellStyle name="Input 3 31 3 2 2" xfId="12811" xr:uid="{9BBADF7A-69E7-43C2-A509-CBFE9E6C9C16}"/>
    <cellStyle name="Input 3 31 3 2_Volatility" xfId="12812" xr:uid="{3E59C3D6-07C7-4107-8A92-A0A8B8DA4BBF}"/>
    <cellStyle name="Input 3 31 3 3" xfId="12813" xr:uid="{CE1B2CA7-1168-4E54-9FF1-A66A87135DD2}"/>
    <cellStyle name="Input 3 31 3_Volatility" xfId="12814" xr:uid="{F528F56B-D8DC-4ED3-8C04-1C41D91526A8}"/>
    <cellStyle name="Input 3 31 4" xfId="12815" xr:uid="{C6EBF27A-E91A-4A08-9A03-95120F8FAD44}"/>
    <cellStyle name="Input 3 31 4 2" xfId="12816" xr:uid="{DA126B92-1EF9-4A27-9FA5-E63ABCC686C8}"/>
    <cellStyle name="Input 3 31 4_Volatility" xfId="12817" xr:uid="{84C6017D-B001-4390-BF27-B8F3F851C45F}"/>
    <cellStyle name="Input 3 31 5" xfId="12818" xr:uid="{3F42578A-AE63-4C70-BC38-C67B36E6F143}"/>
    <cellStyle name="Input 3 31_Volatility" xfId="12819" xr:uid="{F10A4246-F1BF-4223-B0D0-72A420B1C351}"/>
    <cellStyle name="Input 3 32" xfId="12820" xr:uid="{3671AD70-1970-4979-B728-EC574A0E39D3}"/>
    <cellStyle name="Input 3 32 2" xfId="12821" xr:uid="{62F72A9C-F949-49CE-AD54-FFBA24D9AF09}"/>
    <cellStyle name="Input 3 32 2 2" xfId="12822" xr:uid="{DEFA8953-AA1C-4F88-AFDA-D2F07A918057}"/>
    <cellStyle name="Input 3 32 2 2 2" xfId="12823" xr:uid="{2A970ED7-1BD1-4CCE-8707-C0BFF8BA0EDB}"/>
    <cellStyle name="Input 3 32 2 2 2 2" xfId="12824" xr:uid="{F3D7437E-4A32-44AF-A496-61C31D9CB21C}"/>
    <cellStyle name="Input 3 32 2 2 2_Volatility" xfId="12825" xr:uid="{06240648-2951-4901-A9CD-06D21D6D95B1}"/>
    <cellStyle name="Input 3 32 2 2 3" xfId="12826" xr:uid="{1FBA6368-FDCF-4A2C-9BD1-261C559D7A46}"/>
    <cellStyle name="Input 3 32 2 2_Volatility" xfId="12827" xr:uid="{3C926536-C145-4A2A-99F9-48F33C36DCC5}"/>
    <cellStyle name="Input 3 32 2 3" xfId="12828" xr:uid="{EC989869-2646-4EDB-99C7-4B3CA1F8CA3D}"/>
    <cellStyle name="Input 3 32 2 3 2" xfId="12829" xr:uid="{D5BD4CAB-BE9D-4C34-942D-11595D4BBB0E}"/>
    <cellStyle name="Input 3 32 2 3 2 2" xfId="12830" xr:uid="{050853DB-D209-48E6-AC9A-0F4BC7C0E176}"/>
    <cellStyle name="Input 3 32 2 3 2_Volatility" xfId="12831" xr:uid="{D68A4FA8-A252-4BB5-968C-824DB923F969}"/>
    <cellStyle name="Input 3 32 2 3 3" xfId="12832" xr:uid="{05285E56-A9F2-40CA-AF9E-5EF412F85575}"/>
    <cellStyle name="Input 3 32 2 3_Volatility" xfId="12833" xr:uid="{AF0D5A36-8CE0-4BDE-A6A2-E33429C47135}"/>
    <cellStyle name="Input 3 32 2 4" xfId="12834" xr:uid="{59FABEA8-BC65-4312-A344-42C60D32444E}"/>
    <cellStyle name="Input 3 32 2 4 2" xfId="12835" xr:uid="{5034E2AE-BEBC-4024-A65B-967A43678229}"/>
    <cellStyle name="Input 3 32 2 4_Volatility" xfId="12836" xr:uid="{095B75FF-9217-49A7-B8AC-728D4E77D91B}"/>
    <cellStyle name="Input 3 32 2 5" xfId="12837" xr:uid="{93831C14-58E1-496C-A707-969DE4737EE3}"/>
    <cellStyle name="Input 3 32 2_Volatility" xfId="12838" xr:uid="{4881B0C6-246F-47C9-9537-499DD4494862}"/>
    <cellStyle name="Input 3 32 3" xfId="12839" xr:uid="{FBBA42C6-5601-4AD8-AED0-02949607A118}"/>
    <cellStyle name="Input 3 32 3 2" xfId="12840" xr:uid="{8DA611E1-F1EF-4608-B4C4-055451FEABC6}"/>
    <cellStyle name="Input 3 32 3 2 2" xfId="12841" xr:uid="{D745E9D8-7BE7-467D-8A22-993407F6F28E}"/>
    <cellStyle name="Input 3 32 3 2_Volatility" xfId="12842" xr:uid="{F58308E3-FC1D-458C-9798-321E89B409E2}"/>
    <cellStyle name="Input 3 32 3 3" xfId="12843" xr:uid="{AA51218F-94C8-411E-A77E-1DA7DB6BEF6A}"/>
    <cellStyle name="Input 3 32 3_Volatility" xfId="12844" xr:uid="{F833437F-96AB-4217-B1E0-2C5F92C7BEC6}"/>
    <cellStyle name="Input 3 32 4" xfId="12845" xr:uid="{24315993-F8FD-4CAB-9016-A530B172C23B}"/>
    <cellStyle name="Input 3 32 4 2" xfId="12846" xr:uid="{03225E55-134B-40F6-A74A-AC9B7ACF33E1}"/>
    <cellStyle name="Input 3 32 4_Volatility" xfId="12847" xr:uid="{5A699FA0-EC1F-480D-81E5-C0803B815046}"/>
    <cellStyle name="Input 3 32 5" xfId="12848" xr:uid="{2F87E8E7-420C-4D58-AA8D-7FB2FD731A7D}"/>
    <cellStyle name="Input 3 32_Volatility" xfId="12849" xr:uid="{2581D049-84A3-44E9-B648-AB04EE91D905}"/>
    <cellStyle name="Input 3 33" xfId="12850" xr:uid="{CEAAB333-F3FC-4880-BE9D-508438A5846A}"/>
    <cellStyle name="Input 3 33 2" xfId="12851" xr:uid="{E5E85380-5621-4B4E-A865-24CE9870CCAC}"/>
    <cellStyle name="Input 3 33 2 2" xfId="12852" xr:uid="{732F116F-4595-4378-9200-AB17E4F33E42}"/>
    <cellStyle name="Input 3 33 2 2 2" xfId="12853" xr:uid="{0807881F-B891-40B8-B58E-D9EB79D9BC78}"/>
    <cellStyle name="Input 3 33 2 2 2 2" xfId="12854" xr:uid="{1ADA346B-4149-41F1-8B89-F527294A4677}"/>
    <cellStyle name="Input 3 33 2 2 2_Volatility" xfId="12855" xr:uid="{70CF8D8A-F4DF-4D81-B6FB-7F196827DCB2}"/>
    <cellStyle name="Input 3 33 2 2 3" xfId="12856" xr:uid="{2C44F252-7BC5-4553-996A-C86D1697C6FD}"/>
    <cellStyle name="Input 3 33 2 2_Volatility" xfId="12857" xr:uid="{9DD46D5C-DA2F-4E5E-913B-B673519D42A7}"/>
    <cellStyle name="Input 3 33 2 3" xfId="12858" xr:uid="{F5F62E70-CD72-4A73-8EF7-415B72D3DFC3}"/>
    <cellStyle name="Input 3 33 2 3 2" xfId="12859" xr:uid="{C38A8D7D-2B8A-400B-BB07-045879E1AEAE}"/>
    <cellStyle name="Input 3 33 2 3 2 2" xfId="12860" xr:uid="{C52B8256-C074-4F73-AE1A-6A85C0520E49}"/>
    <cellStyle name="Input 3 33 2 3 2_Volatility" xfId="12861" xr:uid="{C3F1FD5F-38DA-4016-8549-C43B64D60B2A}"/>
    <cellStyle name="Input 3 33 2 3 3" xfId="12862" xr:uid="{C6F2DEBB-AB8B-4277-A4B4-8E68282BC2EE}"/>
    <cellStyle name="Input 3 33 2 3_Volatility" xfId="12863" xr:uid="{43BB2888-7D8F-411E-9B90-D744CFE7E5BD}"/>
    <cellStyle name="Input 3 33 2 4" xfId="12864" xr:uid="{36E2DCF5-B8CC-45D1-BF05-E95A6E1730DE}"/>
    <cellStyle name="Input 3 33 2 4 2" xfId="12865" xr:uid="{67AFE568-C147-4221-9327-CA7ECA2EF853}"/>
    <cellStyle name="Input 3 33 2 4_Volatility" xfId="12866" xr:uid="{93F0072C-5D20-4B28-9D2D-5EDED748BA7A}"/>
    <cellStyle name="Input 3 33 2 5" xfId="12867" xr:uid="{E1155892-14F5-4128-A13B-261718208B64}"/>
    <cellStyle name="Input 3 33 2_Volatility" xfId="12868" xr:uid="{2BD554E6-CF0D-4DE5-871F-4E9E81C05E3F}"/>
    <cellStyle name="Input 3 33 3" xfId="12869" xr:uid="{0472CE4E-7ADE-41E9-84F3-B6C596D23EE5}"/>
    <cellStyle name="Input 3 33 3 2" xfId="12870" xr:uid="{3B8FD306-04FA-4B81-A745-99B6339B7D44}"/>
    <cellStyle name="Input 3 33 3 2 2" xfId="12871" xr:uid="{706479FB-E1E7-4676-A131-BB2B1C574BE8}"/>
    <cellStyle name="Input 3 33 3 2_Volatility" xfId="12872" xr:uid="{6F73FF39-4D05-4CE8-BC5D-31C2442E351F}"/>
    <cellStyle name="Input 3 33 3 3" xfId="12873" xr:uid="{B539628C-1636-4E80-AE93-8D38EB46B1E5}"/>
    <cellStyle name="Input 3 33 3_Volatility" xfId="12874" xr:uid="{18CC68BA-26E6-4999-855D-82247F48FEC5}"/>
    <cellStyle name="Input 3 33 4" xfId="12875" xr:uid="{88626EDB-EDE9-4618-A82F-F703A7A2DA47}"/>
    <cellStyle name="Input 3 33 4 2" xfId="12876" xr:uid="{E881EF7B-D491-4DA9-971C-CA5B1957C666}"/>
    <cellStyle name="Input 3 33 4_Volatility" xfId="12877" xr:uid="{C9C6D246-369E-44B5-BC42-4014B8074D09}"/>
    <cellStyle name="Input 3 33 5" xfId="12878" xr:uid="{863B4173-6FD7-4517-AF72-ABE6675E8115}"/>
    <cellStyle name="Input 3 33_Volatility" xfId="12879" xr:uid="{764F4F17-7E7C-4C3C-B96E-D64D15CB74B2}"/>
    <cellStyle name="Input 3 34" xfId="12880" xr:uid="{A5BBA980-C2A6-4901-8645-6D08E8C463A3}"/>
    <cellStyle name="Input 3 34 2" xfId="12881" xr:uid="{53B34A69-8C00-4DB3-885D-7164DFA08A97}"/>
    <cellStyle name="Input 3 34 2 2" xfId="12882" xr:uid="{7800AD02-39EA-4DB8-88E0-9048D0A136D9}"/>
    <cellStyle name="Input 3 34 2 2 2" xfId="12883" xr:uid="{4332D5F6-09DF-4141-AAA7-FC466DE93864}"/>
    <cellStyle name="Input 3 34 2 2 2 2" xfId="12884" xr:uid="{85DA7913-9D78-4C4B-A8BF-9E4CB27DF746}"/>
    <cellStyle name="Input 3 34 2 2 2_Volatility" xfId="12885" xr:uid="{02404D95-5F3F-47E0-859D-C3E0E7EAA2C4}"/>
    <cellStyle name="Input 3 34 2 2 3" xfId="12886" xr:uid="{FB4D755A-42B5-4474-BA30-584A6555222D}"/>
    <cellStyle name="Input 3 34 2 2_Volatility" xfId="12887" xr:uid="{3B709959-9219-4C1D-B169-3FF277E7D9DB}"/>
    <cellStyle name="Input 3 34 2 3" xfId="12888" xr:uid="{B83F1976-E770-428F-B7A8-0ECFE76EE26B}"/>
    <cellStyle name="Input 3 34 2 3 2" xfId="12889" xr:uid="{ADF56280-92A3-445F-B3AD-C11249796C5C}"/>
    <cellStyle name="Input 3 34 2 3 2 2" xfId="12890" xr:uid="{F4B28AB1-BE59-4547-8C7A-5B34BD6AE8A4}"/>
    <cellStyle name="Input 3 34 2 3 2_Volatility" xfId="12891" xr:uid="{ECD08D79-C044-4D1F-A281-DF22D8E9AE9F}"/>
    <cellStyle name="Input 3 34 2 3 3" xfId="12892" xr:uid="{B1FE7496-5A0D-474B-A457-E0C219D09015}"/>
    <cellStyle name="Input 3 34 2 3_Volatility" xfId="12893" xr:uid="{95ABFBB0-CFF6-4B2A-A77A-E5B409AC1C94}"/>
    <cellStyle name="Input 3 34 2 4" xfId="12894" xr:uid="{373494B3-C6B3-49B6-8DAB-925FA42B2400}"/>
    <cellStyle name="Input 3 34 2 4 2" xfId="12895" xr:uid="{E2CE639F-3506-4F29-98FB-21410ED917DC}"/>
    <cellStyle name="Input 3 34 2 4_Volatility" xfId="12896" xr:uid="{84FFCE13-C166-4A83-9574-A517440C1A95}"/>
    <cellStyle name="Input 3 34 2 5" xfId="12897" xr:uid="{C1FDCA75-EDBD-43E2-B661-CF7115682952}"/>
    <cellStyle name="Input 3 34 2_Volatility" xfId="12898" xr:uid="{C97E24FE-5122-4D3B-AAFC-D298641B17CA}"/>
    <cellStyle name="Input 3 34 3" xfId="12899" xr:uid="{C0A86652-FBCC-48A9-9493-66A6C53D9F47}"/>
    <cellStyle name="Input 3 34 3 2" xfId="12900" xr:uid="{DA0678F9-550D-473A-9645-2EEAB60E0607}"/>
    <cellStyle name="Input 3 34 3 2 2" xfId="12901" xr:uid="{D322AC89-1330-4A8B-BFDA-ADE13ABB0216}"/>
    <cellStyle name="Input 3 34 3 2_Volatility" xfId="12902" xr:uid="{47EC5B59-8449-489B-9922-340EEEF9B122}"/>
    <cellStyle name="Input 3 34 3 3" xfId="12903" xr:uid="{31C39A0F-8E1B-4790-B098-4EC775B001A2}"/>
    <cellStyle name="Input 3 34 3_Volatility" xfId="12904" xr:uid="{B5A8D133-2265-4C87-AE3C-04BBA78211C2}"/>
    <cellStyle name="Input 3 34 4" xfId="12905" xr:uid="{E09178FA-F8EA-498C-B0E8-3059A7935DB7}"/>
    <cellStyle name="Input 3 34 4 2" xfId="12906" xr:uid="{C8711591-A492-44CD-B3E7-7E8FFB0F5EF7}"/>
    <cellStyle name="Input 3 34 4_Volatility" xfId="12907" xr:uid="{1765CBE2-3664-4190-8E84-47F8BA67ADD6}"/>
    <cellStyle name="Input 3 34 5" xfId="12908" xr:uid="{F7518F64-7245-4591-8D0E-989A643978BC}"/>
    <cellStyle name="Input 3 34_Volatility" xfId="12909" xr:uid="{27FBA7D1-0C10-4E66-AC88-F9D6A8B5FEE6}"/>
    <cellStyle name="Input 3 35" xfId="12910" xr:uid="{E5B282B3-C7C4-4BDF-9E78-B00C2DDAE618}"/>
    <cellStyle name="Input 3 35 2" xfId="12911" xr:uid="{FF33893B-DFBC-45CD-8CAD-2AE635AA7154}"/>
    <cellStyle name="Input 3 35 2 2" xfId="12912" xr:uid="{AB03F589-2C7E-401E-ADCE-5E9A117E318A}"/>
    <cellStyle name="Input 3 35 2 2 2" xfId="12913" xr:uid="{475D8406-9AEF-47AC-BD90-6EA94DC91FD3}"/>
    <cellStyle name="Input 3 35 2 2 2 2" xfId="12914" xr:uid="{30D80684-EBDA-414B-A74D-688F543E33DD}"/>
    <cellStyle name="Input 3 35 2 2 2_Volatility" xfId="12915" xr:uid="{6FB4AC49-D09A-4C7A-ADCF-9C486A6B10A5}"/>
    <cellStyle name="Input 3 35 2 2 3" xfId="12916" xr:uid="{38FCC31E-CF45-45F3-B333-FA565B647E51}"/>
    <cellStyle name="Input 3 35 2 2_Volatility" xfId="12917" xr:uid="{D9C15139-5308-4FFE-A621-F3A5F358B17D}"/>
    <cellStyle name="Input 3 35 2 3" xfId="12918" xr:uid="{7BF644CD-88DC-49C5-9C84-2F7BABBB5584}"/>
    <cellStyle name="Input 3 35 2 3 2" xfId="12919" xr:uid="{60923743-B980-407A-B595-F1ADE81C87BA}"/>
    <cellStyle name="Input 3 35 2 3 2 2" xfId="12920" xr:uid="{0BA9F9F1-665B-4E8B-9DBB-1FBD5634AD15}"/>
    <cellStyle name="Input 3 35 2 3 2_Volatility" xfId="12921" xr:uid="{D5150E9D-C9B4-4B56-A67A-78E804AD89F7}"/>
    <cellStyle name="Input 3 35 2 3 3" xfId="12922" xr:uid="{E79E515E-ABA3-4D95-A37F-289823DC49B1}"/>
    <cellStyle name="Input 3 35 2 3_Volatility" xfId="12923" xr:uid="{FB75ED2F-80D9-4B9D-A32E-840C22A32655}"/>
    <cellStyle name="Input 3 35 2 4" xfId="12924" xr:uid="{F18F48AA-86F2-4415-84FC-5A61A24EA302}"/>
    <cellStyle name="Input 3 35 2 4 2" xfId="12925" xr:uid="{DAE7D8F0-3D07-4648-9AFC-59EC535D337A}"/>
    <cellStyle name="Input 3 35 2 4_Volatility" xfId="12926" xr:uid="{EAF8A4B4-844A-4922-AB3F-A4473EB3F4D0}"/>
    <cellStyle name="Input 3 35 2 5" xfId="12927" xr:uid="{74AF1705-751C-441B-AC88-87C647EB371F}"/>
    <cellStyle name="Input 3 35 2_Volatility" xfId="12928" xr:uid="{3C1CF560-9F62-4EAD-8BAA-5A9B5DBDD384}"/>
    <cellStyle name="Input 3 35 3" xfId="12929" xr:uid="{2FC99E74-5F99-455C-BEC0-C01388BA1B0A}"/>
    <cellStyle name="Input 3 35 3 2" xfId="12930" xr:uid="{56B8EDE0-A31A-4A8F-8266-702F735AB0FF}"/>
    <cellStyle name="Input 3 35 3 2 2" xfId="12931" xr:uid="{1DF0C3BB-6869-44A4-B366-8B71C9022E1E}"/>
    <cellStyle name="Input 3 35 3 2_Volatility" xfId="12932" xr:uid="{383A28CB-5F49-4978-A8D2-389BEBC79FE7}"/>
    <cellStyle name="Input 3 35 3 3" xfId="12933" xr:uid="{24312907-4E01-4412-8898-38E5A3C562EF}"/>
    <cellStyle name="Input 3 35 3_Volatility" xfId="12934" xr:uid="{5C82DEA3-BBA2-4F42-B2A0-AABB0BE49BF4}"/>
    <cellStyle name="Input 3 35 4" xfId="12935" xr:uid="{1D065924-5509-4914-9CA4-05052AF74C83}"/>
    <cellStyle name="Input 3 35 4 2" xfId="12936" xr:uid="{1735034A-57B1-490F-931B-3C6DC8C26558}"/>
    <cellStyle name="Input 3 35 4_Volatility" xfId="12937" xr:uid="{9323BD8B-4DE7-4424-8694-893BDCBAD2F9}"/>
    <cellStyle name="Input 3 35 5" xfId="12938" xr:uid="{8D18E233-313F-42F9-8C28-BAE79CAF7F14}"/>
    <cellStyle name="Input 3 35_Volatility" xfId="12939" xr:uid="{41D5BCB7-6CFC-42EC-B894-F3B27A4AE938}"/>
    <cellStyle name="Input 3 36" xfId="12940" xr:uid="{5586EE11-1B5C-46E3-A168-4AF158D88F9F}"/>
    <cellStyle name="Input 3 36 2" xfId="12941" xr:uid="{4C5FE881-F3E9-4082-9296-D19C0E0E027C}"/>
    <cellStyle name="Input 3 36 2 2" xfId="12942" xr:uid="{EE7C9CD1-42E4-4981-8275-036F2205662C}"/>
    <cellStyle name="Input 3 36 2 2 2" xfId="12943" xr:uid="{C50C6FCB-3B33-4DC1-A67E-8E0210DE8AF6}"/>
    <cellStyle name="Input 3 36 2 2 2 2" xfId="12944" xr:uid="{3318F2DF-15A3-4BDA-AB63-85DC4CA32CF0}"/>
    <cellStyle name="Input 3 36 2 2 2_Volatility" xfId="12945" xr:uid="{0F205A7A-15E8-431A-8BAA-670D1686C4FE}"/>
    <cellStyle name="Input 3 36 2 2 3" xfId="12946" xr:uid="{673E2E1D-A2F9-4C0A-91AA-6A29154F9638}"/>
    <cellStyle name="Input 3 36 2 2_Volatility" xfId="12947" xr:uid="{CBF28A95-D318-4E21-990A-791F8DF6ADF9}"/>
    <cellStyle name="Input 3 36 2 3" xfId="12948" xr:uid="{C81CA20A-E5D1-4A04-B721-87FB30C34387}"/>
    <cellStyle name="Input 3 36 2 3 2" xfId="12949" xr:uid="{B01BF3C0-B5F3-4543-B2D9-A1008892E538}"/>
    <cellStyle name="Input 3 36 2 3 2 2" xfId="12950" xr:uid="{A8E19784-6FC2-4FA3-BE60-376F74F79935}"/>
    <cellStyle name="Input 3 36 2 3 2_Volatility" xfId="12951" xr:uid="{E0C9548C-3DAC-44D0-B056-A1B8021552D9}"/>
    <cellStyle name="Input 3 36 2 3 3" xfId="12952" xr:uid="{9CC92873-1B7A-421D-BB53-59A2C535B4CE}"/>
    <cellStyle name="Input 3 36 2 3_Volatility" xfId="12953" xr:uid="{EAF4E756-972B-4560-89B5-256102D3149D}"/>
    <cellStyle name="Input 3 36 2 4" xfId="12954" xr:uid="{2A45755F-9F3A-4901-8C48-08107215027C}"/>
    <cellStyle name="Input 3 36 2 4 2" xfId="12955" xr:uid="{A8B92A7B-6384-4944-B526-68B386C1D2E8}"/>
    <cellStyle name="Input 3 36 2 4_Volatility" xfId="12956" xr:uid="{FDE9A743-0D76-40F2-BE13-8CFD98175AAF}"/>
    <cellStyle name="Input 3 36 2 5" xfId="12957" xr:uid="{011C42E4-DC63-455F-9E0E-AC71219D6FA2}"/>
    <cellStyle name="Input 3 36 2_Volatility" xfId="12958" xr:uid="{118187D4-E7AE-4CD6-A994-792351E2E529}"/>
    <cellStyle name="Input 3 36 3" xfId="12959" xr:uid="{D3B42C29-116E-4993-9528-925E5484D94D}"/>
    <cellStyle name="Input 3 36 3 2" xfId="12960" xr:uid="{6ED1AC74-ECD8-4A96-901C-9446D356BB4F}"/>
    <cellStyle name="Input 3 36 3 2 2" xfId="12961" xr:uid="{E4A6D20B-6EBE-46A6-B369-4060AF2564C0}"/>
    <cellStyle name="Input 3 36 3 2_Volatility" xfId="12962" xr:uid="{653B595C-44F3-4976-B53F-4935E551D1ED}"/>
    <cellStyle name="Input 3 36 3 3" xfId="12963" xr:uid="{784D140D-D9DC-4DC9-B1E8-7C25922B8FEA}"/>
    <cellStyle name="Input 3 36 3_Volatility" xfId="12964" xr:uid="{D122B196-3A62-4520-A6D1-0E5BE44CB8F1}"/>
    <cellStyle name="Input 3 36 4" xfId="12965" xr:uid="{172A0052-8D2D-4FEE-92F6-D5D22CF4E607}"/>
    <cellStyle name="Input 3 36 4 2" xfId="12966" xr:uid="{B1DE47F5-9C7E-4F6D-A27B-B7DDA5FCA2E3}"/>
    <cellStyle name="Input 3 36 4_Volatility" xfId="12967" xr:uid="{C4E3E6B2-7A4A-4A60-A2B0-3787E5F1FCE9}"/>
    <cellStyle name="Input 3 36 5" xfId="12968" xr:uid="{5C0C08E2-73AB-4E88-BBFE-2F2BEFDF1831}"/>
    <cellStyle name="Input 3 36_Volatility" xfId="12969" xr:uid="{CC5B4E63-7DD5-4022-B479-AB182977E76E}"/>
    <cellStyle name="Input 3 37" xfId="12970" xr:uid="{07EFE96E-2D77-4DFA-A63E-39FE5F339DBE}"/>
    <cellStyle name="Input 3 37 2" xfId="12971" xr:uid="{C5B534F1-2638-4B7D-B37B-D60164680160}"/>
    <cellStyle name="Input 3 37 2 2" xfId="12972" xr:uid="{1E2E773A-7CA5-480B-A325-38B5D5254203}"/>
    <cellStyle name="Input 3 37 2 2 2" xfId="12973" xr:uid="{A8B7DA9A-75B8-4499-8F75-5643E77578CC}"/>
    <cellStyle name="Input 3 37 2 2 2 2" xfId="12974" xr:uid="{829F97C6-C5C6-4576-B4C3-BA48FBF13811}"/>
    <cellStyle name="Input 3 37 2 2 2_Volatility" xfId="12975" xr:uid="{90E3EE2A-257C-4AA3-A5C5-29838577698C}"/>
    <cellStyle name="Input 3 37 2 2 3" xfId="12976" xr:uid="{4E40EA38-C61C-4A88-B450-0A12B714E291}"/>
    <cellStyle name="Input 3 37 2 2_Volatility" xfId="12977" xr:uid="{CA7048B9-C06F-4420-9561-0BE5009609EA}"/>
    <cellStyle name="Input 3 37 2 3" xfId="12978" xr:uid="{24A491C6-54EA-4179-9447-A7232FE12C68}"/>
    <cellStyle name="Input 3 37 2 3 2" xfId="12979" xr:uid="{264BB500-8A94-4A44-9FFD-01D9BBCB60EF}"/>
    <cellStyle name="Input 3 37 2 3 2 2" xfId="12980" xr:uid="{AE6216D5-A986-4B31-8747-F8004FB49C09}"/>
    <cellStyle name="Input 3 37 2 3 2_Volatility" xfId="12981" xr:uid="{4F2F8444-1C92-488F-95D7-BE90D5E032D6}"/>
    <cellStyle name="Input 3 37 2 3 3" xfId="12982" xr:uid="{E353BAA8-E3D2-4192-9833-CDD59EF386C7}"/>
    <cellStyle name="Input 3 37 2 3_Volatility" xfId="12983" xr:uid="{32CF9FD8-2681-4ABC-B369-DED015DF3B1D}"/>
    <cellStyle name="Input 3 37 2 4" xfId="12984" xr:uid="{2C0465C6-767C-4373-8854-3B722471E9F0}"/>
    <cellStyle name="Input 3 37 2 4 2" xfId="12985" xr:uid="{5341E274-3A01-486C-9AE5-C44F9B5983BC}"/>
    <cellStyle name="Input 3 37 2 4_Volatility" xfId="12986" xr:uid="{61AE7C14-F259-464B-9660-1BD2D65E595E}"/>
    <cellStyle name="Input 3 37 2 5" xfId="12987" xr:uid="{77EFBDE1-E579-4B58-81B8-309E5F82A948}"/>
    <cellStyle name="Input 3 37 2_Volatility" xfId="12988" xr:uid="{1D6043DD-CE4E-434C-8D5B-70162D35D642}"/>
    <cellStyle name="Input 3 37 3" xfId="12989" xr:uid="{ABD170B5-3EA6-46D0-A6E6-0056CCE236BB}"/>
    <cellStyle name="Input 3 37 3 2" xfId="12990" xr:uid="{DC188BE7-5AC8-43CE-BEC4-929F9A951E41}"/>
    <cellStyle name="Input 3 37 3 2 2" xfId="12991" xr:uid="{56F6F548-7916-4945-AC1E-29826EEEE112}"/>
    <cellStyle name="Input 3 37 3 2_Volatility" xfId="12992" xr:uid="{A49C5086-62CA-46F1-9318-83F05AE0D3FE}"/>
    <cellStyle name="Input 3 37 3 3" xfId="12993" xr:uid="{AE27F45C-5E25-4198-9E29-1BA980EC11F0}"/>
    <cellStyle name="Input 3 37 3_Volatility" xfId="12994" xr:uid="{F15B0490-818C-4BCD-86B5-AC51FFC417EF}"/>
    <cellStyle name="Input 3 37 4" xfId="12995" xr:uid="{1B5F2A69-5B99-4EDE-8EBF-95B66B27FDF9}"/>
    <cellStyle name="Input 3 37 4 2" xfId="12996" xr:uid="{9E42695B-A5E4-4886-92CD-3D2C8E042B8B}"/>
    <cellStyle name="Input 3 37 4_Volatility" xfId="12997" xr:uid="{AB71966E-D636-4E83-90DA-987D37DD4E16}"/>
    <cellStyle name="Input 3 37 5" xfId="12998" xr:uid="{32A3FEA0-08B3-46AC-9749-113C2145C663}"/>
    <cellStyle name="Input 3 37_Volatility" xfId="12999" xr:uid="{E63C7FDC-54F5-4426-B6F3-FFF90F123AA8}"/>
    <cellStyle name="Input 3 38" xfId="13000" xr:uid="{8172529F-2C02-4588-A8E8-DEABAA6D6861}"/>
    <cellStyle name="Input 3 38 2" xfId="13001" xr:uid="{E30923DA-B6B2-49ED-A87E-63B5B219D599}"/>
    <cellStyle name="Input 3 38 2 2" xfId="13002" xr:uid="{025C8661-DADC-4914-B728-B301872FFFCB}"/>
    <cellStyle name="Input 3 38 2 2 2" xfId="13003" xr:uid="{6F9CF3F0-0FB0-4387-B259-87EC2107900B}"/>
    <cellStyle name="Input 3 38 2 2 2 2" xfId="13004" xr:uid="{2C0C343B-06A3-400E-996F-2B785C123B47}"/>
    <cellStyle name="Input 3 38 2 2 2_Volatility" xfId="13005" xr:uid="{AD129C8B-E58D-48EC-B437-EA85F8FECC78}"/>
    <cellStyle name="Input 3 38 2 2 3" xfId="13006" xr:uid="{A5302A0A-FE83-41BD-82BF-54BEB5711F57}"/>
    <cellStyle name="Input 3 38 2 2_Volatility" xfId="13007" xr:uid="{3D9995FA-54C5-4136-91D8-16670C59D8FE}"/>
    <cellStyle name="Input 3 38 2 3" xfId="13008" xr:uid="{7BFE8F92-C023-4079-8423-B8C11D5568D9}"/>
    <cellStyle name="Input 3 38 2 3 2" xfId="13009" xr:uid="{8F6DD924-D26B-441B-A98B-199D3BC4C420}"/>
    <cellStyle name="Input 3 38 2 3 2 2" xfId="13010" xr:uid="{7D317B4B-E5C3-41C1-B02F-0F10BAAC56FE}"/>
    <cellStyle name="Input 3 38 2 3 2_Volatility" xfId="13011" xr:uid="{EAE14474-ACBA-41DD-B410-8A768F835AA8}"/>
    <cellStyle name="Input 3 38 2 3 3" xfId="13012" xr:uid="{5A990944-B947-409C-9B8A-52B8272CED0F}"/>
    <cellStyle name="Input 3 38 2 3_Volatility" xfId="13013" xr:uid="{3253FFAB-C992-4D20-94EC-17FF4B15B366}"/>
    <cellStyle name="Input 3 38 2 4" xfId="13014" xr:uid="{1F1ABDC1-4D33-453B-B56B-2ACE93374B43}"/>
    <cellStyle name="Input 3 38 2 4 2" xfId="13015" xr:uid="{18E21DA2-546D-47E3-B416-6B9FE8A7A6D4}"/>
    <cellStyle name="Input 3 38 2 4_Volatility" xfId="13016" xr:uid="{21147ABD-B1EB-4F41-B123-E7BF453140AC}"/>
    <cellStyle name="Input 3 38 2 5" xfId="13017" xr:uid="{2B37323A-DFC2-435F-B2B1-8A73EBBC04D9}"/>
    <cellStyle name="Input 3 38 2_Volatility" xfId="13018" xr:uid="{AFD94F8C-3B09-43FF-BC10-F1A75A147EAF}"/>
    <cellStyle name="Input 3 38 3" xfId="13019" xr:uid="{EFF28646-E35D-46ED-A8C0-F2E7E4BB3A55}"/>
    <cellStyle name="Input 3 38 3 2" xfId="13020" xr:uid="{65609503-C30D-403E-B879-81AF12FC9A2F}"/>
    <cellStyle name="Input 3 38 3 2 2" xfId="13021" xr:uid="{AA5BE9EF-104A-432A-99F8-3F9ADED55553}"/>
    <cellStyle name="Input 3 38 3 2_Volatility" xfId="13022" xr:uid="{A60B8568-54F0-4744-95ED-C46C91D13169}"/>
    <cellStyle name="Input 3 38 3 3" xfId="13023" xr:uid="{DA83556C-9A0D-4EAE-8D76-68EA3AA8F10E}"/>
    <cellStyle name="Input 3 38 3_Volatility" xfId="13024" xr:uid="{CFAED967-CACC-47AF-83A3-8A2F5753FC12}"/>
    <cellStyle name="Input 3 38 4" xfId="13025" xr:uid="{D12FBABC-B764-45DB-8C9C-F2A0BB8AD213}"/>
    <cellStyle name="Input 3 38 4 2" xfId="13026" xr:uid="{C7E62570-00E9-43F1-B586-8B9056B36404}"/>
    <cellStyle name="Input 3 38 4_Volatility" xfId="13027" xr:uid="{CA697E45-B6FA-4AF9-8A26-DAE68EB0F92A}"/>
    <cellStyle name="Input 3 38 5" xfId="13028" xr:uid="{7CF6D1A1-7F5B-41ED-8020-C60AE4F08734}"/>
    <cellStyle name="Input 3 38_Volatility" xfId="13029" xr:uid="{E9B7D0DC-1DC3-4E90-BD23-C17A27FC59DC}"/>
    <cellStyle name="Input 3 39" xfId="13030" xr:uid="{A745FD09-9FB4-4778-9441-9DEA9FF40701}"/>
    <cellStyle name="Input 3 39 2" xfId="13031" xr:uid="{E46F8D83-B497-4959-B4FA-FBEBF992ACCF}"/>
    <cellStyle name="Input 3 39 2 2" xfId="13032" xr:uid="{973253E9-594B-41BC-8F69-9C0C54EF906E}"/>
    <cellStyle name="Input 3 39 2 2 2" xfId="13033" xr:uid="{4EF8D892-5081-456B-950F-86ECB813DE01}"/>
    <cellStyle name="Input 3 39 2 2 2 2" xfId="13034" xr:uid="{79E0C02B-A3CE-40D0-87E6-E0B7EF15D546}"/>
    <cellStyle name="Input 3 39 2 2 2_Volatility" xfId="13035" xr:uid="{B1034F4E-7960-4A8C-BE7A-E77BBE941338}"/>
    <cellStyle name="Input 3 39 2 2 3" xfId="13036" xr:uid="{59D63F81-23AA-4648-8D5D-526212876E44}"/>
    <cellStyle name="Input 3 39 2 2_Volatility" xfId="13037" xr:uid="{2609AE52-26BF-4F15-8711-626437DA1BB9}"/>
    <cellStyle name="Input 3 39 2 3" xfId="13038" xr:uid="{E8EC93F1-E144-447C-AFA5-7099B87C03B2}"/>
    <cellStyle name="Input 3 39 2 3 2" xfId="13039" xr:uid="{0C2E1B41-1AEB-483A-8EAC-BB551D01EB09}"/>
    <cellStyle name="Input 3 39 2 3 2 2" xfId="13040" xr:uid="{77A61ADE-305D-4A91-8991-E6D6737D613A}"/>
    <cellStyle name="Input 3 39 2 3 2_Volatility" xfId="13041" xr:uid="{EA37C106-D0E2-42CF-A558-E04C4E1047F2}"/>
    <cellStyle name="Input 3 39 2 3 3" xfId="13042" xr:uid="{2B5DA060-4527-4887-9140-93FE51A04C6E}"/>
    <cellStyle name="Input 3 39 2 3_Volatility" xfId="13043" xr:uid="{30197E08-48D7-4272-AEFB-92D9C560D7E7}"/>
    <cellStyle name="Input 3 39 2 4" xfId="13044" xr:uid="{56519700-09AB-4F7E-A128-7CEEE850D58F}"/>
    <cellStyle name="Input 3 39 2 4 2" xfId="13045" xr:uid="{790DB137-8FD5-43AB-8704-24D484D415DB}"/>
    <cellStyle name="Input 3 39 2 4_Volatility" xfId="13046" xr:uid="{483B23BE-BA96-4B93-A3E3-49A9541F335B}"/>
    <cellStyle name="Input 3 39 2 5" xfId="13047" xr:uid="{62414A81-D42A-4DC7-9B3C-167D5AAA95F8}"/>
    <cellStyle name="Input 3 39 2_Volatility" xfId="13048" xr:uid="{143C39DC-DFE1-4857-B9CA-48782E593C10}"/>
    <cellStyle name="Input 3 39 3" xfId="13049" xr:uid="{7B3D396F-4C4B-4167-8968-06395D00AF1C}"/>
    <cellStyle name="Input 3 39 3 2" xfId="13050" xr:uid="{46965D64-F878-45C4-A443-47357DC1F0A8}"/>
    <cellStyle name="Input 3 39 3 2 2" xfId="13051" xr:uid="{20A4AE7A-F112-4B4F-9F35-90855676C1C3}"/>
    <cellStyle name="Input 3 39 3 2_Volatility" xfId="13052" xr:uid="{17399F26-E7AE-4ECA-9900-1EC9B79E01A5}"/>
    <cellStyle name="Input 3 39 3 3" xfId="13053" xr:uid="{1C59913D-1BAE-4D7E-8781-346E80A5FFED}"/>
    <cellStyle name="Input 3 39 3_Volatility" xfId="13054" xr:uid="{998A21F8-DCF3-4B23-967E-B0A2059B55D6}"/>
    <cellStyle name="Input 3 39 4" xfId="13055" xr:uid="{09FB4097-925D-406F-8DD1-E3CF1A6A3BE1}"/>
    <cellStyle name="Input 3 39 4 2" xfId="13056" xr:uid="{93815D8D-BBC0-49E3-B931-DFF82E8AD896}"/>
    <cellStyle name="Input 3 39 4_Volatility" xfId="13057" xr:uid="{7CFD2147-EFB9-483E-A001-E0BD5834CA38}"/>
    <cellStyle name="Input 3 39 5" xfId="13058" xr:uid="{BFF93F17-910F-4C97-BD06-21C06D9F25BB}"/>
    <cellStyle name="Input 3 39_Volatility" xfId="13059" xr:uid="{25A29FC8-6B7C-47D4-A1F8-4BBEB7F64967}"/>
    <cellStyle name="Input 3 4" xfId="13060" xr:uid="{B5494038-77FE-4892-BC43-D8E2EA777604}"/>
    <cellStyle name="Input 3 4 2" xfId="13061" xr:uid="{5E92FD21-FB39-4871-B8AD-AA80C8133C8F}"/>
    <cellStyle name="Input 3 4 2 2" xfId="13062" xr:uid="{8BE3EBF1-7CEC-4950-A14F-89C7A5F1A04A}"/>
    <cellStyle name="Input 3 4 2 2 2" xfId="13063" xr:uid="{0D8AC4DA-B331-45E9-A104-1CF2A32738DD}"/>
    <cellStyle name="Input 3 4 2 2 2 2" xfId="13064" xr:uid="{59EBE086-EEC9-487A-BC49-2E4CA3D39598}"/>
    <cellStyle name="Input 3 4 2 2 2_Volatility" xfId="13065" xr:uid="{6CFE57D8-3C93-462A-98E1-964B511AB687}"/>
    <cellStyle name="Input 3 4 2 2 3" xfId="13066" xr:uid="{A69AE0E6-C5C0-4A68-BC32-D44654586FD2}"/>
    <cellStyle name="Input 3 4 2 2_Volatility" xfId="13067" xr:uid="{0118F56C-993C-42A4-8614-AE7FBE5A1F7C}"/>
    <cellStyle name="Input 3 4 2 3" xfId="13068" xr:uid="{236469FC-C269-46FF-A56D-E9EC01A277FE}"/>
    <cellStyle name="Input 3 4 2 3 2" xfId="13069" xr:uid="{20A1BF03-E050-45C3-A9B5-44A53C14CAFC}"/>
    <cellStyle name="Input 3 4 2 3 2 2" xfId="13070" xr:uid="{09C4505E-8605-46B5-92B7-5E1B18E2E1E0}"/>
    <cellStyle name="Input 3 4 2 3 2_Volatility" xfId="13071" xr:uid="{D514633B-8B9A-474B-8319-066577B384EA}"/>
    <cellStyle name="Input 3 4 2 3 3" xfId="13072" xr:uid="{182CBE76-FB7A-4207-A5E8-B61EA90CB4F4}"/>
    <cellStyle name="Input 3 4 2 3_Volatility" xfId="13073" xr:uid="{1E32FF16-05C4-4258-A471-E67A612A4C88}"/>
    <cellStyle name="Input 3 4 2 4" xfId="13074" xr:uid="{82B9158D-6A08-4949-8687-7123DCFA7AD7}"/>
    <cellStyle name="Input 3 4 2 4 2" xfId="13075" xr:uid="{0A678EAA-2EAC-4B78-AFF6-0A1DEB15C4AA}"/>
    <cellStyle name="Input 3 4 2 4_Volatility" xfId="13076" xr:uid="{2C105069-B8B2-4779-872D-2C7D54AB946F}"/>
    <cellStyle name="Input 3 4 2 5" xfId="13077" xr:uid="{304A146B-7559-4451-A59A-AAF2343DFCA2}"/>
    <cellStyle name="Input 3 4 2_Volatility" xfId="13078" xr:uid="{42F73ABC-AF6F-4424-B39D-38DE8D4EF448}"/>
    <cellStyle name="Input 3 4 3" xfId="13079" xr:uid="{AF2F446C-539C-4111-A7CE-527F72F9E72A}"/>
    <cellStyle name="Input 3 4 3 2" xfId="13080" xr:uid="{887C6EC6-815B-4F40-8DB2-37471D1FFBD6}"/>
    <cellStyle name="Input 3 4 3 2 2" xfId="13081" xr:uid="{ACF676C8-445A-4E36-997B-5474C16B1A90}"/>
    <cellStyle name="Input 3 4 3 2_Volatility" xfId="13082" xr:uid="{5D9C99CD-007B-4958-95A4-2B4DCF849E5E}"/>
    <cellStyle name="Input 3 4 3 3" xfId="13083" xr:uid="{01F0AD99-D2B6-4813-B1FB-0CD150AAAC60}"/>
    <cellStyle name="Input 3 4 3_Volatility" xfId="13084" xr:uid="{96CD1660-ACBC-4E2A-8D05-81EEEEAC93F5}"/>
    <cellStyle name="Input 3 4 4" xfId="13085" xr:uid="{CC12CA9E-8F7E-4B70-B8D5-1C16096369D8}"/>
    <cellStyle name="Input 3 4 4 2" xfId="13086" xr:uid="{3EE68CCF-069E-4C83-9ED3-33A30BF6D1CD}"/>
    <cellStyle name="Input 3 4 4_Volatility" xfId="13087" xr:uid="{574B25FB-656A-4616-B382-E6E60F5BE8BD}"/>
    <cellStyle name="Input 3 4 5" xfId="13088" xr:uid="{C7BD2C15-D238-4CE1-8759-32293135882F}"/>
    <cellStyle name="Input 3 4_Volatility" xfId="13089" xr:uid="{FDD2DA5A-92FB-4850-89FD-8D43588B2221}"/>
    <cellStyle name="Input 3 40" xfId="13090" xr:uid="{CCBD24BE-FAC3-443C-A4F0-EC5820ECEBAA}"/>
    <cellStyle name="Input 3 40 2" xfId="13091" xr:uid="{42B65F92-EF38-4AF4-9317-007D5BD2075E}"/>
    <cellStyle name="Input 3 40 2 2" xfId="13092" xr:uid="{D0390E51-6624-46A1-B8D3-55E010D4D431}"/>
    <cellStyle name="Input 3 40 2 2 2" xfId="13093" xr:uid="{7EF46FC7-4AFB-4A29-B253-348B2F662E01}"/>
    <cellStyle name="Input 3 40 2 2 2 2" xfId="13094" xr:uid="{FADDF0B7-5D85-443F-A863-042C47444896}"/>
    <cellStyle name="Input 3 40 2 2 2_Volatility" xfId="13095" xr:uid="{AC9A2682-7326-4355-8D1F-EB0395B51DF1}"/>
    <cellStyle name="Input 3 40 2 2 3" xfId="13096" xr:uid="{7C34FE83-6547-4097-A02E-A39AA658C577}"/>
    <cellStyle name="Input 3 40 2 2_Volatility" xfId="13097" xr:uid="{8F2DF2C7-7881-47D3-82F8-2111F81F1C84}"/>
    <cellStyle name="Input 3 40 2 3" xfId="13098" xr:uid="{48B899A6-E56F-495A-ACE2-21AA798F567C}"/>
    <cellStyle name="Input 3 40 2 3 2" xfId="13099" xr:uid="{F1D2F0C6-BD23-49A3-86B4-EB5266300145}"/>
    <cellStyle name="Input 3 40 2 3 2 2" xfId="13100" xr:uid="{D385D63C-063D-4893-8CF5-FDE8C9BA89A5}"/>
    <cellStyle name="Input 3 40 2 3 2_Volatility" xfId="13101" xr:uid="{4F9AC15B-7B1C-4E1C-9A25-45C5CE58AD65}"/>
    <cellStyle name="Input 3 40 2 3 3" xfId="13102" xr:uid="{45C45B49-958F-4C91-BFC0-DC7DCB20D3EA}"/>
    <cellStyle name="Input 3 40 2 3_Volatility" xfId="13103" xr:uid="{32DA0FB1-B7B4-4395-BB5A-1A95054553D3}"/>
    <cellStyle name="Input 3 40 2 4" xfId="13104" xr:uid="{C4A8CDC9-652B-421E-BF0D-0F6FFA57DEF4}"/>
    <cellStyle name="Input 3 40 2 4 2" xfId="13105" xr:uid="{7E8BA754-CBEE-4B5E-9AB7-95D39096D75F}"/>
    <cellStyle name="Input 3 40 2 4_Volatility" xfId="13106" xr:uid="{6C4142D6-9605-4E32-9D6E-3BE5103503F1}"/>
    <cellStyle name="Input 3 40 2 5" xfId="13107" xr:uid="{A534B944-35D4-4D47-B5ED-F7AE8E93BC6C}"/>
    <cellStyle name="Input 3 40 2_Volatility" xfId="13108" xr:uid="{724713EA-6F8A-4463-A4D9-67204AD4AA25}"/>
    <cellStyle name="Input 3 40 3" xfId="13109" xr:uid="{1C6B7245-0C21-4BF7-A905-9BD8BD665DB1}"/>
    <cellStyle name="Input 3 40 3 2" xfId="13110" xr:uid="{2F8ED2EC-95E2-4597-A341-0EE275319DEA}"/>
    <cellStyle name="Input 3 40 3 2 2" xfId="13111" xr:uid="{EBC0B8E2-71DB-4607-A12B-EDEE2A70421C}"/>
    <cellStyle name="Input 3 40 3 2_Volatility" xfId="13112" xr:uid="{714F0AD0-9298-4353-862A-013FBB094B1C}"/>
    <cellStyle name="Input 3 40 3 3" xfId="13113" xr:uid="{D401DBF3-AD65-490B-8FDC-C9954997B1F7}"/>
    <cellStyle name="Input 3 40 3_Volatility" xfId="13114" xr:uid="{7B5D16FA-ACEA-421C-BF6C-1AC5A6E22080}"/>
    <cellStyle name="Input 3 40 4" xfId="13115" xr:uid="{5324A211-6C49-486B-93C8-6A19145FC730}"/>
    <cellStyle name="Input 3 40 4 2" xfId="13116" xr:uid="{BC53F597-A491-4503-8975-7E1241BF95D5}"/>
    <cellStyle name="Input 3 40 4_Volatility" xfId="13117" xr:uid="{D2E3600F-87FE-4A09-8EB0-3236DA5622BD}"/>
    <cellStyle name="Input 3 40 5" xfId="13118" xr:uid="{D5B18C69-F4B3-44AC-A500-C8C5D839F14A}"/>
    <cellStyle name="Input 3 40_Volatility" xfId="13119" xr:uid="{C9D67343-F29E-418A-A572-D9E66D4A77E7}"/>
    <cellStyle name="Input 3 41" xfId="13120" xr:uid="{490F54E8-BF2A-405D-94F6-9398BA0EE059}"/>
    <cellStyle name="Input 3 41 2" xfId="13121" xr:uid="{A83336C3-5101-44D6-8802-9C22E05AE1D0}"/>
    <cellStyle name="Input 3 41 2 2" xfId="13122" xr:uid="{DEE6A102-50F5-4A41-A9B6-C2481C79FB27}"/>
    <cellStyle name="Input 3 41 2 2 2" xfId="13123" xr:uid="{A2BAB34B-19F9-48F6-B572-31416365FF62}"/>
    <cellStyle name="Input 3 41 2 2 2 2" xfId="13124" xr:uid="{E2B82059-6F0E-4472-B0FE-71E60A5A4FA1}"/>
    <cellStyle name="Input 3 41 2 2 2_Volatility" xfId="13125" xr:uid="{59033725-822F-49AC-98BA-E78811F364E2}"/>
    <cellStyle name="Input 3 41 2 2 3" xfId="13126" xr:uid="{D730465B-DF3E-4EEC-8021-9DB721CC02F4}"/>
    <cellStyle name="Input 3 41 2 2_Volatility" xfId="13127" xr:uid="{0E36FD8F-B567-4986-A239-0143264057F6}"/>
    <cellStyle name="Input 3 41 2 3" xfId="13128" xr:uid="{10AE0D2F-7C99-48CC-A88C-023057EF050E}"/>
    <cellStyle name="Input 3 41 2 3 2" xfId="13129" xr:uid="{54E167C3-341D-4367-8865-935EE3D19192}"/>
    <cellStyle name="Input 3 41 2 3 2 2" xfId="13130" xr:uid="{1F412C90-2F86-454F-B1FF-8503D9CA1B9E}"/>
    <cellStyle name="Input 3 41 2 3 2_Volatility" xfId="13131" xr:uid="{E01ECB9A-8A81-4CE9-AAB6-E67DE073E285}"/>
    <cellStyle name="Input 3 41 2 3 3" xfId="13132" xr:uid="{88F3BAFB-B3ED-4421-8181-0A6B55FB7FE2}"/>
    <cellStyle name="Input 3 41 2 3_Volatility" xfId="13133" xr:uid="{259990FA-9E3D-496D-9748-DAC932E14ECF}"/>
    <cellStyle name="Input 3 41 2 4" xfId="13134" xr:uid="{9B643E0A-D798-4F9E-B712-08E631EF4AC0}"/>
    <cellStyle name="Input 3 41 2 4 2" xfId="13135" xr:uid="{A9CEC1E0-F19D-4AB7-9F90-BC245BD087FB}"/>
    <cellStyle name="Input 3 41 2 4_Volatility" xfId="13136" xr:uid="{4E4D8A35-502E-47C9-94A7-EB4663D9BB0B}"/>
    <cellStyle name="Input 3 41 2 5" xfId="13137" xr:uid="{6012C6AF-C673-4A71-9C3F-7B421F7FFD84}"/>
    <cellStyle name="Input 3 41 2_Volatility" xfId="13138" xr:uid="{FB7C7BF2-0FD0-407F-8A68-594F6EDFC089}"/>
    <cellStyle name="Input 3 41 3" xfId="13139" xr:uid="{B9A60176-D0F0-49DF-B82F-6583FFA44899}"/>
    <cellStyle name="Input 3 41 3 2" xfId="13140" xr:uid="{E11B7558-0913-4846-96ED-6AEBC8E0D31A}"/>
    <cellStyle name="Input 3 41 3 2 2" xfId="13141" xr:uid="{DA9F6A7F-7790-4737-BDCC-9D1C45A107F9}"/>
    <cellStyle name="Input 3 41 3 2_Volatility" xfId="13142" xr:uid="{5F972387-5C01-4AAF-AC41-D50CC08F5ED3}"/>
    <cellStyle name="Input 3 41 3 3" xfId="13143" xr:uid="{799106C0-5552-4E2E-82D6-6824397419DD}"/>
    <cellStyle name="Input 3 41 3_Volatility" xfId="13144" xr:uid="{F8058BA1-B81C-4A5B-A46A-63F221E9ECD4}"/>
    <cellStyle name="Input 3 41 4" xfId="13145" xr:uid="{86DCC8AD-FBE9-42D9-B9F1-66107EE3F746}"/>
    <cellStyle name="Input 3 41 4 2" xfId="13146" xr:uid="{FC766405-6C1C-44F1-B379-2D6C5A48D77E}"/>
    <cellStyle name="Input 3 41 4_Volatility" xfId="13147" xr:uid="{164F0DEA-5BBD-400C-833D-D4FFC5DD5797}"/>
    <cellStyle name="Input 3 41 5" xfId="13148" xr:uid="{C5BEA613-5B0B-405A-A23C-59724EF000E8}"/>
    <cellStyle name="Input 3 41_Volatility" xfId="13149" xr:uid="{1ECA2817-3605-4A05-BCBD-3E742B47181B}"/>
    <cellStyle name="Input 3 42" xfId="13150" xr:uid="{5A291E48-52AD-4049-A1F0-22B547F29DEB}"/>
    <cellStyle name="Input 3 42 2" xfId="13151" xr:uid="{97E9F721-7720-4063-9358-0676BFFD4FD6}"/>
    <cellStyle name="Input 3 42 2 2" xfId="13152" xr:uid="{E16778EF-A1A2-489A-A9DD-2A78ABE0933D}"/>
    <cellStyle name="Input 3 42 2 2 2" xfId="13153" xr:uid="{53D47402-7C8C-4402-9179-2833C2A1D687}"/>
    <cellStyle name="Input 3 42 2 2 2 2" xfId="13154" xr:uid="{489C3785-2A82-4376-9273-8CE48D3ABF9D}"/>
    <cellStyle name="Input 3 42 2 2 2_Volatility" xfId="13155" xr:uid="{251B0735-7622-48B1-A0A1-190F860A4FDB}"/>
    <cellStyle name="Input 3 42 2 2 3" xfId="13156" xr:uid="{F18AC0A8-8A36-435E-94E8-6AFB3312D08E}"/>
    <cellStyle name="Input 3 42 2 2_Volatility" xfId="13157" xr:uid="{6F0CF1C6-533A-4F50-9FF2-DEDEB27728EC}"/>
    <cellStyle name="Input 3 42 2 3" xfId="13158" xr:uid="{8BAE5B0A-44BE-4FEE-8AFA-01C5205BFB82}"/>
    <cellStyle name="Input 3 42 2 3 2" xfId="13159" xr:uid="{A5479624-27B2-44CA-8E77-78842572F2BC}"/>
    <cellStyle name="Input 3 42 2 3 2 2" xfId="13160" xr:uid="{2377CBB3-50A1-4F1A-B0AA-2896EE538806}"/>
    <cellStyle name="Input 3 42 2 3 2_Volatility" xfId="13161" xr:uid="{55AC248D-6042-4F53-BC4D-F5D3CB15C5E8}"/>
    <cellStyle name="Input 3 42 2 3 3" xfId="13162" xr:uid="{8907D0A4-8B1E-4AFF-951A-88E6C22B80BD}"/>
    <cellStyle name="Input 3 42 2 3_Volatility" xfId="13163" xr:uid="{770DB0BF-860A-4463-BCC7-13118A31EC37}"/>
    <cellStyle name="Input 3 42 2 4" xfId="13164" xr:uid="{E99A9BAC-087D-4E35-8C79-84400EB18602}"/>
    <cellStyle name="Input 3 42 2 4 2" xfId="13165" xr:uid="{143E3246-E264-4479-B5C5-8FC274E1EE3F}"/>
    <cellStyle name="Input 3 42 2 4_Volatility" xfId="13166" xr:uid="{45B0FCBA-88C9-4EA0-8ECC-28FE4D4D5C63}"/>
    <cellStyle name="Input 3 42 2 5" xfId="13167" xr:uid="{027AC4D2-305B-4950-9464-3E90F1728C99}"/>
    <cellStyle name="Input 3 42 2_Volatility" xfId="13168" xr:uid="{0F56467D-A119-4DB5-B1D4-91857A725142}"/>
    <cellStyle name="Input 3 42 3" xfId="13169" xr:uid="{D2DBE801-7952-4F8B-807E-0C3A74973A67}"/>
    <cellStyle name="Input 3 42 3 2" xfId="13170" xr:uid="{354C34CD-DA3B-4769-BC0B-A8C088946FA9}"/>
    <cellStyle name="Input 3 42 3 2 2" xfId="13171" xr:uid="{33DF6FFE-4FBE-4A2E-ACB8-2BFCAE489F2E}"/>
    <cellStyle name="Input 3 42 3 2_Volatility" xfId="13172" xr:uid="{B2358239-B54E-4D14-8FC2-B1DF24EB868E}"/>
    <cellStyle name="Input 3 42 3 3" xfId="13173" xr:uid="{7EA3E691-683F-4F9F-A18D-F45CBD2678D0}"/>
    <cellStyle name="Input 3 42 3_Volatility" xfId="13174" xr:uid="{F379C03D-1337-4695-8C1D-126288A29F90}"/>
    <cellStyle name="Input 3 42 4" xfId="13175" xr:uid="{EE691A1A-3112-4007-9F82-0822D85F4A4F}"/>
    <cellStyle name="Input 3 42 4 2" xfId="13176" xr:uid="{80C7084C-5F52-4400-9E61-B6BA44E25FE7}"/>
    <cellStyle name="Input 3 42 4_Volatility" xfId="13177" xr:uid="{564B2DC0-B344-42DC-B09A-D031599B74C8}"/>
    <cellStyle name="Input 3 42 5" xfId="13178" xr:uid="{1D3C66A5-E38C-45A2-B72C-BE5B93DDB8EF}"/>
    <cellStyle name="Input 3 42_Volatility" xfId="13179" xr:uid="{6A3E3845-C3C5-4FA1-A288-4F3ACD25AB45}"/>
    <cellStyle name="Input 3 43" xfId="13180" xr:uid="{F37357D2-B875-41E7-80F1-F86E6F152890}"/>
    <cellStyle name="Input 3 43 2" xfId="13181" xr:uid="{A333F2D3-B527-4E68-A764-30EF9E027D64}"/>
    <cellStyle name="Input 3 43 2 2" xfId="13182" xr:uid="{38ABEFEB-FD2D-4294-884E-A772CF2EF798}"/>
    <cellStyle name="Input 3 43 2 2 2" xfId="13183" xr:uid="{ECF13279-D905-4D85-8526-C477A82265F2}"/>
    <cellStyle name="Input 3 43 2 2 2 2" xfId="13184" xr:uid="{E57A9AC2-2D6F-4367-A305-9AC5CD0338A8}"/>
    <cellStyle name="Input 3 43 2 2 2_Volatility" xfId="13185" xr:uid="{00684B36-FB0E-45A6-8CAA-899417424BDE}"/>
    <cellStyle name="Input 3 43 2 2 3" xfId="13186" xr:uid="{81BF0B71-64FB-4E6A-8742-FC127D308C77}"/>
    <cellStyle name="Input 3 43 2 2_Volatility" xfId="13187" xr:uid="{2E402A68-4B29-493C-8EFD-FD200EE3158B}"/>
    <cellStyle name="Input 3 43 2 3" xfId="13188" xr:uid="{D4C3D0A9-2D5F-41B1-A3BA-3FBC9B19B0CC}"/>
    <cellStyle name="Input 3 43 2 3 2" xfId="13189" xr:uid="{11B70966-4EDF-4D05-92C4-DD2953C97453}"/>
    <cellStyle name="Input 3 43 2 3 2 2" xfId="13190" xr:uid="{442AC3B3-2772-47D6-A88F-B2E191F30305}"/>
    <cellStyle name="Input 3 43 2 3 2_Volatility" xfId="13191" xr:uid="{0EFED666-76E5-43B7-B605-7E947647187C}"/>
    <cellStyle name="Input 3 43 2 3 3" xfId="13192" xr:uid="{46AB91A5-8568-4C52-92D4-F5C866699299}"/>
    <cellStyle name="Input 3 43 2 3_Volatility" xfId="13193" xr:uid="{3A93CDB9-2320-48D6-8B14-2EDBC90B536C}"/>
    <cellStyle name="Input 3 43 2 4" xfId="13194" xr:uid="{84730300-03EB-43EF-9E4B-D88F3F6734B5}"/>
    <cellStyle name="Input 3 43 2 4 2" xfId="13195" xr:uid="{CA6F8294-CD22-4DBF-9EE1-41CBDF158BCB}"/>
    <cellStyle name="Input 3 43 2 4_Volatility" xfId="13196" xr:uid="{DCA62EDF-6CB4-43EA-BE90-9D74D30DA487}"/>
    <cellStyle name="Input 3 43 2 5" xfId="13197" xr:uid="{9CFC12D4-E46D-422E-8773-2E296185BB41}"/>
    <cellStyle name="Input 3 43 2_Volatility" xfId="13198" xr:uid="{06497746-135D-4BBA-AF66-61D572339142}"/>
    <cellStyle name="Input 3 43 3" xfId="13199" xr:uid="{CD6ACB3B-F7BA-4258-A82D-A0FE634C42D6}"/>
    <cellStyle name="Input 3 43 3 2" xfId="13200" xr:uid="{51AC19B9-3D5A-46DC-8CD9-25F32F214C36}"/>
    <cellStyle name="Input 3 43 3 2 2" xfId="13201" xr:uid="{8017621F-F1DB-4BC2-BA02-7F743FB534DE}"/>
    <cellStyle name="Input 3 43 3 2_Volatility" xfId="13202" xr:uid="{2172F90F-CA69-4EDA-BF7E-A5570078B058}"/>
    <cellStyle name="Input 3 43 3 3" xfId="13203" xr:uid="{10B9368A-4A0F-43F7-8E45-35F509742055}"/>
    <cellStyle name="Input 3 43 3_Volatility" xfId="13204" xr:uid="{8779C02A-A338-4436-83A6-C807F729DB14}"/>
    <cellStyle name="Input 3 43 4" xfId="13205" xr:uid="{644D55FF-7061-4D65-ABBF-46972733CFD9}"/>
    <cellStyle name="Input 3 43 4 2" xfId="13206" xr:uid="{672B3480-5004-4F97-BEF8-1E36914483DF}"/>
    <cellStyle name="Input 3 43 4_Volatility" xfId="13207" xr:uid="{F8F205AB-6FFA-4276-BBDD-36886742B98F}"/>
    <cellStyle name="Input 3 43 5" xfId="13208" xr:uid="{A43DE76D-C7E6-4D92-893A-B29D0E27C7AC}"/>
    <cellStyle name="Input 3 43_Volatility" xfId="13209" xr:uid="{B46CA836-F119-4F09-9634-20A20271200A}"/>
    <cellStyle name="Input 3 44" xfId="13210" xr:uid="{5A80F685-7571-4A3D-8B4B-F2EEC257E4CA}"/>
    <cellStyle name="Input 3 44 2" xfId="13211" xr:uid="{7181B848-40FC-468C-8E89-EC21BA5B8846}"/>
    <cellStyle name="Input 3 44 2 2" xfId="13212" xr:uid="{C82913CA-BC61-40C5-8F9C-0A9821F1F68B}"/>
    <cellStyle name="Input 3 44 2 2 2" xfId="13213" xr:uid="{1447F106-91E1-4E77-98E3-C10E58108A12}"/>
    <cellStyle name="Input 3 44 2 2 2 2" xfId="13214" xr:uid="{9CDD779B-1424-4B87-84BD-755CAAD26AF8}"/>
    <cellStyle name="Input 3 44 2 2 2_Volatility" xfId="13215" xr:uid="{637C3BF2-ACCD-4316-8BB9-E0FDDEE86556}"/>
    <cellStyle name="Input 3 44 2 2 3" xfId="13216" xr:uid="{F280797E-997B-4875-B449-EAAAFE9A79B3}"/>
    <cellStyle name="Input 3 44 2 2_Volatility" xfId="13217" xr:uid="{DDED5B99-96B8-4AA7-9128-72FE390C4232}"/>
    <cellStyle name="Input 3 44 2 3" xfId="13218" xr:uid="{14C34D08-4AA2-473A-8B0F-2F2D8B525E01}"/>
    <cellStyle name="Input 3 44 2 3 2" xfId="13219" xr:uid="{8AC8581B-CC88-4C72-ABC5-4F053160EA74}"/>
    <cellStyle name="Input 3 44 2 3 2 2" xfId="13220" xr:uid="{CC7A726C-3040-4245-9A78-DD3A84E5E41A}"/>
    <cellStyle name="Input 3 44 2 3 2_Volatility" xfId="13221" xr:uid="{A72B4262-6E61-4CAB-B907-FFA84CAD56F6}"/>
    <cellStyle name="Input 3 44 2 3 3" xfId="13222" xr:uid="{1E65E1AC-6CD9-4800-9392-B43E39ED5448}"/>
    <cellStyle name="Input 3 44 2 3_Volatility" xfId="13223" xr:uid="{53C39F69-1799-42AF-9EF9-E8EA5C8C0B94}"/>
    <cellStyle name="Input 3 44 2 4" xfId="13224" xr:uid="{B0574B68-168C-43C4-9EF1-08D84D9C7BC8}"/>
    <cellStyle name="Input 3 44 2 4 2" xfId="13225" xr:uid="{181E2F7B-C491-42DF-94D9-61B36EAAFCE6}"/>
    <cellStyle name="Input 3 44 2 4_Volatility" xfId="13226" xr:uid="{2737667B-CEEE-480A-A27B-D9AE91B8E969}"/>
    <cellStyle name="Input 3 44 2 5" xfId="13227" xr:uid="{22E58DBD-A1FB-484E-B671-618A6FD4A524}"/>
    <cellStyle name="Input 3 44 2_Volatility" xfId="13228" xr:uid="{F196EB72-345E-4113-A679-AFCD9F49642E}"/>
    <cellStyle name="Input 3 44 3" xfId="13229" xr:uid="{1D58F5F8-ED41-4705-8C68-0D3AF590C73A}"/>
    <cellStyle name="Input 3 44 3 2" xfId="13230" xr:uid="{694DA4F7-14D4-4363-9CD4-CE7FE2C1B5B0}"/>
    <cellStyle name="Input 3 44 3 2 2" xfId="13231" xr:uid="{78E14827-FFEA-4EDA-B033-6F5142B84F28}"/>
    <cellStyle name="Input 3 44 3 2_Volatility" xfId="13232" xr:uid="{53D205D2-E68E-4164-BA9F-D1FCACFC4A23}"/>
    <cellStyle name="Input 3 44 3 3" xfId="13233" xr:uid="{9A18D851-D7BB-4EAB-BB7C-F2EE3A216E1C}"/>
    <cellStyle name="Input 3 44 3_Volatility" xfId="13234" xr:uid="{63D0F03C-E1CA-456D-B594-3A9A3EEDA6D7}"/>
    <cellStyle name="Input 3 44 4" xfId="13235" xr:uid="{4C4B8F7B-47D6-4CED-A261-96ACC615AF32}"/>
    <cellStyle name="Input 3 44 4 2" xfId="13236" xr:uid="{D89F3F5B-E683-48A8-9AC9-65EB87464311}"/>
    <cellStyle name="Input 3 44 4_Volatility" xfId="13237" xr:uid="{85DDB36E-DB30-4B8C-A17A-505B8B79AEBD}"/>
    <cellStyle name="Input 3 44 5" xfId="13238" xr:uid="{C0038C9C-6F7F-4A64-A48A-F57D51F39820}"/>
    <cellStyle name="Input 3 44_Volatility" xfId="13239" xr:uid="{3F9092A1-4DD5-4C6E-9F84-50B6C933ABEC}"/>
    <cellStyle name="Input 3 45" xfId="13240" xr:uid="{62561B52-36BF-405E-B671-CE13421D4302}"/>
    <cellStyle name="Input 3 45 2" xfId="13241" xr:uid="{6BCC5D6B-1BA7-4CA5-9EF8-76DCDAD6A2D7}"/>
    <cellStyle name="Input 3 45 2 2" xfId="13242" xr:uid="{C4EF0477-C264-4458-9203-C9889C370B77}"/>
    <cellStyle name="Input 3 45 2 2 2" xfId="13243" xr:uid="{E9169BDC-0D1D-41E3-943C-A0F815B44449}"/>
    <cellStyle name="Input 3 45 2 2 2 2" xfId="13244" xr:uid="{174F4739-8476-4BD4-87BE-D0D01B66BEE9}"/>
    <cellStyle name="Input 3 45 2 2 2_Volatility" xfId="13245" xr:uid="{D21991F7-4D60-45EC-AAFF-082C62CE1A57}"/>
    <cellStyle name="Input 3 45 2 2 3" xfId="13246" xr:uid="{0327DAFE-FCA2-475E-9EC6-C087425B860C}"/>
    <cellStyle name="Input 3 45 2 2_Volatility" xfId="13247" xr:uid="{3D356DEF-5121-4B71-91EC-DE35954F600D}"/>
    <cellStyle name="Input 3 45 2 3" xfId="13248" xr:uid="{E5665C4F-01AB-4DDB-AFAB-B238218BF76D}"/>
    <cellStyle name="Input 3 45 2 3 2" xfId="13249" xr:uid="{FC5DA4D5-AA7B-4F5B-B8C1-D59389570248}"/>
    <cellStyle name="Input 3 45 2 3 2 2" xfId="13250" xr:uid="{E0BA89DE-2D70-4D29-86C6-738847BED1A5}"/>
    <cellStyle name="Input 3 45 2 3 2_Volatility" xfId="13251" xr:uid="{ED8D9897-4C6A-46A7-BDD3-9D638B5D72C1}"/>
    <cellStyle name="Input 3 45 2 3 3" xfId="13252" xr:uid="{A467AF3F-5B74-4D94-A656-60BFAF89A9F0}"/>
    <cellStyle name="Input 3 45 2 3_Volatility" xfId="13253" xr:uid="{64D50674-CA5E-42E3-AEC4-938D9A475C3D}"/>
    <cellStyle name="Input 3 45 2 4" xfId="13254" xr:uid="{B8F381E1-14A3-4199-915E-B827D8CB0C10}"/>
    <cellStyle name="Input 3 45 2 4 2" xfId="13255" xr:uid="{13E9EDF3-C20F-4642-9395-545367087469}"/>
    <cellStyle name="Input 3 45 2 4_Volatility" xfId="13256" xr:uid="{7AD33F9B-878E-4B1D-BCB8-AE1CA0CD60F7}"/>
    <cellStyle name="Input 3 45 2 5" xfId="13257" xr:uid="{5CA53268-A83F-4FEF-B4EF-94365FA4F8FA}"/>
    <cellStyle name="Input 3 45 2_Volatility" xfId="13258" xr:uid="{815674A1-5B60-431C-93BE-27173D17CD6A}"/>
    <cellStyle name="Input 3 45 3" xfId="13259" xr:uid="{C6B846D3-3FBB-4F22-AB3C-8823294D0E41}"/>
    <cellStyle name="Input 3 45 3 2" xfId="13260" xr:uid="{3BBDE962-3D31-4767-A125-4732F1FF84F8}"/>
    <cellStyle name="Input 3 45 3 2 2" xfId="13261" xr:uid="{67880A4F-D050-4680-B932-29724C598887}"/>
    <cellStyle name="Input 3 45 3 2_Volatility" xfId="13262" xr:uid="{E60340B5-B50C-4D68-9A31-B09D0E25FFDC}"/>
    <cellStyle name="Input 3 45 3 3" xfId="13263" xr:uid="{A5BDA82C-95A1-48B5-907F-3B34D463672A}"/>
    <cellStyle name="Input 3 45 3_Volatility" xfId="13264" xr:uid="{288F555A-A211-4ACE-8FC9-FA4A963D4073}"/>
    <cellStyle name="Input 3 45 4" xfId="13265" xr:uid="{6C14F2C4-E727-4B9B-B4AA-6221C6BA57D9}"/>
    <cellStyle name="Input 3 45 4 2" xfId="13266" xr:uid="{27AE80A9-4AE9-40AC-8754-F42E155EF0F0}"/>
    <cellStyle name="Input 3 45 4_Volatility" xfId="13267" xr:uid="{B3A38E03-44EB-4F98-A4AF-75DDBDEA30EA}"/>
    <cellStyle name="Input 3 45 5" xfId="13268" xr:uid="{19F8EB51-6023-422C-8F9D-DDC1B1A267A9}"/>
    <cellStyle name="Input 3 45_Volatility" xfId="13269" xr:uid="{39A0C45F-4B5D-4A7B-918A-466AAFC21785}"/>
    <cellStyle name="Input 3 46" xfId="13270" xr:uid="{343A4B8D-86F0-4E2F-A519-E35E01132655}"/>
    <cellStyle name="Input 3 46 2" xfId="13271" xr:uid="{138C630D-B8EE-42CB-BB9D-132AD35FE733}"/>
    <cellStyle name="Input 3 46 2 2" xfId="13272" xr:uid="{9BC83C92-02E1-4040-A3B8-544C6B983034}"/>
    <cellStyle name="Input 3 46 2 2 2" xfId="13273" xr:uid="{F3146771-5F7E-4FDE-BFB6-80A4D6A50E5B}"/>
    <cellStyle name="Input 3 46 2 2 2 2" xfId="13274" xr:uid="{71D0B3E7-576D-48EF-A75B-3BFAD3CE6D5D}"/>
    <cellStyle name="Input 3 46 2 2 2_Volatility" xfId="13275" xr:uid="{E652FCC6-407A-472B-831C-B70046E48BBB}"/>
    <cellStyle name="Input 3 46 2 2 3" xfId="13276" xr:uid="{F89B2FED-5300-4D24-BDBF-481741BBAB71}"/>
    <cellStyle name="Input 3 46 2 2_Volatility" xfId="13277" xr:uid="{CFDB7803-2AFB-419C-81D3-4BF0B3D805C2}"/>
    <cellStyle name="Input 3 46 2 3" xfId="13278" xr:uid="{4CFDD8A5-A478-4B2E-97D9-DE6299A95F17}"/>
    <cellStyle name="Input 3 46 2 3 2" xfId="13279" xr:uid="{239B9998-B921-42BD-B92E-D060D8498399}"/>
    <cellStyle name="Input 3 46 2 3 2 2" xfId="13280" xr:uid="{0FC5C785-E608-44E1-B137-19413FF8656B}"/>
    <cellStyle name="Input 3 46 2 3 2_Volatility" xfId="13281" xr:uid="{F88C5781-EAFD-45DE-AAA9-6463A7EF5070}"/>
    <cellStyle name="Input 3 46 2 3 3" xfId="13282" xr:uid="{89DECE29-0D8A-4D5F-8288-7901D970FE83}"/>
    <cellStyle name="Input 3 46 2 3_Volatility" xfId="13283" xr:uid="{6D22A1BA-3259-438A-ACC3-C500CFC080B5}"/>
    <cellStyle name="Input 3 46 2 4" xfId="13284" xr:uid="{9A5F5CA9-0826-42CB-A75B-578AB6170865}"/>
    <cellStyle name="Input 3 46 2 4 2" xfId="13285" xr:uid="{32EE7D6B-1E23-46BC-8AA3-DB139CED4A21}"/>
    <cellStyle name="Input 3 46 2 4_Volatility" xfId="13286" xr:uid="{B5D2E13C-BB68-45EF-A1ED-192A618A3817}"/>
    <cellStyle name="Input 3 46 2 5" xfId="13287" xr:uid="{B0CC431B-F08F-4BCD-BCA7-9DA7BD71DEC6}"/>
    <cellStyle name="Input 3 46 2_Volatility" xfId="13288" xr:uid="{F791E466-00C6-4BFA-8AD9-F44DF7BDD333}"/>
    <cellStyle name="Input 3 46 3" xfId="13289" xr:uid="{7B23049B-DD94-47C9-AC1B-95AB836B0437}"/>
    <cellStyle name="Input 3 46 3 2" xfId="13290" xr:uid="{F9C16509-AA01-476F-AAC5-B905AEEE2C40}"/>
    <cellStyle name="Input 3 46 3 2 2" xfId="13291" xr:uid="{9A3D7751-FB82-461E-A032-9237F10FE15A}"/>
    <cellStyle name="Input 3 46 3 2_Volatility" xfId="13292" xr:uid="{D0E03E19-2A0B-4854-8133-4EE682E92137}"/>
    <cellStyle name="Input 3 46 3 3" xfId="13293" xr:uid="{7A1D6013-81E7-4376-B0E4-685232531D6D}"/>
    <cellStyle name="Input 3 46 3_Volatility" xfId="13294" xr:uid="{0154813E-CCC0-4661-A0EE-12295F616701}"/>
    <cellStyle name="Input 3 46 4" xfId="13295" xr:uid="{B10879BD-0448-416A-AD74-BDBB2A1EEEC6}"/>
    <cellStyle name="Input 3 46 4 2" xfId="13296" xr:uid="{35524E9F-48B0-4221-A76E-4E1258D5340D}"/>
    <cellStyle name="Input 3 46 4_Volatility" xfId="13297" xr:uid="{80849119-C600-4D72-A7BD-80AC301AB6E8}"/>
    <cellStyle name="Input 3 46 5" xfId="13298" xr:uid="{98018A48-7111-4FA8-A884-5E71124E544B}"/>
    <cellStyle name="Input 3 46_Volatility" xfId="13299" xr:uid="{54CEB237-4AF2-4024-898A-073B11FDECF8}"/>
    <cellStyle name="Input 3 47" xfId="13300" xr:uid="{5B2D645A-5230-4A2E-B8AE-579E56CCD4FD}"/>
    <cellStyle name="Input 3 47 2" xfId="13301" xr:uid="{2BD6284B-CE8A-49D5-B86C-C7E4F35DF201}"/>
    <cellStyle name="Input 3 47 2 2" xfId="13302" xr:uid="{A7DE8F74-E2C4-4484-9C40-E0A4C8CF8683}"/>
    <cellStyle name="Input 3 47 2 2 2" xfId="13303" xr:uid="{9D6D7E20-2468-4D4B-8A7A-79DEAB438AE0}"/>
    <cellStyle name="Input 3 47 2 2_Volatility" xfId="13304" xr:uid="{AF104650-C524-467F-B8EC-2E8BAA143F15}"/>
    <cellStyle name="Input 3 47 2 3" xfId="13305" xr:uid="{FE44FA45-AA85-4C29-BD34-7018899A8AE8}"/>
    <cellStyle name="Input 3 47 2_Volatility" xfId="13306" xr:uid="{F147ED74-1A90-47E9-BCBE-74A8BF5F7DF9}"/>
    <cellStyle name="Input 3 47 3" xfId="13307" xr:uid="{59698F67-8725-463F-A697-83373EB31AA7}"/>
    <cellStyle name="Input 3 47 3 2" xfId="13308" xr:uid="{0EF75EB1-F8C3-4A83-AF2E-121B871ED433}"/>
    <cellStyle name="Input 3 47 3 2 2" xfId="13309" xr:uid="{AC93D7F2-6DAF-48AF-B656-8A613C4F7137}"/>
    <cellStyle name="Input 3 47 3 2_Volatility" xfId="13310" xr:uid="{712FCB0A-14C0-4B6F-BE95-32AD6C3F272C}"/>
    <cellStyle name="Input 3 47 3 3" xfId="13311" xr:uid="{B061F7C9-088F-4D6A-9DDE-C12669D671BF}"/>
    <cellStyle name="Input 3 47 3_Volatility" xfId="13312" xr:uid="{ACB3DA8D-018C-4ADC-9170-D5061C3542A1}"/>
    <cellStyle name="Input 3 47 4" xfId="13313" xr:uid="{E767C3C7-A098-4189-9EAF-68255E16EC20}"/>
    <cellStyle name="Input 3 47 4 2" xfId="13314" xr:uid="{06B9F2B1-FD06-4A76-B2F9-B7D225DFE2C5}"/>
    <cellStyle name="Input 3 47 4_Volatility" xfId="13315" xr:uid="{C7B33587-92DD-401C-9449-7B4B6CE6E5E5}"/>
    <cellStyle name="Input 3 47 5" xfId="13316" xr:uid="{9BB87DC0-A07B-45C1-A925-987E2DDE1634}"/>
    <cellStyle name="Input 3 47_Volatility" xfId="13317" xr:uid="{E5569234-CF37-453B-8FFF-75F230B00920}"/>
    <cellStyle name="Input 3 48" xfId="13318" xr:uid="{1F9837BD-B238-4868-8231-694A519CFB48}"/>
    <cellStyle name="Input 3 48 2" xfId="13319" xr:uid="{BC152F92-9718-438F-B5B2-7691121F8589}"/>
    <cellStyle name="Input 3 48 2 2" xfId="13320" xr:uid="{04995935-6AE4-401B-A66C-B8216D576CA9}"/>
    <cellStyle name="Input 3 48 2_Volatility" xfId="13321" xr:uid="{63D72537-8A57-4CB5-986A-0A4BF8E2F2F1}"/>
    <cellStyle name="Input 3 48 3" xfId="13322" xr:uid="{58BE417D-9A83-4E70-A5EA-42F591E17229}"/>
    <cellStyle name="Input 3 48_Volatility" xfId="13323" xr:uid="{97297A02-1A36-4343-A506-F7F0DFAC0EA3}"/>
    <cellStyle name="Input 3 49" xfId="13324" xr:uid="{3AE6A4D5-A5B0-4B8D-B1D6-97B984F55BDE}"/>
    <cellStyle name="Input 3 49 2" xfId="13325" xr:uid="{00AE0AF2-05DE-4F53-88A8-82989EFF4FDC}"/>
    <cellStyle name="Input 3 49_Volatility" xfId="13326" xr:uid="{CF6AEF3D-E288-4F56-B769-7370B5771CB8}"/>
    <cellStyle name="Input 3 5" xfId="13327" xr:uid="{50465CF5-FEBC-4CEC-8114-7DFE36F07EED}"/>
    <cellStyle name="Input 3 5 2" xfId="13328" xr:uid="{13BDA956-C0A2-43EC-9EB4-A1D09C6EFC1C}"/>
    <cellStyle name="Input 3 5 2 2" xfId="13329" xr:uid="{D59A5086-3C07-466C-B504-3A107DB638CE}"/>
    <cellStyle name="Input 3 5 2 2 2" xfId="13330" xr:uid="{3656EE25-7F79-4F36-A336-A2FFD48429E3}"/>
    <cellStyle name="Input 3 5 2 2 2 2" xfId="13331" xr:uid="{BC94C649-17AF-4C8D-9769-47E03C4223ED}"/>
    <cellStyle name="Input 3 5 2 2 2_Volatility" xfId="13332" xr:uid="{D05D6C5A-ED57-4F66-90F4-DB1C57AD8C41}"/>
    <cellStyle name="Input 3 5 2 2 3" xfId="13333" xr:uid="{414DAF2B-1DDD-414F-8BD9-D08E660E0B40}"/>
    <cellStyle name="Input 3 5 2 2_Volatility" xfId="13334" xr:uid="{8077EEE8-28FD-4C4D-BBF2-D71924246062}"/>
    <cellStyle name="Input 3 5 2 3" xfId="13335" xr:uid="{C8E5BB6D-B232-4036-86E8-93F36325A030}"/>
    <cellStyle name="Input 3 5 2 3 2" xfId="13336" xr:uid="{463DCDBB-DDB0-4A57-8897-A9BDFA4D2FF4}"/>
    <cellStyle name="Input 3 5 2 3 2 2" xfId="13337" xr:uid="{6D784902-3830-4DA2-B373-254E01C53427}"/>
    <cellStyle name="Input 3 5 2 3 2_Volatility" xfId="13338" xr:uid="{B7D3F247-CF74-4C28-85FC-A07E75CF283C}"/>
    <cellStyle name="Input 3 5 2 3 3" xfId="13339" xr:uid="{B22B3C35-E26F-42B1-A742-2862CC5515B0}"/>
    <cellStyle name="Input 3 5 2 3_Volatility" xfId="13340" xr:uid="{7C35D790-F8F9-4B27-8DE2-A966B73EAE37}"/>
    <cellStyle name="Input 3 5 2 4" xfId="13341" xr:uid="{B3F78CCC-D73A-4A53-A235-43FB12720E46}"/>
    <cellStyle name="Input 3 5 2 4 2" xfId="13342" xr:uid="{E26B84CF-2A1C-4BBF-A36B-9800859D877A}"/>
    <cellStyle name="Input 3 5 2 4_Volatility" xfId="13343" xr:uid="{8EC57431-0775-4600-98DA-8579606505DA}"/>
    <cellStyle name="Input 3 5 2 5" xfId="13344" xr:uid="{DE16FCF0-3AD7-4628-A73A-1764BF93A2BE}"/>
    <cellStyle name="Input 3 5 2_Volatility" xfId="13345" xr:uid="{2A6E70A3-2C29-451F-B65E-BE0B9013B6CA}"/>
    <cellStyle name="Input 3 5 3" xfId="13346" xr:uid="{1C252C7C-AB2B-4E0B-BF4F-31D780166C50}"/>
    <cellStyle name="Input 3 5 3 2" xfId="13347" xr:uid="{E3ADEB0F-0E60-4752-8D9E-F56BB0047050}"/>
    <cellStyle name="Input 3 5 3 2 2" xfId="13348" xr:uid="{1E0CD7DE-860F-459C-B6C4-A65FAD0C02F1}"/>
    <cellStyle name="Input 3 5 3 2_Volatility" xfId="13349" xr:uid="{EF743695-02DA-439A-98F5-15EDB967B168}"/>
    <cellStyle name="Input 3 5 3 3" xfId="13350" xr:uid="{3C27B670-53AD-4B51-985A-C889C203675D}"/>
    <cellStyle name="Input 3 5 3_Volatility" xfId="13351" xr:uid="{4F8669D2-F7C0-486C-8234-638E62464FBA}"/>
    <cellStyle name="Input 3 5 4" xfId="13352" xr:uid="{49B281D5-FB8A-4B78-A8BD-D013A59CF6FD}"/>
    <cellStyle name="Input 3 5 4 2" xfId="13353" xr:uid="{B891D3E8-E180-434D-8C10-931331F7F13B}"/>
    <cellStyle name="Input 3 5 4_Volatility" xfId="13354" xr:uid="{21B01870-2F18-404B-97B1-E51CEFB1AEA5}"/>
    <cellStyle name="Input 3 5 5" xfId="13355" xr:uid="{32878ED3-9A8E-463C-852A-EF576F8E4B74}"/>
    <cellStyle name="Input 3 5_Volatility" xfId="13356" xr:uid="{639E6957-BE18-4F9A-8DCC-5E0317C722A6}"/>
    <cellStyle name="Input 3 50" xfId="13357" xr:uid="{911D1259-601F-4C4F-B165-1F027FED28B3}"/>
    <cellStyle name="Input 3 51" xfId="13358" xr:uid="{81A8375E-205C-48AA-9F6A-9C574E5B8491}"/>
    <cellStyle name="Input 3 52" xfId="13359" xr:uid="{BAFDCD0D-621C-4294-8BFC-8BFF766A64FA}"/>
    <cellStyle name="Input 3 6" xfId="13360" xr:uid="{C031BAB5-7B73-4A13-8DA7-C8A98CE81DE4}"/>
    <cellStyle name="Input 3 6 2" xfId="13361" xr:uid="{022C202A-7F8B-4844-B05C-49420C5BC736}"/>
    <cellStyle name="Input 3 6 2 2" xfId="13362" xr:uid="{3758B8D2-A289-4B37-A8D5-1085E69B6B3F}"/>
    <cellStyle name="Input 3 6 2 2 2" xfId="13363" xr:uid="{058B4039-BDB1-404A-8153-D735167FD1F6}"/>
    <cellStyle name="Input 3 6 2 2 2 2" xfId="13364" xr:uid="{5DC880DE-A35F-4EC4-9976-743AAAFDEDBF}"/>
    <cellStyle name="Input 3 6 2 2 2_Volatility" xfId="13365" xr:uid="{3ACFCBDB-956B-4E8A-87C9-8E304A460401}"/>
    <cellStyle name="Input 3 6 2 2 3" xfId="13366" xr:uid="{1A8E88A1-BBE0-4E40-9104-7C100F3F3A74}"/>
    <cellStyle name="Input 3 6 2 2_Volatility" xfId="13367" xr:uid="{FE0FAD65-C49D-4CD6-9872-77D7BABAE413}"/>
    <cellStyle name="Input 3 6 2 3" xfId="13368" xr:uid="{1A9F7A70-87C9-44BC-86C9-CC6403D5FF26}"/>
    <cellStyle name="Input 3 6 2 3 2" xfId="13369" xr:uid="{29E6672D-9C61-48A9-9F2B-5F103910A9E6}"/>
    <cellStyle name="Input 3 6 2 3 2 2" xfId="13370" xr:uid="{C7C5EF75-D011-4389-BA15-7BABDA34B485}"/>
    <cellStyle name="Input 3 6 2 3 2_Volatility" xfId="13371" xr:uid="{6A55BD51-D641-4A89-B4DA-A88C3082D144}"/>
    <cellStyle name="Input 3 6 2 3 3" xfId="13372" xr:uid="{073B9651-D4AF-4505-B9C8-11D003F0F314}"/>
    <cellStyle name="Input 3 6 2 3_Volatility" xfId="13373" xr:uid="{22D92898-3A06-473C-A3EA-B9D1BF13AB9C}"/>
    <cellStyle name="Input 3 6 2 4" xfId="13374" xr:uid="{32BC6E61-03DD-430E-887E-C356158B8789}"/>
    <cellStyle name="Input 3 6 2 4 2" xfId="13375" xr:uid="{4C823998-4C95-4633-A3A3-9C2453D09330}"/>
    <cellStyle name="Input 3 6 2 4_Volatility" xfId="13376" xr:uid="{C76707E4-2161-4D7E-9C7B-391975139C5E}"/>
    <cellStyle name="Input 3 6 2 5" xfId="13377" xr:uid="{2BC9A61D-EC0E-4E91-8746-A756726A35D1}"/>
    <cellStyle name="Input 3 6 2_Volatility" xfId="13378" xr:uid="{913B5B38-1611-4FA5-9F96-A7EA97F60400}"/>
    <cellStyle name="Input 3 6 3" xfId="13379" xr:uid="{79A67FA5-D986-4FE0-A9CF-0462131C5D97}"/>
    <cellStyle name="Input 3 6 3 2" xfId="13380" xr:uid="{F05F1190-88D5-4147-B3E5-0EB88BE09E21}"/>
    <cellStyle name="Input 3 6 3 2 2" xfId="13381" xr:uid="{D0CA7D12-3F13-4689-8B67-13557E8DA564}"/>
    <cellStyle name="Input 3 6 3 2_Volatility" xfId="13382" xr:uid="{9E036F4B-28E2-4742-B561-B51C75C86556}"/>
    <cellStyle name="Input 3 6 3 3" xfId="13383" xr:uid="{A60BE25A-28F6-45A6-B127-DE3C22E1D79A}"/>
    <cellStyle name="Input 3 6 3_Volatility" xfId="13384" xr:uid="{1F24805E-C134-41CF-952E-A26F30953E46}"/>
    <cellStyle name="Input 3 6 4" xfId="13385" xr:uid="{4F756E93-E890-4D1F-971C-8868D38A2D60}"/>
    <cellStyle name="Input 3 6 4 2" xfId="13386" xr:uid="{01E8A875-6427-4592-A38F-AAE1C049801E}"/>
    <cellStyle name="Input 3 6 4_Volatility" xfId="13387" xr:uid="{9D8E0EA3-000F-4BD9-973E-65D93A51CE00}"/>
    <cellStyle name="Input 3 6 5" xfId="13388" xr:uid="{FA83BFDE-50A4-449E-BDC6-3FA66E302271}"/>
    <cellStyle name="Input 3 6_Volatility" xfId="13389" xr:uid="{B5F5D4BB-DCE5-4261-89D1-86CF4D5E495D}"/>
    <cellStyle name="Input 3 7" xfId="13390" xr:uid="{1FDBCB5D-10FE-4D57-9B4B-CE09724A1BAA}"/>
    <cellStyle name="Input 3 7 2" xfId="13391" xr:uid="{273BA896-EC72-4619-8BFF-A24ADDF3978E}"/>
    <cellStyle name="Input 3 7 2 2" xfId="13392" xr:uid="{0A0FC9E9-FDA5-47BC-BECC-966783E16387}"/>
    <cellStyle name="Input 3 7 2 2 2" xfId="13393" xr:uid="{7CF77F8C-79FB-48B0-8F6A-8D9533EDF7FF}"/>
    <cellStyle name="Input 3 7 2 2 2 2" xfId="13394" xr:uid="{95D91127-C1A0-4A51-8F90-BFCAC46C1B25}"/>
    <cellStyle name="Input 3 7 2 2 2_Volatility" xfId="13395" xr:uid="{2438BB93-9381-455A-91CA-1BD3380C01F0}"/>
    <cellStyle name="Input 3 7 2 2 3" xfId="13396" xr:uid="{3638E4C1-0A56-40E6-9899-20546A6F66AF}"/>
    <cellStyle name="Input 3 7 2 2_Volatility" xfId="13397" xr:uid="{CB9EC8F7-44C7-418A-BDF8-06A2C38E5079}"/>
    <cellStyle name="Input 3 7 2 3" xfId="13398" xr:uid="{4F548D6A-F3C4-4353-93CC-3719C29D6B28}"/>
    <cellStyle name="Input 3 7 2 3 2" xfId="13399" xr:uid="{578F3968-B7CC-4A6D-97FB-3130FC20F45F}"/>
    <cellStyle name="Input 3 7 2 3 2 2" xfId="13400" xr:uid="{D5A09C5A-E718-4BC4-880A-F1249DB1C50B}"/>
    <cellStyle name="Input 3 7 2 3 2_Volatility" xfId="13401" xr:uid="{4D1159FA-73FE-4912-96AC-BD427B2241E4}"/>
    <cellStyle name="Input 3 7 2 3 3" xfId="13402" xr:uid="{3A787404-2422-4D19-890E-9ABBE6920197}"/>
    <cellStyle name="Input 3 7 2 3_Volatility" xfId="13403" xr:uid="{4F1DE885-6693-46FF-AE6A-39AB8C44F36B}"/>
    <cellStyle name="Input 3 7 2 4" xfId="13404" xr:uid="{28F4E48F-D74F-4BAA-A230-8F06D87370B4}"/>
    <cellStyle name="Input 3 7 2 4 2" xfId="13405" xr:uid="{4EAF7893-5378-4510-8999-1957B07A9EC4}"/>
    <cellStyle name="Input 3 7 2 4_Volatility" xfId="13406" xr:uid="{3CA1175F-E9CD-486C-A9B7-A116411FE511}"/>
    <cellStyle name="Input 3 7 2 5" xfId="13407" xr:uid="{43DCD602-CFE4-4CC3-93EB-722BFF76FC2D}"/>
    <cellStyle name="Input 3 7 2_Volatility" xfId="13408" xr:uid="{B751C0C5-ABE8-439D-BCBD-945485A4AC0C}"/>
    <cellStyle name="Input 3 7 3" xfId="13409" xr:uid="{941E1BC3-523E-4270-915F-31884C6B2310}"/>
    <cellStyle name="Input 3 7 3 2" xfId="13410" xr:uid="{DA24CEF6-2E6F-4F24-9599-FB19157A3A31}"/>
    <cellStyle name="Input 3 7 3 2 2" xfId="13411" xr:uid="{334508CE-9627-4240-8D54-3020AA9486F6}"/>
    <cellStyle name="Input 3 7 3 2_Volatility" xfId="13412" xr:uid="{57C98419-0BC7-4F72-886F-C52D4684C57F}"/>
    <cellStyle name="Input 3 7 3 3" xfId="13413" xr:uid="{89D7C57C-847D-4440-AD5D-FB046F5E3637}"/>
    <cellStyle name="Input 3 7 3_Volatility" xfId="13414" xr:uid="{8836F4A8-15A7-4687-B1C2-E044C86DE3A7}"/>
    <cellStyle name="Input 3 7 4" xfId="13415" xr:uid="{3D2089B5-CF20-46F5-B64C-D9DF83AFF7CB}"/>
    <cellStyle name="Input 3 7 4 2" xfId="13416" xr:uid="{EDAE257C-0BFA-4102-916B-955C0AB840E0}"/>
    <cellStyle name="Input 3 7 4_Volatility" xfId="13417" xr:uid="{2EA3AD02-2AF4-4793-94B7-D751FDB67AB5}"/>
    <cellStyle name="Input 3 7 5" xfId="13418" xr:uid="{787BE8E0-07C3-4943-A54D-6F1C2AB8DB6A}"/>
    <cellStyle name="Input 3 7_Volatility" xfId="13419" xr:uid="{FDA9386E-FCCC-4C36-8ACB-67600F46D1ED}"/>
    <cellStyle name="Input 3 8" xfId="13420" xr:uid="{D557D387-640D-4712-862C-CC80580580E6}"/>
    <cellStyle name="Input 3 8 2" xfId="13421" xr:uid="{9FD584F0-A55D-4D75-AF75-700D5B360DD3}"/>
    <cellStyle name="Input 3 8 2 2" xfId="13422" xr:uid="{2506ACB3-C921-4496-A4B9-4BC360B3057D}"/>
    <cellStyle name="Input 3 8 2 2 2" xfId="13423" xr:uid="{02290AE4-5BC6-4EFB-8AAF-3261AC8283C3}"/>
    <cellStyle name="Input 3 8 2 2 2 2" xfId="13424" xr:uid="{B8566C39-C334-4972-9A13-8B70A22C7FBB}"/>
    <cellStyle name="Input 3 8 2 2 2_Volatility" xfId="13425" xr:uid="{AA0A0BD0-A357-453C-ABDC-57E9F6F4F492}"/>
    <cellStyle name="Input 3 8 2 2 3" xfId="13426" xr:uid="{293C10A0-F896-4229-A97A-B7BEB20A6166}"/>
    <cellStyle name="Input 3 8 2 2_Volatility" xfId="13427" xr:uid="{3B108E0E-F343-4658-8832-FEBE67C708B7}"/>
    <cellStyle name="Input 3 8 2 3" xfId="13428" xr:uid="{02A529B4-39EA-4320-B881-AA1FC8DB97E3}"/>
    <cellStyle name="Input 3 8 2 3 2" xfId="13429" xr:uid="{98F686C1-B1EA-4A65-BACA-024440456085}"/>
    <cellStyle name="Input 3 8 2 3 2 2" xfId="13430" xr:uid="{D1ED042E-E40C-4367-A030-02B25775F744}"/>
    <cellStyle name="Input 3 8 2 3 2_Volatility" xfId="13431" xr:uid="{8A422B89-E90F-43C0-A8D8-5F80F7E712E1}"/>
    <cellStyle name="Input 3 8 2 3 3" xfId="13432" xr:uid="{4BD60DC1-D56F-468F-9DE6-BBA501549835}"/>
    <cellStyle name="Input 3 8 2 3_Volatility" xfId="13433" xr:uid="{46505791-5E6A-4B39-92D3-A3D9422504E0}"/>
    <cellStyle name="Input 3 8 2 4" xfId="13434" xr:uid="{EE21BB2C-35C0-4EDF-B6BF-5BE168CF87D0}"/>
    <cellStyle name="Input 3 8 2 4 2" xfId="13435" xr:uid="{AED7C732-3CFA-4113-89F4-571D4B241F3C}"/>
    <cellStyle name="Input 3 8 2 4_Volatility" xfId="13436" xr:uid="{CF8F1671-232C-490D-A417-3337DE9DC4A8}"/>
    <cellStyle name="Input 3 8 2 5" xfId="13437" xr:uid="{0454A11E-C732-4CEE-A4D4-245DD9D07702}"/>
    <cellStyle name="Input 3 8 2_Volatility" xfId="13438" xr:uid="{B7281553-5B6A-4806-9363-86FFA9A19163}"/>
    <cellStyle name="Input 3 8 3" xfId="13439" xr:uid="{274399A4-56A3-4D70-8D46-A038A86A835E}"/>
    <cellStyle name="Input 3 8 3 2" xfId="13440" xr:uid="{DD3467A3-92EA-4EE5-A133-79D18EDED153}"/>
    <cellStyle name="Input 3 8 3 2 2" xfId="13441" xr:uid="{0B7060BD-02BA-47F0-A1F9-C300A62EAA56}"/>
    <cellStyle name="Input 3 8 3 2_Volatility" xfId="13442" xr:uid="{B2B84D5F-5973-48F0-BC04-9D2827DB0383}"/>
    <cellStyle name="Input 3 8 3 3" xfId="13443" xr:uid="{D7E8E1AF-F2C6-48A3-B15C-D0B9A9595FA0}"/>
    <cellStyle name="Input 3 8 3_Volatility" xfId="13444" xr:uid="{155306A8-AEE0-41F1-A898-0CDB22D50308}"/>
    <cellStyle name="Input 3 8 4" xfId="13445" xr:uid="{CAB29E9A-CBA6-4755-A6D3-D7424C37DEE8}"/>
    <cellStyle name="Input 3 8 4 2" xfId="13446" xr:uid="{F058F853-9051-4325-99E1-3E1ED906377F}"/>
    <cellStyle name="Input 3 8 4_Volatility" xfId="13447" xr:uid="{423C4421-12CA-41FD-8968-DFDE056D4881}"/>
    <cellStyle name="Input 3 8 5" xfId="13448" xr:uid="{60E19AFA-4360-4848-AAE9-9738C25A128C}"/>
    <cellStyle name="Input 3 8_Volatility" xfId="13449" xr:uid="{711DC585-C8DE-4596-8B7C-3A9A6AFFD3D6}"/>
    <cellStyle name="Input 3 9" xfId="13450" xr:uid="{D2ABD4A1-047C-4C9F-855A-FA4F005EFCBA}"/>
    <cellStyle name="Input 3 9 2" xfId="13451" xr:uid="{17B92A17-5905-408A-9DA3-BC6A7AA76642}"/>
    <cellStyle name="Input 3 9 2 2" xfId="13452" xr:uid="{05128150-06D9-4B38-86BE-836D76EFFE2D}"/>
    <cellStyle name="Input 3 9 2 2 2" xfId="13453" xr:uid="{979F2DA1-5621-4F26-9A50-C09B743DDB3C}"/>
    <cellStyle name="Input 3 9 2 2 2 2" xfId="13454" xr:uid="{DAF6488B-46E3-4744-B30C-652A5279441A}"/>
    <cellStyle name="Input 3 9 2 2 2_Volatility" xfId="13455" xr:uid="{928A8846-124B-4789-9654-65B5C96FFDF4}"/>
    <cellStyle name="Input 3 9 2 2 3" xfId="13456" xr:uid="{1799E962-1CB5-497D-9D58-9F65EF28C825}"/>
    <cellStyle name="Input 3 9 2 2_Volatility" xfId="13457" xr:uid="{2804EAE7-5510-446B-AAB3-86856171F886}"/>
    <cellStyle name="Input 3 9 2 3" xfId="13458" xr:uid="{D7A26AA4-3A56-4FD5-A93C-02690FED3D12}"/>
    <cellStyle name="Input 3 9 2 3 2" xfId="13459" xr:uid="{15F59DA6-69F6-4C34-83F7-CA5537A0E9A4}"/>
    <cellStyle name="Input 3 9 2 3 2 2" xfId="13460" xr:uid="{9F4C35CB-9902-46BE-AF9C-DB916641A554}"/>
    <cellStyle name="Input 3 9 2 3 2_Volatility" xfId="13461" xr:uid="{BC08582C-9F58-460F-ADD1-25313861839A}"/>
    <cellStyle name="Input 3 9 2 3 3" xfId="13462" xr:uid="{A30206A1-EA76-4C1F-A716-38734975F071}"/>
    <cellStyle name="Input 3 9 2 3_Volatility" xfId="13463" xr:uid="{DB309D75-B635-4052-B6DC-537859275FC2}"/>
    <cellStyle name="Input 3 9 2 4" xfId="13464" xr:uid="{FC5983D9-2F64-493A-9CBD-10181F425362}"/>
    <cellStyle name="Input 3 9 2 4 2" xfId="13465" xr:uid="{06DEF619-978C-410D-997F-87B4DE471725}"/>
    <cellStyle name="Input 3 9 2 4_Volatility" xfId="13466" xr:uid="{1C9E815F-1884-4C68-AC31-2723153C4291}"/>
    <cellStyle name="Input 3 9 2 5" xfId="13467" xr:uid="{3C055C4A-03C5-42F9-85D9-F8DA7DB05F47}"/>
    <cellStyle name="Input 3 9 2_Volatility" xfId="13468" xr:uid="{D76F12C0-D1DF-4175-A1C4-C8DF03510D33}"/>
    <cellStyle name="Input 3 9 3" xfId="13469" xr:uid="{3C4D136D-533C-451C-9E25-7C42778AE2FA}"/>
    <cellStyle name="Input 3 9 3 2" xfId="13470" xr:uid="{4505112B-E7F0-4DBF-9157-2ADA3ADA1AE1}"/>
    <cellStyle name="Input 3 9 3 2 2" xfId="13471" xr:uid="{76A19680-1E76-4136-81BC-80A4C11EA65A}"/>
    <cellStyle name="Input 3 9 3 2_Volatility" xfId="13472" xr:uid="{E430D3BF-EA0A-418A-BACC-031E20CE76F4}"/>
    <cellStyle name="Input 3 9 3 3" xfId="13473" xr:uid="{BDB45EF2-F97B-4918-81FD-03655617EFFC}"/>
    <cellStyle name="Input 3 9 3_Volatility" xfId="13474" xr:uid="{2AA66586-C0B7-4E0D-93E3-AFF5741C7E13}"/>
    <cellStyle name="Input 3 9 4" xfId="13475" xr:uid="{197D0E86-95B5-4B7F-B0F1-6E6376A6E691}"/>
    <cellStyle name="Input 3 9 4 2" xfId="13476" xr:uid="{BA10A171-0ECB-4794-8C2A-87E47B5A53F2}"/>
    <cellStyle name="Input 3 9 4_Volatility" xfId="13477" xr:uid="{E0ADB89C-3FB2-4CC6-9B77-5C7DE1C2DB5E}"/>
    <cellStyle name="Input 3 9 5" xfId="13478" xr:uid="{53F4FCEB-2418-4F3B-BEA9-B616C3716D45}"/>
    <cellStyle name="Input 3 9_Volatility" xfId="13479" xr:uid="{2179AF65-F347-4D73-AD8F-B3D0303945AE}"/>
    <cellStyle name="Input 3_CAD-L.C." xfId="13480" xr:uid="{276FA38E-0985-4680-B132-2E9FBD754E3D}"/>
    <cellStyle name="Input 4" xfId="13481" xr:uid="{2466F01E-60C1-4EB5-8452-E302AE5D8C76}"/>
    <cellStyle name="Input 4 2" xfId="13482" xr:uid="{C29C73F4-45CD-458F-B466-342470CC5D7B}"/>
    <cellStyle name="Input 4 2 2" xfId="13483" xr:uid="{BE69885C-EA1A-4F9D-8135-2A2C1E8E0250}"/>
    <cellStyle name="Input 4 2_Volatility" xfId="13484" xr:uid="{D975F56F-9323-49A5-AF78-34AE83EA0397}"/>
    <cellStyle name="Input 4 3" xfId="13485" xr:uid="{0FC5A005-F574-41A8-8E44-6E6A46F699F8}"/>
    <cellStyle name="Input 4_Volatility" xfId="13486" xr:uid="{1E552815-3348-4E5B-BD1C-A869B8C54CDB}"/>
    <cellStyle name="Input 5" xfId="13487" xr:uid="{973A099B-707A-4C74-985D-BEEE8AD77264}"/>
    <cellStyle name="Input 5 2" xfId="13488" xr:uid="{41EEDBBD-9F47-4707-BD3E-78DF14DAC310}"/>
    <cellStyle name="Input 5_Volatility" xfId="13489" xr:uid="{4BC57270-E69A-4B46-A1E8-93BB574B3976}"/>
    <cellStyle name="Input 6" xfId="13490" xr:uid="{A5649FE7-0215-4C45-A7F2-3EC316B66DD3}"/>
    <cellStyle name="inputDate" xfId="13491" xr:uid="{B1D62562-87C4-4015-8BB3-ED1235D8B036}"/>
    <cellStyle name="inputExposure" xfId="13492" xr:uid="{69B65141-3CEE-4EF5-8A0A-EB75F6884F6F}"/>
    <cellStyle name="inputMaturity" xfId="13493" xr:uid="{AFE607CA-C74E-42F1-8DC0-215265B080B8}"/>
    <cellStyle name="inputParameterE" xfId="13494" xr:uid="{552C8B15-8982-48DB-A5CE-DF1B508E874D}"/>
    <cellStyle name="inputPD" xfId="13495" xr:uid="{C62D4528-DAF7-4960-98DB-03C5FCC079E6}"/>
    <cellStyle name="inputPercentage" xfId="13496" xr:uid="{22DDB19B-4C89-462C-9F0D-CE92B68B7FAE}"/>
    <cellStyle name="inputPercentageL" xfId="13497" xr:uid="{4F345619-6ABA-428F-ADE5-80DBA74F8F72}"/>
    <cellStyle name="inputPercentageS" xfId="13498" xr:uid="{366F5CE9-F30E-4F80-A260-EB75C3A9F55C}"/>
    <cellStyle name="inputSelection" xfId="13499" xr:uid="{1CC2AEEB-36CA-4A94-8C43-2AF78F7FD3D1}"/>
    <cellStyle name="inputText" xfId="13500" xr:uid="{B6B533B2-34FF-4459-B878-F75C1338336E}"/>
    <cellStyle name="Jegyzet" xfId="13501" xr:uid="{5048DCBF-D760-4765-A7E4-9D89667CC3B6}"/>
    <cellStyle name="Jegyzet 2" xfId="13502" xr:uid="{25D4A639-D99D-4FF1-9382-B75FC30B39C2}"/>
    <cellStyle name="Jegyzet 2 10" xfId="13503" xr:uid="{9C215883-4C2A-4340-9DD4-D0C6ACDC4AFB}"/>
    <cellStyle name="Jegyzet 2 10 2" xfId="13504" xr:uid="{A3280B0B-0412-40A4-A043-B62FDA865EBE}"/>
    <cellStyle name="Jegyzet 2 10 2 2" xfId="13505" xr:uid="{07F79DD1-F53D-40B2-BF20-4EE553FA2809}"/>
    <cellStyle name="Jegyzet 2 10 2 2 2" xfId="13506" xr:uid="{3023A83A-805F-470F-AC89-BDB90B3A498E}"/>
    <cellStyle name="Jegyzet 2 10 2 2 2 2" xfId="13507" xr:uid="{D44E45FD-86B3-4DC6-9687-54024694428F}"/>
    <cellStyle name="Jegyzet 2 10 2 2 2_Volatility" xfId="13508" xr:uid="{498942DA-8492-45E9-AEBC-B8563DD34DB4}"/>
    <cellStyle name="Jegyzet 2 10 2 2 3" xfId="13509" xr:uid="{28C44BA0-A106-4FCD-8129-ACEA2F0E514C}"/>
    <cellStyle name="Jegyzet 2 10 2 2_Volatility" xfId="13510" xr:uid="{B5729017-F722-477C-9BCF-3AA0C8B57A47}"/>
    <cellStyle name="Jegyzet 2 10 2 3" xfId="13511" xr:uid="{33772F2A-C10E-4EFB-927D-1E9ED6A146A4}"/>
    <cellStyle name="Jegyzet 2 10 2 3 2" xfId="13512" xr:uid="{605BB53D-1E14-44CA-A72C-CE2C69AFAEB5}"/>
    <cellStyle name="Jegyzet 2 10 2 3 2 2" xfId="13513" xr:uid="{C2D3E706-EF90-4B07-896F-96FD92C43F8A}"/>
    <cellStyle name="Jegyzet 2 10 2 3 2_Volatility" xfId="13514" xr:uid="{16DC3E3C-E172-43C6-AF1C-803B13F6F07A}"/>
    <cellStyle name="Jegyzet 2 10 2 3 3" xfId="13515" xr:uid="{9201F830-786B-4CBE-B3E8-D4EE235F7066}"/>
    <cellStyle name="Jegyzet 2 10 2 3_Volatility" xfId="13516" xr:uid="{A995D83F-CA0F-42F6-BC9C-9C216DA672BD}"/>
    <cellStyle name="Jegyzet 2 10 2 4" xfId="13517" xr:uid="{5B24B754-3E42-4EAD-BCA1-DC493075A48C}"/>
    <cellStyle name="Jegyzet 2 10 2 4 2" xfId="13518" xr:uid="{6F86186F-AECE-4E06-BF9E-7EED5D9E5A28}"/>
    <cellStyle name="Jegyzet 2 10 2 4_Volatility" xfId="13519" xr:uid="{5BE04B65-6605-4541-A81D-A4F5E0468A40}"/>
    <cellStyle name="Jegyzet 2 10 2 5" xfId="13520" xr:uid="{6BB6F349-4B30-4DE4-AF8B-093A49098E11}"/>
    <cellStyle name="Jegyzet 2 10 2_Volatility" xfId="13521" xr:uid="{0DC6DF5C-09E8-4165-A2C7-D971D205B892}"/>
    <cellStyle name="Jegyzet 2 10 3" xfId="13522" xr:uid="{6F6B5BC7-3F2A-46C3-97B4-957057F82B94}"/>
    <cellStyle name="Jegyzet 2 10 3 2" xfId="13523" xr:uid="{56B0CEDC-B6B5-4E99-B39F-C7E5372F9755}"/>
    <cellStyle name="Jegyzet 2 10 3 2 2" xfId="13524" xr:uid="{BFC62980-7029-46A0-AFCD-31F969EA18F6}"/>
    <cellStyle name="Jegyzet 2 10 3 2_Volatility" xfId="13525" xr:uid="{3E589C14-0A4B-4BCD-A3A1-4CF9F2212D94}"/>
    <cellStyle name="Jegyzet 2 10 3 3" xfId="13526" xr:uid="{35D9A292-CE9F-48D9-A0E8-741F81D16E2F}"/>
    <cellStyle name="Jegyzet 2 10 3_Volatility" xfId="13527" xr:uid="{F00433C9-4774-4690-9F9C-6063F2D77517}"/>
    <cellStyle name="Jegyzet 2 10 4" xfId="13528" xr:uid="{5E5D34AE-E8AF-4A4E-8C68-991554C4EA94}"/>
    <cellStyle name="Jegyzet 2 10 4 2" xfId="13529" xr:uid="{133E2189-3E8F-464E-A1C6-76F9E136C859}"/>
    <cellStyle name="Jegyzet 2 10 4_Volatility" xfId="13530" xr:uid="{91D05B49-3A2F-433B-BE71-E0B5E48585FF}"/>
    <cellStyle name="Jegyzet 2 10 5" xfId="13531" xr:uid="{DBDBABBE-5097-43EB-90A8-64BEC2C4C746}"/>
    <cellStyle name="Jegyzet 2 10_Volatility" xfId="13532" xr:uid="{B86D512F-7B17-40BE-B9E4-6927A28F6BF5}"/>
    <cellStyle name="Jegyzet 2 11" xfId="13533" xr:uid="{7ED217BF-5183-4224-9D72-D2EF7D8751FF}"/>
    <cellStyle name="Jegyzet 2 11 2" xfId="13534" xr:uid="{3679E1D3-E507-4579-BFAB-7BABB6F3035E}"/>
    <cellStyle name="Jegyzet 2 11 2 2" xfId="13535" xr:uid="{D357B64F-EE40-4E05-B0C0-0301DDA488E8}"/>
    <cellStyle name="Jegyzet 2 11 2 2 2" xfId="13536" xr:uid="{F0DD31D3-E1E2-4DD9-A1A6-38E28476DDFC}"/>
    <cellStyle name="Jegyzet 2 11 2 2 2 2" xfId="13537" xr:uid="{6C47A2AC-9602-4740-BD5C-B19FFF802420}"/>
    <cellStyle name="Jegyzet 2 11 2 2 2_Volatility" xfId="13538" xr:uid="{D844A706-9091-482F-98A5-B636AEE9C185}"/>
    <cellStyle name="Jegyzet 2 11 2 2 3" xfId="13539" xr:uid="{01C84209-56FF-4CE5-B65A-68724E6FD868}"/>
    <cellStyle name="Jegyzet 2 11 2 2_Volatility" xfId="13540" xr:uid="{CF543256-B7ED-49AA-8798-F840ED830DF6}"/>
    <cellStyle name="Jegyzet 2 11 2 3" xfId="13541" xr:uid="{64F962BF-23D4-43FA-9E32-1F91D6761797}"/>
    <cellStyle name="Jegyzet 2 11 2 3 2" xfId="13542" xr:uid="{D55DF5E4-C7EE-4B10-969B-97E61C1E8842}"/>
    <cellStyle name="Jegyzet 2 11 2 3 2 2" xfId="13543" xr:uid="{D9EEB7A2-F613-4877-A502-EA8DD7928743}"/>
    <cellStyle name="Jegyzet 2 11 2 3 2_Volatility" xfId="13544" xr:uid="{DC42F35E-A316-417D-ADE5-57CD0989698D}"/>
    <cellStyle name="Jegyzet 2 11 2 3 3" xfId="13545" xr:uid="{C3CFD164-A618-4480-B9BC-ADF756BFCD60}"/>
    <cellStyle name="Jegyzet 2 11 2 3_Volatility" xfId="13546" xr:uid="{9C087E01-38D1-4A41-9098-BBF217968E31}"/>
    <cellStyle name="Jegyzet 2 11 2 4" xfId="13547" xr:uid="{B357B066-687D-430D-A52B-9EFAF624CDA9}"/>
    <cellStyle name="Jegyzet 2 11 2 4 2" xfId="13548" xr:uid="{C2E912F8-E507-41DE-9F44-9A1B2CC6BD74}"/>
    <cellStyle name="Jegyzet 2 11 2 4_Volatility" xfId="13549" xr:uid="{5FFD213B-4788-41EC-8EA9-BD0C4C6FD918}"/>
    <cellStyle name="Jegyzet 2 11 2 5" xfId="13550" xr:uid="{E9D96712-CCF1-4B40-9844-1EE48C5FEACC}"/>
    <cellStyle name="Jegyzet 2 11 2_Volatility" xfId="13551" xr:uid="{B72421CA-E2A8-4765-8825-5B87EA44BF66}"/>
    <cellStyle name="Jegyzet 2 11 3" xfId="13552" xr:uid="{C7596F6E-9445-488E-B11F-F7E1BC1BB62E}"/>
    <cellStyle name="Jegyzet 2 11 3 2" xfId="13553" xr:uid="{650AB620-BBFF-4A8F-BE4E-C8EEE56D42BE}"/>
    <cellStyle name="Jegyzet 2 11 3 2 2" xfId="13554" xr:uid="{0156E9F6-9CDB-484B-A759-D4190C5C139E}"/>
    <cellStyle name="Jegyzet 2 11 3 2_Volatility" xfId="13555" xr:uid="{E9D17F4D-1FDD-442A-AAC7-5D55AC258D35}"/>
    <cellStyle name="Jegyzet 2 11 3 3" xfId="13556" xr:uid="{46331FC2-6DC2-4CD6-A8FD-41EE68FEDBC2}"/>
    <cellStyle name="Jegyzet 2 11 3_Volatility" xfId="13557" xr:uid="{0BA1CDC3-142F-4429-B855-F6C8F527E2D7}"/>
    <cellStyle name="Jegyzet 2 11 4" xfId="13558" xr:uid="{8C6A5D3D-9403-426E-A0A7-A5A1B7D9247D}"/>
    <cellStyle name="Jegyzet 2 11 4 2" xfId="13559" xr:uid="{E05E77F7-8DEE-4845-8B46-CCA6BFD7C97C}"/>
    <cellStyle name="Jegyzet 2 11 4_Volatility" xfId="13560" xr:uid="{E13851E7-46FB-4386-8512-AE545B896FBC}"/>
    <cellStyle name="Jegyzet 2 11 5" xfId="13561" xr:uid="{15B27569-4291-4B90-AA2D-631F9897EC22}"/>
    <cellStyle name="Jegyzet 2 11_Volatility" xfId="13562" xr:uid="{A50E172A-73EC-4FD7-A326-29EF15438E87}"/>
    <cellStyle name="Jegyzet 2 12" xfId="13563" xr:uid="{D1E7F000-B416-4C43-9AB3-3194E4F8D71B}"/>
    <cellStyle name="Jegyzet 2 12 2" xfId="13564" xr:uid="{BDD9F20D-D74B-4D59-9FB3-FDB263A155BA}"/>
    <cellStyle name="Jegyzet 2 12 2 2" xfId="13565" xr:uid="{6D1F0F0E-81A0-48C7-BE0E-1E90618A25E4}"/>
    <cellStyle name="Jegyzet 2 12 2 2 2" xfId="13566" xr:uid="{D0845B54-6E59-43B3-972C-AB3D9FE20E0A}"/>
    <cellStyle name="Jegyzet 2 12 2 2 2 2" xfId="13567" xr:uid="{C25D367C-E2D5-4462-8F09-D122495A5246}"/>
    <cellStyle name="Jegyzet 2 12 2 2 2_Volatility" xfId="13568" xr:uid="{E54EDE73-6D6C-4D19-853C-F524E6513C8E}"/>
    <cellStyle name="Jegyzet 2 12 2 2 3" xfId="13569" xr:uid="{C654D212-47C8-43EB-91F2-7D48A480C7A5}"/>
    <cellStyle name="Jegyzet 2 12 2 2_Volatility" xfId="13570" xr:uid="{ACB8467F-749E-44CB-85E3-5C0C14A10872}"/>
    <cellStyle name="Jegyzet 2 12 2 3" xfId="13571" xr:uid="{81B47A03-F1C4-49D8-A8BE-D661D500FAF0}"/>
    <cellStyle name="Jegyzet 2 12 2 3 2" xfId="13572" xr:uid="{69B5AD38-20F9-46AC-A8F9-7645E8667652}"/>
    <cellStyle name="Jegyzet 2 12 2 3 2 2" xfId="13573" xr:uid="{69BC6841-A0C9-4079-BD3D-F09DBFA8FE34}"/>
    <cellStyle name="Jegyzet 2 12 2 3 2_Volatility" xfId="13574" xr:uid="{C439A2CF-F8B2-48B0-8AC6-C45F83D857F2}"/>
    <cellStyle name="Jegyzet 2 12 2 3 3" xfId="13575" xr:uid="{2C5264D0-9FDA-44E2-9DCD-30754EE30E03}"/>
    <cellStyle name="Jegyzet 2 12 2 3_Volatility" xfId="13576" xr:uid="{9150EFF7-E56B-4729-AA87-35845D5FD058}"/>
    <cellStyle name="Jegyzet 2 12 2 4" xfId="13577" xr:uid="{ED26E991-DD62-431F-B21E-C7F1125E58FB}"/>
    <cellStyle name="Jegyzet 2 12 2 4 2" xfId="13578" xr:uid="{A1B0CFE7-C0C2-47C7-AC32-DA98623843E8}"/>
    <cellStyle name="Jegyzet 2 12 2 4_Volatility" xfId="13579" xr:uid="{DE268256-4F21-42DA-8A15-3B4F8FA85052}"/>
    <cellStyle name="Jegyzet 2 12 2 5" xfId="13580" xr:uid="{97B120CF-8F08-4F8F-A934-B9CF406641CE}"/>
    <cellStyle name="Jegyzet 2 12 2_Volatility" xfId="13581" xr:uid="{4A12DD30-5143-488C-B57A-76188FFDF461}"/>
    <cellStyle name="Jegyzet 2 12 3" xfId="13582" xr:uid="{DDF33A5C-77BE-4EDA-B76E-C4EDF135ACCB}"/>
    <cellStyle name="Jegyzet 2 12 3 2" xfId="13583" xr:uid="{12730496-29E8-497C-98E4-1252A0FC5E9C}"/>
    <cellStyle name="Jegyzet 2 12 3 2 2" xfId="13584" xr:uid="{81CBA08F-A294-4E41-8575-FA848490554F}"/>
    <cellStyle name="Jegyzet 2 12 3 2_Volatility" xfId="13585" xr:uid="{F0002AEC-9CDC-4603-8CE0-C0D3205D6F1F}"/>
    <cellStyle name="Jegyzet 2 12 3 3" xfId="13586" xr:uid="{B6D722C3-0DAB-4F28-9473-E07704CCD62F}"/>
    <cellStyle name="Jegyzet 2 12 3_Volatility" xfId="13587" xr:uid="{3ECD778A-A864-4096-9FB0-ACB8229E1008}"/>
    <cellStyle name="Jegyzet 2 12 4" xfId="13588" xr:uid="{AD00CAA3-235B-4628-B1F1-C994C92FCF8D}"/>
    <cellStyle name="Jegyzet 2 12 4 2" xfId="13589" xr:uid="{0C7DCEB8-A3A4-4F19-BAD0-75037F3B6660}"/>
    <cellStyle name="Jegyzet 2 12 4_Volatility" xfId="13590" xr:uid="{537AFD73-D377-47B3-86EF-0BA6573477C6}"/>
    <cellStyle name="Jegyzet 2 12 5" xfId="13591" xr:uid="{E2510E8C-58F4-477C-93FD-7F03C450AC35}"/>
    <cellStyle name="Jegyzet 2 12_Volatility" xfId="13592" xr:uid="{AE246C75-3D4A-4D34-AC47-3A5EF08985E5}"/>
    <cellStyle name="Jegyzet 2 13" xfId="13593" xr:uid="{14E630A6-A1E6-4C9A-9169-71C08835A9DE}"/>
    <cellStyle name="Jegyzet 2 13 2" xfId="13594" xr:uid="{78ED8F7C-A7F6-4797-8B4F-BA641264C193}"/>
    <cellStyle name="Jegyzet 2 13 2 2" xfId="13595" xr:uid="{938CBFCF-25E6-4F5B-9B9B-29D199309AFB}"/>
    <cellStyle name="Jegyzet 2 13 2 2 2" xfId="13596" xr:uid="{5CAAC6C2-B605-4C25-86B5-977C5C3E4215}"/>
    <cellStyle name="Jegyzet 2 13 2 2 2 2" xfId="13597" xr:uid="{148A28AF-9896-4447-A47F-D4301B43082D}"/>
    <cellStyle name="Jegyzet 2 13 2 2 2_Volatility" xfId="13598" xr:uid="{9A1EAD77-68FF-468B-A583-1F6B8B6A6970}"/>
    <cellStyle name="Jegyzet 2 13 2 2 3" xfId="13599" xr:uid="{DF14AB7F-FE31-4F2A-955B-496A47B00625}"/>
    <cellStyle name="Jegyzet 2 13 2 2_Volatility" xfId="13600" xr:uid="{DF72A4F6-122C-49F9-83BD-459956495F4B}"/>
    <cellStyle name="Jegyzet 2 13 2 3" xfId="13601" xr:uid="{ADCD95B2-6431-459E-B2AE-18A9A26BF92F}"/>
    <cellStyle name="Jegyzet 2 13 2 3 2" xfId="13602" xr:uid="{169E5DB9-9492-4648-AD64-263F459D1466}"/>
    <cellStyle name="Jegyzet 2 13 2 3 2 2" xfId="13603" xr:uid="{CE4933CB-212F-4933-8963-035C291ECC3A}"/>
    <cellStyle name="Jegyzet 2 13 2 3 2_Volatility" xfId="13604" xr:uid="{E9B07850-5118-4813-A930-71DEA09BF489}"/>
    <cellStyle name="Jegyzet 2 13 2 3 3" xfId="13605" xr:uid="{3B7520B2-54EE-426B-8CB9-4EA293548EB3}"/>
    <cellStyle name="Jegyzet 2 13 2 3_Volatility" xfId="13606" xr:uid="{3FB81A52-ECA5-4479-A12D-5F3A5B244BE9}"/>
    <cellStyle name="Jegyzet 2 13 2 4" xfId="13607" xr:uid="{87F7A28C-0354-40E5-A98C-57E6E170BE1E}"/>
    <cellStyle name="Jegyzet 2 13 2 4 2" xfId="13608" xr:uid="{D4933E2F-A865-4402-A369-81EC785458B7}"/>
    <cellStyle name="Jegyzet 2 13 2 4_Volatility" xfId="13609" xr:uid="{FC6A491E-80BC-4AF0-A8F1-8376347B9498}"/>
    <cellStyle name="Jegyzet 2 13 2 5" xfId="13610" xr:uid="{0C9123A1-32FB-470E-BD2E-53DA1C848EC9}"/>
    <cellStyle name="Jegyzet 2 13 2_Volatility" xfId="13611" xr:uid="{E3F87ABB-851E-455B-9A9E-F265B80CECE0}"/>
    <cellStyle name="Jegyzet 2 13 3" xfId="13612" xr:uid="{78A0E673-F167-46DA-9146-ABAFED583FB4}"/>
    <cellStyle name="Jegyzet 2 13 3 2" xfId="13613" xr:uid="{FE3EBED1-ACDF-4E8E-93F6-3FA2DCAE3C51}"/>
    <cellStyle name="Jegyzet 2 13 3 2 2" xfId="13614" xr:uid="{F037DC1F-76E2-45C1-9BA1-E4E09009EDF9}"/>
    <cellStyle name="Jegyzet 2 13 3 2_Volatility" xfId="13615" xr:uid="{8BA2C371-E3D9-495B-9AB4-4182E80D3DEF}"/>
    <cellStyle name="Jegyzet 2 13 3 3" xfId="13616" xr:uid="{A093DC2E-8C08-48FB-8D34-90A2AAADA7D5}"/>
    <cellStyle name="Jegyzet 2 13 3_Volatility" xfId="13617" xr:uid="{C3ED0BD5-DE7D-4FE2-9CA4-921C5C9E9896}"/>
    <cellStyle name="Jegyzet 2 13 4" xfId="13618" xr:uid="{B8438D5F-F5A4-41F1-8E22-9235283BB199}"/>
    <cellStyle name="Jegyzet 2 13 4 2" xfId="13619" xr:uid="{E2098D99-E900-485F-9DA1-DDE6C4127FDD}"/>
    <cellStyle name="Jegyzet 2 13 4_Volatility" xfId="13620" xr:uid="{3D3C753D-E170-4DFD-A8D1-C9C88C60AFA9}"/>
    <cellStyle name="Jegyzet 2 13 5" xfId="13621" xr:uid="{0782B2C9-E4E5-43E2-BA43-B4FE36A30B58}"/>
    <cellStyle name="Jegyzet 2 13_Volatility" xfId="13622" xr:uid="{E6407A3B-5549-4BF7-BF2A-BBA00D44B3C2}"/>
    <cellStyle name="Jegyzet 2 14" xfId="13623" xr:uid="{2375F7FD-E1B7-4B8D-962D-AF9957F2712D}"/>
    <cellStyle name="Jegyzet 2 14 2" xfId="13624" xr:uid="{2581B078-3D5B-4DD1-80E5-5B02E3C3B375}"/>
    <cellStyle name="Jegyzet 2 14 2 2" xfId="13625" xr:uid="{5610990A-D63D-4DC7-AF8F-FFC175DBBB31}"/>
    <cellStyle name="Jegyzet 2 14 2 2 2" xfId="13626" xr:uid="{0A429887-9BDF-40F1-84EE-942CE9D439D0}"/>
    <cellStyle name="Jegyzet 2 14 2 2 2 2" xfId="13627" xr:uid="{FE04C497-C780-45D9-8C0F-3C6FA3B87100}"/>
    <cellStyle name="Jegyzet 2 14 2 2 2_Volatility" xfId="13628" xr:uid="{0C8CDB8D-F64E-44E1-A62B-92CF047E70AC}"/>
    <cellStyle name="Jegyzet 2 14 2 2 3" xfId="13629" xr:uid="{E306985D-EAC6-4A7B-9016-5CFA608C8DFD}"/>
    <cellStyle name="Jegyzet 2 14 2 2_Volatility" xfId="13630" xr:uid="{112A36E9-8A3F-4843-8551-FAFA9EC42BFF}"/>
    <cellStyle name="Jegyzet 2 14 2 3" xfId="13631" xr:uid="{DEF61E8B-3E41-4971-BEC3-B31407FC5F47}"/>
    <cellStyle name="Jegyzet 2 14 2 3 2" xfId="13632" xr:uid="{7D325E67-350A-4A7D-85F7-9CAA09E42323}"/>
    <cellStyle name="Jegyzet 2 14 2 3 2 2" xfId="13633" xr:uid="{33D0A420-9655-414E-835A-B1FDDCF0B04B}"/>
    <cellStyle name="Jegyzet 2 14 2 3 2_Volatility" xfId="13634" xr:uid="{A4E18D6B-61E0-4D84-9882-C4B892A0D71B}"/>
    <cellStyle name="Jegyzet 2 14 2 3 3" xfId="13635" xr:uid="{730A4CA8-C7BE-4F81-B4DD-A557408DC134}"/>
    <cellStyle name="Jegyzet 2 14 2 3_Volatility" xfId="13636" xr:uid="{77EFCA13-9B55-441E-95FC-F8E05B32CD40}"/>
    <cellStyle name="Jegyzet 2 14 2 4" xfId="13637" xr:uid="{585A621D-0A9D-4777-9F22-EC6530ED3E8D}"/>
    <cellStyle name="Jegyzet 2 14 2 4 2" xfId="13638" xr:uid="{B9E649E7-A4EB-478A-A719-49942B13E5B2}"/>
    <cellStyle name="Jegyzet 2 14 2 4_Volatility" xfId="13639" xr:uid="{6A3ED878-8DDB-4983-A8B3-C9ACDEAAE0AE}"/>
    <cellStyle name="Jegyzet 2 14 2 5" xfId="13640" xr:uid="{A9FF30FA-5E75-4ACE-A9DB-E45BBFE5DE84}"/>
    <cellStyle name="Jegyzet 2 14 2_Volatility" xfId="13641" xr:uid="{0F8BDC35-E78D-4351-A627-7BFB2C15CDCC}"/>
    <cellStyle name="Jegyzet 2 14 3" xfId="13642" xr:uid="{A5F98643-40BC-4161-A70C-B126EAE30183}"/>
    <cellStyle name="Jegyzet 2 14 3 2" xfId="13643" xr:uid="{7C85C72B-9CD4-4F3A-A326-CEBB24F356EA}"/>
    <cellStyle name="Jegyzet 2 14 3 2 2" xfId="13644" xr:uid="{7EBDC71D-A1F9-4FEF-BA30-FB8B4970C574}"/>
    <cellStyle name="Jegyzet 2 14 3 2_Volatility" xfId="13645" xr:uid="{ADBBD29F-B3C4-4738-86EB-6ACB5F23DC14}"/>
    <cellStyle name="Jegyzet 2 14 3 3" xfId="13646" xr:uid="{A480BFE1-9BB9-4FA2-ADBD-99737EC735C4}"/>
    <cellStyle name="Jegyzet 2 14 3_Volatility" xfId="13647" xr:uid="{E2949676-C820-4994-9D65-2B0430296523}"/>
    <cellStyle name="Jegyzet 2 14 4" xfId="13648" xr:uid="{D7D1351C-5DF5-4441-82CA-68230ED21E73}"/>
    <cellStyle name="Jegyzet 2 14 4 2" xfId="13649" xr:uid="{A1B2B30E-EAAA-49F1-9DB1-DFCDF99418AF}"/>
    <cellStyle name="Jegyzet 2 14 4_Volatility" xfId="13650" xr:uid="{1C9E6DAC-7892-4251-902C-4ABFA4D55907}"/>
    <cellStyle name="Jegyzet 2 14 5" xfId="13651" xr:uid="{FE30FFCA-39DE-4825-B936-B690E4DF8BF4}"/>
    <cellStyle name="Jegyzet 2 14_Volatility" xfId="13652" xr:uid="{459DDC54-3129-4B20-9D33-89EAAF51E257}"/>
    <cellStyle name="Jegyzet 2 15" xfId="13653" xr:uid="{53380D27-AB29-4846-89DB-1CF7B2FA48B7}"/>
    <cellStyle name="Jegyzet 2 15 2" xfId="13654" xr:uid="{A53CB8C5-C704-4E15-8A39-F5B7703E3780}"/>
    <cellStyle name="Jegyzet 2 15 2 2" xfId="13655" xr:uid="{8802FD07-E303-4086-9714-D586EA67F714}"/>
    <cellStyle name="Jegyzet 2 15 2 2 2" xfId="13656" xr:uid="{FC15C0D9-422D-4D03-BE22-5D71FE1BE5E8}"/>
    <cellStyle name="Jegyzet 2 15 2 2 2 2" xfId="13657" xr:uid="{8347769E-CE06-41E1-A4EA-C9B9BA803F8E}"/>
    <cellStyle name="Jegyzet 2 15 2 2 2_Volatility" xfId="13658" xr:uid="{ED0D8501-67BE-463B-BDE7-E6291E1382D3}"/>
    <cellStyle name="Jegyzet 2 15 2 2 3" xfId="13659" xr:uid="{6B2A69A4-2F91-4BC6-AEF1-A590FCD701D7}"/>
    <cellStyle name="Jegyzet 2 15 2 2_Volatility" xfId="13660" xr:uid="{D3C51148-5794-4DDC-88AD-25C3FAA653EB}"/>
    <cellStyle name="Jegyzet 2 15 2 3" xfId="13661" xr:uid="{F6A6B016-B390-4820-99A7-C34C21D44491}"/>
    <cellStyle name="Jegyzet 2 15 2 3 2" xfId="13662" xr:uid="{F86696AE-C34C-41AD-A656-0F3F4452C06B}"/>
    <cellStyle name="Jegyzet 2 15 2 3 2 2" xfId="13663" xr:uid="{5D0D3574-5C40-45F5-90A2-B33CE39C9902}"/>
    <cellStyle name="Jegyzet 2 15 2 3 2_Volatility" xfId="13664" xr:uid="{179C6B4F-87A4-44B0-99E9-B4A8F3994905}"/>
    <cellStyle name="Jegyzet 2 15 2 3 3" xfId="13665" xr:uid="{E94444A2-A39D-4F6B-B5A9-4C503C5815A5}"/>
    <cellStyle name="Jegyzet 2 15 2 3_Volatility" xfId="13666" xr:uid="{912F578A-0F98-4AF5-AA62-EB0A56C9D981}"/>
    <cellStyle name="Jegyzet 2 15 2 4" xfId="13667" xr:uid="{F075CE24-D997-445B-A0DC-32ED5C58C1CD}"/>
    <cellStyle name="Jegyzet 2 15 2 4 2" xfId="13668" xr:uid="{708437A4-3569-49CF-A77A-D7F8C4C97A18}"/>
    <cellStyle name="Jegyzet 2 15 2 4_Volatility" xfId="13669" xr:uid="{954EA889-E536-40E6-8342-71B260579FDC}"/>
    <cellStyle name="Jegyzet 2 15 2 5" xfId="13670" xr:uid="{756613C6-8B01-4FDE-86C6-02AD27DF27EB}"/>
    <cellStyle name="Jegyzet 2 15 2_Volatility" xfId="13671" xr:uid="{D714974C-C31D-4AA4-A26B-6AB26E548DFE}"/>
    <cellStyle name="Jegyzet 2 15 3" xfId="13672" xr:uid="{55BC558D-3471-4DC6-B436-A4E08DD2E53E}"/>
    <cellStyle name="Jegyzet 2 15 3 2" xfId="13673" xr:uid="{24604918-21C0-413B-9683-EF64438AA334}"/>
    <cellStyle name="Jegyzet 2 15 3 2 2" xfId="13674" xr:uid="{C06521F1-E2C0-4734-99F9-C66481F9CD65}"/>
    <cellStyle name="Jegyzet 2 15 3 2_Volatility" xfId="13675" xr:uid="{F0A07DEF-EA3F-4F7C-967A-995B9018EF1B}"/>
    <cellStyle name="Jegyzet 2 15 3 3" xfId="13676" xr:uid="{8B0908E0-21A4-424A-B443-963C3A7A706E}"/>
    <cellStyle name="Jegyzet 2 15 3_Volatility" xfId="13677" xr:uid="{298ED0A0-CF59-4160-8C6F-E96A27887803}"/>
    <cellStyle name="Jegyzet 2 15 4" xfId="13678" xr:uid="{9C17FA61-28F1-4FAF-BB2B-727AFD30FCD9}"/>
    <cellStyle name="Jegyzet 2 15 4 2" xfId="13679" xr:uid="{B6962B7E-C505-41B4-8636-F5564AE18F77}"/>
    <cellStyle name="Jegyzet 2 15 4_Volatility" xfId="13680" xr:uid="{F416EB2F-BBDC-498C-AAE2-D1C7CD302996}"/>
    <cellStyle name="Jegyzet 2 15 5" xfId="13681" xr:uid="{E72A9948-3B69-47B5-819B-F7955C776B09}"/>
    <cellStyle name="Jegyzet 2 15_Volatility" xfId="13682" xr:uid="{AE7C5DC6-46FC-4E4F-ABDF-0DD0C197E8DA}"/>
    <cellStyle name="Jegyzet 2 16" xfId="13683" xr:uid="{965271E4-F888-4AEB-9AF8-ECB8A9694830}"/>
    <cellStyle name="Jegyzet 2 16 2" xfId="13684" xr:uid="{2AE05452-4D5F-4B80-889D-00A00A0E0729}"/>
    <cellStyle name="Jegyzet 2 16 2 2" xfId="13685" xr:uid="{FB121A38-14B6-4A5E-9A86-3FF593E864AD}"/>
    <cellStyle name="Jegyzet 2 16 2 2 2" xfId="13686" xr:uid="{179DB77E-E7B1-4FCD-AC9A-AA3D59320005}"/>
    <cellStyle name="Jegyzet 2 16 2 2 2 2" xfId="13687" xr:uid="{AFCEA4B5-CDBA-4A20-97BE-A923769240D8}"/>
    <cellStyle name="Jegyzet 2 16 2 2 2_Volatility" xfId="13688" xr:uid="{AE908825-5D7E-4908-ACE7-0C152F17BD2C}"/>
    <cellStyle name="Jegyzet 2 16 2 2 3" xfId="13689" xr:uid="{676268C5-A8F5-4966-A57B-74E2DF4BA38B}"/>
    <cellStyle name="Jegyzet 2 16 2 2_Volatility" xfId="13690" xr:uid="{10E8F709-70AB-440C-8688-65AD1ED22F87}"/>
    <cellStyle name="Jegyzet 2 16 2 3" xfId="13691" xr:uid="{6E23D576-12E8-4774-BB5D-4AEFBDD27852}"/>
    <cellStyle name="Jegyzet 2 16 2 3 2" xfId="13692" xr:uid="{57D051EB-C1DC-4262-8287-5DA5923DD4F1}"/>
    <cellStyle name="Jegyzet 2 16 2 3 2 2" xfId="13693" xr:uid="{E33BA903-42D8-45AC-BDF9-CC16BBAB8683}"/>
    <cellStyle name="Jegyzet 2 16 2 3 2_Volatility" xfId="13694" xr:uid="{2A1A2C55-D9D7-4BD4-AB04-827F2D260F84}"/>
    <cellStyle name="Jegyzet 2 16 2 3 3" xfId="13695" xr:uid="{849E5FB5-7F00-44AD-94D0-B20E2094D94F}"/>
    <cellStyle name="Jegyzet 2 16 2 3_Volatility" xfId="13696" xr:uid="{FAE0393F-AF8F-4139-9E83-A16DAB423E39}"/>
    <cellStyle name="Jegyzet 2 16 2 4" xfId="13697" xr:uid="{2AF669B6-3BCA-4490-9C98-6DDF23343033}"/>
    <cellStyle name="Jegyzet 2 16 2 4 2" xfId="13698" xr:uid="{923D5D58-D60C-4696-96D9-B52AD34CA093}"/>
    <cellStyle name="Jegyzet 2 16 2 4_Volatility" xfId="13699" xr:uid="{F3C20D99-8C63-4094-9E81-7E1E9727B6B1}"/>
    <cellStyle name="Jegyzet 2 16 2 5" xfId="13700" xr:uid="{4638866C-59EE-4E53-9558-F7F99EFB4D07}"/>
    <cellStyle name="Jegyzet 2 16 2_Volatility" xfId="13701" xr:uid="{81E90445-EC34-4D1E-ADDD-17113D089A29}"/>
    <cellStyle name="Jegyzet 2 16 3" xfId="13702" xr:uid="{A3D5723A-F6D1-424B-87CD-DBDFC09AB29A}"/>
    <cellStyle name="Jegyzet 2 16 3 2" xfId="13703" xr:uid="{FE30EEF3-0396-465A-9957-E7191623AEFA}"/>
    <cellStyle name="Jegyzet 2 16 3 2 2" xfId="13704" xr:uid="{032DB496-03D6-480C-B9B9-4DEE8CC0AD62}"/>
    <cellStyle name="Jegyzet 2 16 3 2_Volatility" xfId="13705" xr:uid="{D26D03E2-8A4D-49C9-BFCD-AFCB499E61B1}"/>
    <cellStyle name="Jegyzet 2 16 3 3" xfId="13706" xr:uid="{5C017E39-0AAA-4B36-857F-B2CF0A62428A}"/>
    <cellStyle name="Jegyzet 2 16 3_Volatility" xfId="13707" xr:uid="{093900DE-7592-43F7-AFD5-E767F3C075EB}"/>
    <cellStyle name="Jegyzet 2 16 4" xfId="13708" xr:uid="{BB563175-638B-4A17-9051-0C94B0BB76F9}"/>
    <cellStyle name="Jegyzet 2 16 4 2" xfId="13709" xr:uid="{31983A34-8AC9-401B-AC84-1DA0FE5FD5F5}"/>
    <cellStyle name="Jegyzet 2 16 4_Volatility" xfId="13710" xr:uid="{4973DB3C-AF47-43C1-A771-27E5B72B2DE5}"/>
    <cellStyle name="Jegyzet 2 16 5" xfId="13711" xr:uid="{CD268AA3-921C-4EBE-8E7C-FE0A4FA92CDD}"/>
    <cellStyle name="Jegyzet 2 16_Volatility" xfId="13712" xr:uid="{470D2AAD-1D16-46FE-B294-6289676EDF75}"/>
    <cellStyle name="Jegyzet 2 17" xfId="13713" xr:uid="{7C9196EF-5057-46A0-AFEB-527F0F650AB1}"/>
    <cellStyle name="Jegyzet 2 17 2" xfId="13714" xr:uid="{783127D7-618C-4BF1-8817-21052CF21FA1}"/>
    <cellStyle name="Jegyzet 2 17 2 2" xfId="13715" xr:uid="{2110C5DB-845A-4707-84D1-3EBE90528F3D}"/>
    <cellStyle name="Jegyzet 2 17 2 2 2" xfId="13716" xr:uid="{F7FD6C36-4FD4-4594-BD5F-7D481795E07A}"/>
    <cellStyle name="Jegyzet 2 17 2 2 2 2" xfId="13717" xr:uid="{EAD7F1B4-A545-4912-A5D3-66AA763E6A67}"/>
    <cellStyle name="Jegyzet 2 17 2 2 2_Volatility" xfId="13718" xr:uid="{49A66365-2672-49D0-93AE-1EE35D324979}"/>
    <cellStyle name="Jegyzet 2 17 2 2 3" xfId="13719" xr:uid="{4949D84B-AD36-418E-9A2F-4666E1B16B64}"/>
    <cellStyle name="Jegyzet 2 17 2 2_Volatility" xfId="13720" xr:uid="{9DA01D65-4BBB-4ECB-8D3D-A09B2BCC6798}"/>
    <cellStyle name="Jegyzet 2 17 2 3" xfId="13721" xr:uid="{10634950-8C74-4D97-AEA4-70861EA838B1}"/>
    <cellStyle name="Jegyzet 2 17 2 3 2" xfId="13722" xr:uid="{4695369F-C7CC-4218-8E8E-D0ACB7534164}"/>
    <cellStyle name="Jegyzet 2 17 2 3 2 2" xfId="13723" xr:uid="{21E9A24A-0A32-428E-B988-A399DECF5E72}"/>
    <cellStyle name="Jegyzet 2 17 2 3 2_Volatility" xfId="13724" xr:uid="{DD05436B-FF32-41E3-92A9-AE2BC01B4E95}"/>
    <cellStyle name="Jegyzet 2 17 2 3 3" xfId="13725" xr:uid="{A4A457CC-D5BD-4A7E-8554-A6DDFFDE7C78}"/>
    <cellStyle name="Jegyzet 2 17 2 3_Volatility" xfId="13726" xr:uid="{E3C22A8F-9F50-4881-87F1-9286F803C1AA}"/>
    <cellStyle name="Jegyzet 2 17 2 4" xfId="13727" xr:uid="{8DF1BC28-3837-403C-83F2-93A613583BC4}"/>
    <cellStyle name="Jegyzet 2 17 2 4 2" xfId="13728" xr:uid="{5A8BBE65-84DA-4D01-96FB-103E25880BB3}"/>
    <cellStyle name="Jegyzet 2 17 2 4_Volatility" xfId="13729" xr:uid="{E842528A-C915-496F-9F4C-6E1528414617}"/>
    <cellStyle name="Jegyzet 2 17 2 5" xfId="13730" xr:uid="{1CF3D3D7-E8BB-4ADD-8732-3FF10F01E50A}"/>
    <cellStyle name="Jegyzet 2 17 2_Volatility" xfId="13731" xr:uid="{57B5B8EA-D0D3-442B-AC28-F9849CE34E51}"/>
    <cellStyle name="Jegyzet 2 17 3" xfId="13732" xr:uid="{6372573D-CC3A-4C76-81CB-67A3197EE084}"/>
    <cellStyle name="Jegyzet 2 17 3 2" xfId="13733" xr:uid="{90A85B54-14E7-4CFD-A330-11B63665349C}"/>
    <cellStyle name="Jegyzet 2 17 3 2 2" xfId="13734" xr:uid="{30FDA896-CF03-4018-B1CA-CA68A5FA4591}"/>
    <cellStyle name="Jegyzet 2 17 3 2_Volatility" xfId="13735" xr:uid="{9C762657-DA96-4CF9-9A73-4D08E5841631}"/>
    <cellStyle name="Jegyzet 2 17 3 3" xfId="13736" xr:uid="{4B7BB40E-8281-440F-A63C-C61E7AE5B710}"/>
    <cellStyle name="Jegyzet 2 17 3_Volatility" xfId="13737" xr:uid="{E5C49DEF-62BB-4506-B7E4-E810FA96716B}"/>
    <cellStyle name="Jegyzet 2 17 4" xfId="13738" xr:uid="{367EAEF4-7974-4485-86C1-E60B89D989E0}"/>
    <cellStyle name="Jegyzet 2 17 4 2" xfId="13739" xr:uid="{65604B2E-E57B-4ADD-BD72-09C7BF677A66}"/>
    <cellStyle name="Jegyzet 2 17 4_Volatility" xfId="13740" xr:uid="{153FC49D-6CB2-46BF-ABD6-30DAD95B139C}"/>
    <cellStyle name="Jegyzet 2 17 5" xfId="13741" xr:uid="{07E4F143-38A0-4625-A06F-A37C15CE60C9}"/>
    <cellStyle name="Jegyzet 2 17_Volatility" xfId="13742" xr:uid="{2C2064B0-5EC7-4E6E-858C-B46C7CBF2F4D}"/>
    <cellStyle name="Jegyzet 2 18" xfId="13743" xr:uid="{DE59EBE9-B62B-426E-9943-17F1791700E8}"/>
    <cellStyle name="Jegyzet 2 18 2" xfId="13744" xr:uid="{49333621-77D5-4120-AA3F-C1F1372FFCB0}"/>
    <cellStyle name="Jegyzet 2 18 2 2" xfId="13745" xr:uid="{E6600FA7-EF49-4C95-9821-527AF497F207}"/>
    <cellStyle name="Jegyzet 2 18 2 2 2" xfId="13746" xr:uid="{72AD51B0-68CC-4250-933F-B4687763C62A}"/>
    <cellStyle name="Jegyzet 2 18 2 2 2 2" xfId="13747" xr:uid="{E44BFF73-9003-41D7-B837-A631170BE668}"/>
    <cellStyle name="Jegyzet 2 18 2 2 2_Volatility" xfId="13748" xr:uid="{87DD4F4C-D89B-4902-A430-16B5F90B44DA}"/>
    <cellStyle name="Jegyzet 2 18 2 2 3" xfId="13749" xr:uid="{2DB742BC-7FB4-4C5D-BC11-FD4C5696367E}"/>
    <cellStyle name="Jegyzet 2 18 2 2_Volatility" xfId="13750" xr:uid="{EA42778E-3BDD-4BE3-AC90-E5639CCEF112}"/>
    <cellStyle name="Jegyzet 2 18 2 3" xfId="13751" xr:uid="{D4499813-7558-43C2-988A-AF9E281E17BB}"/>
    <cellStyle name="Jegyzet 2 18 2 3 2" xfId="13752" xr:uid="{7744C14F-103E-4637-AAF9-4A84707A7AC2}"/>
    <cellStyle name="Jegyzet 2 18 2 3 2 2" xfId="13753" xr:uid="{D21F3B38-82F2-44FA-8D69-53809DBA95E7}"/>
    <cellStyle name="Jegyzet 2 18 2 3 2_Volatility" xfId="13754" xr:uid="{9513A960-36DC-40F5-A32B-14B29401F154}"/>
    <cellStyle name="Jegyzet 2 18 2 3 3" xfId="13755" xr:uid="{01C73989-1384-45C2-8478-625962AC213F}"/>
    <cellStyle name="Jegyzet 2 18 2 3_Volatility" xfId="13756" xr:uid="{CF250E14-7ADD-4409-B309-411FA48E2567}"/>
    <cellStyle name="Jegyzet 2 18 2 4" xfId="13757" xr:uid="{C6F411A8-2F7C-4857-8160-E7C062FD94E8}"/>
    <cellStyle name="Jegyzet 2 18 2 4 2" xfId="13758" xr:uid="{9D39ABD8-D533-4829-B7D1-7009FA167323}"/>
    <cellStyle name="Jegyzet 2 18 2 4_Volatility" xfId="13759" xr:uid="{026755E0-0E13-4FE2-9017-8A1431FC0568}"/>
    <cellStyle name="Jegyzet 2 18 2 5" xfId="13760" xr:uid="{C2FB36A3-F92C-4C54-A9A2-90A1A501AC56}"/>
    <cellStyle name="Jegyzet 2 18 2_Volatility" xfId="13761" xr:uid="{099C3635-F230-460B-BF0A-F866C0DC4E52}"/>
    <cellStyle name="Jegyzet 2 18 3" xfId="13762" xr:uid="{54285ECE-BA5F-4F28-A8DB-3650963C32E7}"/>
    <cellStyle name="Jegyzet 2 18 3 2" xfId="13763" xr:uid="{711B8E11-21C1-4046-877F-6557CE6C42A1}"/>
    <cellStyle name="Jegyzet 2 18 3 2 2" xfId="13764" xr:uid="{18D3E645-7856-4EBE-82E2-7C9D1054E695}"/>
    <cellStyle name="Jegyzet 2 18 3 2_Volatility" xfId="13765" xr:uid="{C4BC9785-0DE5-4B70-ACDC-6D444809AF6A}"/>
    <cellStyle name="Jegyzet 2 18 3 3" xfId="13766" xr:uid="{FB08C4B4-B424-44B8-A91D-D12AD3DFAC5E}"/>
    <cellStyle name="Jegyzet 2 18 3_Volatility" xfId="13767" xr:uid="{A078C931-B57A-4E83-BDDC-A097B9306A76}"/>
    <cellStyle name="Jegyzet 2 18 4" xfId="13768" xr:uid="{DC1AA361-7C0D-4C58-9477-D001FE62A35A}"/>
    <cellStyle name="Jegyzet 2 18 4 2" xfId="13769" xr:uid="{870031BC-20B8-470C-B666-09727A99EB8A}"/>
    <cellStyle name="Jegyzet 2 18 4_Volatility" xfId="13770" xr:uid="{F22FC3F1-1795-474F-9A9D-188A92F61290}"/>
    <cellStyle name="Jegyzet 2 18 5" xfId="13771" xr:uid="{46A14918-49D6-454C-91F1-241A5EDE71F5}"/>
    <cellStyle name="Jegyzet 2 18_Volatility" xfId="13772" xr:uid="{4463D519-5CB7-4DF3-AC1E-F4EEF07EB93E}"/>
    <cellStyle name="Jegyzet 2 19" xfId="13773" xr:uid="{0BDC6197-19D6-43D6-BFBE-12B5DF25CB90}"/>
    <cellStyle name="Jegyzet 2 19 2" xfId="13774" xr:uid="{6FF28688-320E-405E-A56D-6054AAF9D8EF}"/>
    <cellStyle name="Jegyzet 2 19 2 2" xfId="13775" xr:uid="{EFC663C8-3B1F-40BD-8193-E5811C3E3C12}"/>
    <cellStyle name="Jegyzet 2 19 2 2 2" xfId="13776" xr:uid="{E57BD679-1FB1-420E-BC93-9F7D64F882B9}"/>
    <cellStyle name="Jegyzet 2 19 2 2 2 2" xfId="13777" xr:uid="{F469F235-1AE4-4BAF-BE5E-A4308047C5E0}"/>
    <cellStyle name="Jegyzet 2 19 2 2 2_Volatility" xfId="13778" xr:uid="{7EC438BD-0BCD-4B08-8FE2-79D730223FEC}"/>
    <cellStyle name="Jegyzet 2 19 2 2 3" xfId="13779" xr:uid="{C2407761-837A-4E7F-A7AB-D0F74DB80D24}"/>
    <cellStyle name="Jegyzet 2 19 2 2_Volatility" xfId="13780" xr:uid="{8D04CD06-1074-4AC0-8ACB-81262865F04E}"/>
    <cellStyle name="Jegyzet 2 19 2 3" xfId="13781" xr:uid="{0763D5DD-2A30-4B3F-BD82-5DFC70A65B4A}"/>
    <cellStyle name="Jegyzet 2 19 2 3 2" xfId="13782" xr:uid="{C760DFED-FA7B-4EE3-B36C-BE323DF383DB}"/>
    <cellStyle name="Jegyzet 2 19 2 3 2 2" xfId="13783" xr:uid="{655D080D-84E9-4FFD-ADEF-56E39D8FA370}"/>
    <cellStyle name="Jegyzet 2 19 2 3 2_Volatility" xfId="13784" xr:uid="{2FA0E33B-D6CC-4F2C-B0A8-240BAD62B74C}"/>
    <cellStyle name="Jegyzet 2 19 2 3 3" xfId="13785" xr:uid="{E1C831F3-3096-4E45-9CEA-EF46A7E0E017}"/>
    <cellStyle name="Jegyzet 2 19 2 3_Volatility" xfId="13786" xr:uid="{1F298B6F-D891-42BD-A318-5953537366CD}"/>
    <cellStyle name="Jegyzet 2 19 2 4" xfId="13787" xr:uid="{E5740DC4-B209-4551-B895-3E4F41D60683}"/>
    <cellStyle name="Jegyzet 2 19 2 4 2" xfId="13788" xr:uid="{0B17E985-96A5-4ED7-994D-93CCA43AE370}"/>
    <cellStyle name="Jegyzet 2 19 2 4_Volatility" xfId="13789" xr:uid="{443ABE14-8FE7-4D05-A2B7-7964C8F7E866}"/>
    <cellStyle name="Jegyzet 2 19 2 5" xfId="13790" xr:uid="{3E1222E4-76C4-4D48-BF58-978997754BCB}"/>
    <cellStyle name="Jegyzet 2 19 2_Volatility" xfId="13791" xr:uid="{F355F709-8909-408C-8C1B-AB506442DBDF}"/>
    <cellStyle name="Jegyzet 2 19 3" xfId="13792" xr:uid="{7012F62F-F64F-4091-BBC3-FA3B2EA942CB}"/>
    <cellStyle name="Jegyzet 2 19 3 2" xfId="13793" xr:uid="{C71B2B58-C387-4F56-8C7D-9F46A2296B1B}"/>
    <cellStyle name="Jegyzet 2 19 3 2 2" xfId="13794" xr:uid="{F989012F-65D8-49A2-94A2-70BE085CA6AF}"/>
    <cellStyle name="Jegyzet 2 19 3 2_Volatility" xfId="13795" xr:uid="{CB398B42-183D-4F0D-94D4-6C49582F97BA}"/>
    <cellStyle name="Jegyzet 2 19 3 3" xfId="13796" xr:uid="{44759014-F035-4BE0-ABC4-CAAE04B55DDF}"/>
    <cellStyle name="Jegyzet 2 19 3_Volatility" xfId="13797" xr:uid="{C28368B8-C3BC-4C1E-944E-96A78A27B3A4}"/>
    <cellStyle name="Jegyzet 2 19 4" xfId="13798" xr:uid="{54BABD74-282D-4F70-A37A-20F7FEF2BE45}"/>
    <cellStyle name="Jegyzet 2 19 4 2" xfId="13799" xr:uid="{4F8D90F8-900E-42E2-9C00-79C00A74B819}"/>
    <cellStyle name="Jegyzet 2 19 4_Volatility" xfId="13800" xr:uid="{B26B844E-5BE8-4024-8A0C-2ABE8F0CCB70}"/>
    <cellStyle name="Jegyzet 2 19 5" xfId="13801" xr:uid="{733749F3-CC58-423D-86CD-E22C749D5E1B}"/>
    <cellStyle name="Jegyzet 2 19_Volatility" xfId="13802" xr:uid="{E89D1CE2-D933-4E96-8896-D2965CE950F9}"/>
    <cellStyle name="Jegyzet 2 2" xfId="13803" xr:uid="{C0145FE5-080D-4547-95D4-92A0FF71EA74}"/>
    <cellStyle name="Jegyzet 2 2 2" xfId="13804" xr:uid="{C6FEB8E8-18DD-4A0C-86FC-967C5E028ECF}"/>
    <cellStyle name="Jegyzet 2 2 2 2" xfId="13805" xr:uid="{A7911D21-8449-4BD2-B8D1-1FBAFB9B0696}"/>
    <cellStyle name="Jegyzet 2 2 2 2 2" xfId="13806" xr:uid="{289EA90C-3D72-483F-9FB3-51C076715A93}"/>
    <cellStyle name="Jegyzet 2 2 2 2 2 2" xfId="13807" xr:uid="{76017C96-F0A2-4B59-9729-089AE750A692}"/>
    <cellStyle name="Jegyzet 2 2 2 2 2_Volatility" xfId="13808" xr:uid="{148BF134-1E32-44A9-A7B2-9E1DD0DCBEC4}"/>
    <cellStyle name="Jegyzet 2 2 2 2 3" xfId="13809" xr:uid="{03DDE4BB-0C0E-4ECF-9D43-CE1482CBFBF1}"/>
    <cellStyle name="Jegyzet 2 2 2 2_Volatility" xfId="13810" xr:uid="{CE0FAB53-FEA5-4828-B663-4ED312216BD2}"/>
    <cellStyle name="Jegyzet 2 2 2 3" xfId="13811" xr:uid="{B5BC882D-5ED8-4479-A0C7-5DA88E5640FE}"/>
    <cellStyle name="Jegyzet 2 2 2 3 2" xfId="13812" xr:uid="{63CD125B-C5B4-407E-AFA2-681DE170ABF3}"/>
    <cellStyle name="Jegyzet 2 2 2 3 2 2" xfId="13813" xr:uid="{458DF8B9-4883-4C06-B1DD-6CD77E9E12CE}"/>
    <cellStyle name="Jegyzet 2 2 2 3 2_Volatility" xfId="13814" xr:uid="{5F73A63A-E437-41C6-A260-DD94435BC791}"/>
    <cellStyle name="Jegyzet 2 2 2 3 3" xfId="13815" xr:uid="{B979AC08-1D84-4079-A74A-188F6BC723F6}"/>
    <cellStyle name="Jegyzet 2 2 2 3_Volatility" xfId="13816" xr:uid="{2F65901B-8EDB-4A8F-9251-F3A6038834D2}"/>
    <cellStyle name="Jegyzet 2 2 2 4" xfId="13817" xr:uid="{A85D4A8D-39D5-43C0-B62E-73C8C7BCEF13}"/>
    <cellStyle name="Jegyzet 2 2 2 4 2" xfId="13818" xr:uid="{D1FE35B7-EF1E-4C3B-84A0-4A115E8D34F6}"/>
    <cellStyle name="Jegyzet 2 2 2 4_Volatility" xfId="13819" xr:uid="{BBC6D5FD-AD67-4BE3-9E60-377B36C9A409}"/>
    <cellStyle name="Jegyzet 2 2 2 5" xfId="13820" xr:uid="{0F08C31A-4FCE-4159-8E60-5C0498A0ADF0}"/>
    <cellStyle name="Jegyzet 2 2 2_Volatility" xfId="13821" xr:uid="{E1B8F776-FFAB-455A-9669-C8AECF8591C3}"/>
    <cellStyle name="Jegyzet 2 2 3" xfId="13822" xr:uid="{34A5DF8B-F726-4CD9-B4FC-51D4D69B70DA}"/>
    <cellStyle name="Jegyzet 2 2 3 2" xfId="13823" xr:uid="{FFFC4A0E-C0B6-4D14-BDEA-EA70316E0DD8}"/>
    <cellStyle name="Jegyzet 2 2 3 2 2" xfId="13824" xr:uid="{8DC18CC8-8A95-4B14-8227-2EA0D5A13CBD}"/>
    <cellStyle name="Jegyzet 2 2 3 2_Volatility" xfId="13825" xr:uid="{A2022564-4E09-4683-93D1-9C5AD07719B8}"/>
    <cellStyle name="Jegyzet 2 2 3 3" xfId="13826" xr:uid="{34E4C85B-14C0-43D8-B3F3-72F5A4C41094}"/>
    <cellStyle name="Jegyzet 2 2 3_Volatility" xfId="13827" xr:uid="{C70D5558-9312-4CDE-9DB2-A24F6078273E}"/>
    <cellStyle name="Jegyzet 2 2 4" xfId="13828" xr:uid="{FA2E89B9-FA62-4559-B7C0-0E1F2AAC4908}"/>
    <cellStyle name="Jegyzet 2 2 4 2" xfId="13829" xr:uid="{BF315684-FEAF-4BD1-9FDD-F8CF341A2563}"/>
    <cellStyle name="Jegyzet 2 2 4_Volatility" xfId="13830" xr:uid="{FC79FD3E-244A-4479-8F7E-919D8EC207C4}"/>
    <cellStyle name="Jegyzet 2 2 5" xfId="13831" xr:uid="{C8ECACF5-43C2-4310-A7E6-426A5D45568F}"/>
    <cellStyle name="Jegyzet 2 2_Volatility" xfId="13832" xr:uid="{D6DD7129-4D38-4D15-8E6B-E484B0EBC915}"/>
    <cellStyle name="Jegyzet 2 20" xfId="13833" xr:uid="{4A2C3765-B42B-496E-8CBC-5D95CF6AC37B}"/>
    <cellStyle name="Jegyzet 2 20 2" xfId="13834" xr:uid="{FC2F3079-7553-45DA-B5A5-F9EF02D0B20D}"/>
    <cellStyle name="Jegyzet 2 20 2 2" xfId="13835" xr:uid="{40982AF4-0822-454C-8741-DC19A439C187}"/>
    <cellStyle name="Jegyzet 2 20 2 2 2" xfId="13836" xr:uid="{066867CA-E421-4D60-B7DB-B49A08779FFE}"/>
    <cellStyle name="Jegyzet 2 20 2 2 2 2" xfId="13837" xr:uid="{7DFB3453-AA56-498B-8CC3-4EF3584C9575}"/>
    <cellStyle name="Jegyzet 2 20 2 2 2_Volatility" xfId="13838" xr:uid="{6A5F67D7-DA08-489F-A788-A7C9BB17A95F}"/>
    <cellStyle name="Jegyzet 2 20 2 2 3" xfId="13839" xr:uid="{D16D1273-30C1-4633-A880-B928B8BEF1CA}"/>
    <cellStyle name="Jegyzet 2 20 2 2_Volatility" xfId="13840" xr:uid="{E25F5ECE-D3F2-4AE6-B346-1EBF3CDE64A6}"/>
    <cellStyle name="Jegyzet 2 20 2 3" xfId="13841" xr:uid="{8DC31968-454C-49E2-B22C-7E60E05C19D3}"/>
    <cellStyle name="Jegyzet 2 20 2 3 2" xfId="13842" xr:uid="{A80D4C15-FF20-4B64-B014-1D4654E96754}"/>
    <cellStyle name="Jegyzet 2 20 2 3 2 2" xfId="13843" xr:uid="{BDCB9B1F-5A4E-4261-AC25-6246930B2EAD}"/>
    <cellStyle name="Jegyzet 2 20 2 3 2_Volatility" xfId="13844" xr:uid="{35307F23-4AAD-470A-A480-A4D1751FF651}"/>
    <cellStyle name="Jegyzet 2 20 2 3 3" xfId="13845" xr:uid="{9C693ADC-3C17-4709-85B7-8E8241CAE473}"/>
    <cellStyle name="Jegyzet 2 20 2 3_Volatility" xfId="13846" xr:uid="{DEB334C3-2AA0-4728-9D08-80963D7186C8}"/>
    <cellStyle name="Jegyzet 2 20 2 4" xfId="13847" xr:uid="{92326312-64C2-482C-9DF7-52B64E06ED69}"/>
    <cellStyle name="Jegyzet 2 20 2 4 2" xfId="13848" xr:uid="{A106B1E9-C584-4C9A-BE22-38B5B548EC94}"/>
    <cellStyle name="Jegyzet 2 20 2 4_Volatility" xfId="13849" xr:uid="{E7914E8E-5D28-4556-B4A1-250BDE1FFD36}"/>
    <cellStyle name="Jegyzet 2 20 2 5" xfId="13850" xr:uid="{B4DA3D80-10CA-4FC0-930D-B48DC7CA614C}"/>
    <cellStyle name="Jegyzet 2 20 2_Volatility" xfId="13851" xr:uid="{0D1BE275-FE5B-4DB4-9F9F-428A7AAEEEF5}"/>
    <cellStyle name="Jegyzet 2 20 3" xfId="13852" xr:uid="{F8A3AD78-5316-48C3-B3CF-F96525F9A217}"/>
    <cellStyle name="Jegyzet 2 20 3 2" xfId="13853" xr:uid="{825E6A4C-9B37-4491-8EFE-75F59B537915}"/>
    <cellStyle name="Jegyzet 2 20 3 2 2" xfId="13854" xr:uid="{CC5B0A8F-E73C-4034-9474-5D9D00200185}"/>
    <cellStyle name="Jegyzet 2 20 3 2_Volatility" xfId="13855" xr:uid="{1D9B3B7B-595E-4BEC-A135-50E82E756AF4}"/>
    <cellStyle name="Jegyzet 2 20 3 3" xfId="13856" xr:uid="{35983970-A410-425E-B0AA-524D128544BC}"/>
    <cellStyle name="Jegyzet 2 20 3_Volatility" xfId="13857" xr:uid="{FECA04EA-8FC6-4034-A26B-AA7BBE85B24F}"/>
    <cellStyle name="Jegyzet 2 20 4" xfId="13858" xr:uid="{C1EA8224-9DF4-462B-9638-48F2CD89D92D}"/>
    <cellStyle name="Jegyzet 2 20 4 2" xfId="13859" xr:uid="{F0A04F67-4F45-42BB-9B4F-E0C8D2931789}"/>
    <cellStyle name="Jegyzet 2 20 4_Volatility" xfId="13860" xr:uid="{81D87ED2-6C2D-4E1F-A47C-A0F3B68A58A6}"/>
    <cellStyle name="Jegyzet 2 20 5" xfId="13861" xr:uid="{29B72502-1366-488A-B770-65D3B28527B4}"/>
    <cellStyle name="Jegyzet 2 20_Volatility" xfId="13862" xr:uid="{49E1BC7F-3F84-441F-9C25-C6C45EF2037A}"/>
    <cellStyle name="Jegyzet 2 21" xfId="13863" xr:uid="{DF399EDB-50DD-45CF-AA4A-31D1ADC3CD90}"/>
    <cellStyle name="Jegyzet 2 21 2" xfId="13864" xr:uid="{B8E027CC-BB79-4A44-9DF1-030628413C7D}"/>
    <cellStyle name="Jegyzet 2 21 2 2" xfId="13865" xr:uid="{8005FBBF-884D-4B03-9CE9-D4A53DBC2424}"/>
    <cellStyle name="Jegyzet 2 21 2 2 2" xfId="13866" xr:uid="{7FDDA5DD-B16F-44E8-A5A2-41CE7CDF4A2D}"/>
    <cellStyle name="Jegyzet 2 21 2 2 2 2" xfId="13867" xr:uid="{36FD3D0B-E82F-4F98-B622-B00447692445}"/>
    <cellStyle name="Jegyzet 2 21 2 2 2_Volatility" xfId="13868" xr:uid="{2E047702-80F7-4B90-9732-10FDC037EBE4}"/>
    <cellStyle name="Jegyzet 2 21 2 2 3" xfId="13869" xr:uid="{24ED89DE-5638-498A-9178-227D8C3182B0}"/>
    <cellStyle name="Jegyzet 2 21 2 2_Volatility" xfId="13870" xr:uid="{5993F4C4-FB47-4B17-9B23-E8F6C5C78AF2}"/>
    <cellStyle name="Jegyzet 2 21 2 3" xfId="13871" xr:uid="{70ABA96C-FDF8-41BB-9F91-B0C4C01BD857}"/>
    <cellStyle name="Jegyzet 2 21 2 3 2" xfId="13872" xr:uid="{74372E1C-6C75-4323-925A-BD28C9393D27}"/>
    <cellStyle name="Jegyzet 2 21 2 3 2 2" xfId="13873" xr:uid="{C900FB59-12BC-40D5-AE2C-F2C5E02A1C40}"/>
    <cellStyle name="Jegyzet 2 21 2 3 2_Volatility" xfId="13874" xr:uid="{1FD9DC8B-7821-4B1D-A06F-C54A9F4A217B}"/>
    <cellStyle name="Jegyzet 2 21 2 3 3" xfId="13875" xr:uid="{44E2E6AC-41D5-42B6-8772-4591A7903B85}"/>
    <cellStyle name="Jegyzet 2 21 2 3_Volatility" xfId="13876" xr:uid="{19914E38-7087-456D-A940-D8A49609035A}"/>
    <cellStyle name="Jegyzet 2 21 2 4" xfId="13877" xr:uid="{2EE765CE-2BBC-4C80-8AF6-C04B0EA9D2CD}"/>
    <cellStyle name="Jegyzet 2 21 2 4 2" xfId="13878" xr:uid="{DDB6A19D-BD92-4D5B-8A5F-90D4A6489C81}"/>
    <cellStyle name="Jegyzet 2 21 2 4_Volatility" xfId="13879" xr:uid="{CF7777DD-098B-4898-AE36-4B8EB2C604F3}"/>
    <cellStyle name="Jegyzet 2 21 2 5" xfId="13880" xr:uid="{ACCCD1E6-1381-4466-AF34-F944D5227E6D}"/>
    <cellStyle name="Jegyzet 2 21 2_Volatility" xfId="13881" xr:uid="{62880C45-64AA-4C6C-B538-A367A1323944}"/>
    <cellStyle name="Jegyzet 2 21 3" xfId="13882" xr:uid="{05356536-5524-4570-B83C-569FD08C18B7}"/>
    <cellStyle name="Jegyzet 2 21 3 2" xfId="13883" xr:uid="{59CBE6A0-D5F6-4E26-9D07-F8944647CB83}"/>
    <cellStyle name="Jegyzet 2 21 3 2 2" xfId="13884" xr:uid="{B3A40932-7BEF-49AF-A298-0F0B294BE8DA}"/>
    <cellStyle name="Jegyzet 2 21 3 2_Volatility" xfId="13885" xr:uid="{051B629F-80B5-412B-A4A4-751EAA257147}"/>
    <cellStyle name="Jegyzet 2 21 3 3" xfId="13886" xr:uid="{BFE5C856-CF32-418D-8D44-90019B433F94}"/>
    <cellStyle name="Jegyzet 2 21 3_Volatility" xfId="13887" xr:uid="{5D4E07A3-4D6A-4C81-B9DA-7EEACCDD0CF6}"/>
    <cellStyle name="Jegyzet 2 21 4" xfId="13888" xr:uid="{D1149132-2579-4732-8FB5-13132649F165}"/>
    <cellStyle name="Jegyzet 2 21 4 2" xfId="13889" xr:uid="{9E0F8891-B0E5-4F71-B4D8-A274E0AB04A3}"/>
    <cellStyle name="Jegyzet 2 21 4_Volatility" xfId="13890" xr:uid="{405DA1AD-EC39-40A0-A40B-4EB70F793D9F}"/>
    <cellStyle name="Jegyzet 2 21 5" xfId="13891" xr:uid="{BE3F0556-756A-4529-972B-947E19F7F75C}"/>
    <cellStyle name="Jegyzet 2 21_Volatility" xfId="13892" xr:uid="{1E819EF8-B26E-428D-8B90-21CCC364C0DD}"/>
    <cellStyle name="Jegyzet 2 22" xfId="13893" xr:uid="{840429CF-15E2-4906-8ABA-94D3C35D4A7C}"/>
    <cellStyle name="Jegyzet 2 22 2" xfId="13894" xr:uid="{5AEAB7B0-4275-49D0-BD56-05902B68BA34}"/>
    <cellStyle name="Jegyzet 2 22 2 2" xfId="13895" xr:uid="{81D37FC5-96FC-4D55-B921-C872E62CC8E7}"/>
    <cellStyle name="Jegyzet 2 22 2 2 2" xfId="13896" xr:uid="{2991FD6A-2486-4EBC-8F74-F25270135BD5}"/>
    <cellStyle name="Jegyzet 2 22 2 2 2 2" xfId="13897" xr:uid="{01C72A96-8019-4403-A73C-9DD801795E02}"/>
    <cellStyle name="Jegyzet 2 22 2 2 2_Volatility" xfId="13898" xr:uid="{074848E1-902A-46C6-899D-97158C2443F2}"/>
    <cellStyle name="Jegyzet 2 22 2 2 3" xfId="13899" xr:uid="{05B2A2F5-4A24-4B8A-A9A1-BA96D07F6818}"/>
    <cellStyle name="Jegyzet 2 22 2 2_Volatility" xfId="13900" xr:uid="{40FC085F-C539-42DD-888D-7F8B920139AA}"/>
    <cellStyle name="Jegyzet 2 22 2 3" xfId="13901" xr:uid="{582583EF-9396-4881-B3FA-B053EFD37839}"/>
    <cellStyle name="Jegyzet 2 22 2 3 2" xfId="13902" xr:uid="{5B3D918E-5996-49CB-8E18-CEE732C29746}"/>
    <cellStyle name="Jegyzet 2 22 2 3 2 2" xfId="13903" xr:uid="{4A1B15F6-0D43-49B9-8E69-D4CDEAF31513}"/>
    <cellStyle name="Jegyzet 2 22 2 3 2_Volatility" xfId="13904" xr:uid="{C8A9BD20-5531-4D5C-8166-A26E35E35F8D}"/>
    <cellStyle name="Jegyzet 2 22 2 3 3" xfId="13905" xr:uid="{1E425E25-7261-4AA3-A455-6A2B0B637EFC}"/>
    <cellStyle name="Jegyzet 2 22 2 3_Volatility" xfId="13906" xr:uid="{3EEF7D83-47C4-4345-9557-3E6F9F92A707}"/>
    <cellStyle name="Jegyzet 2 22 2 4" xfId="13907" xr:uid="{14652F55-89DC-4BCC-BEC5-79C794C68331}"/>
    <cellStyle name="Jegyzet 2 22 2 4 2" xfId="13908" xr:uid="{F9B1473E-2640-4764-8E6F-CCA4D7E0D62C}"/>
    <cellStyle name="Jegyzet 2 22 2 4_Volatility" xfId="13909" xr:uid="{79E460F1-4F53-43EA-860D-31D593252ED4}"/>
    <cellStyle name="Jegyzet 2 22 2 5" xfId="13910" xr:uid="{5EDD339B-1C02-4A06-A5A6-6EFA508861E7}"/>
    <cellStyle name="Jegyzet 2 22 2_Volatility" xfId="13911" xr:uid="{28E9A2CB-A399-49DB-B82E-339B41DCD1E5}"/>
    <cellStyle name="Jegyzet 2 22 3" xfId="13912" xr:uid="{01D9AA3F-B35D-410E-96E2-F30715F7FD30}"/>
    <cellStyle name="Jegyzet 2 22 3 2" xfId="13913" xr:uid="{D638F44E-4658-4FEA-94C4-3EAEDBF44348}"/>
    <cellStyle name="Jegyzet 2 22 3 2 2" xfId="13914" xr:uid="{E5DE77AB-87DE-4EC5-8430-47D1469F927B}"/>
    <cellStyle name="Jegyzet 2 22 3 2_Volatility" xfId="13915" xr:uid="{CFD1A900-ADEC-460D-A369-1284A85FCF90}"/>
    <cellStyle name="Jegyzet 2 22 3 3" xfId="13916" xr:uid="{7D8F2047-9774-487A-94A3-E5A885ACC8AC}"/>
    <cellStyle name="Jegyzet 2 22 3_Volatility" xfId="13917" xr:uid="{8E5D97FB-9A94-4AC0-BC1C-1C24BF5A6E2B}"/>
    <cellStyle name="Jegyzet 2 22 4" xfId="13918" xr:uid="{120711C5-B266-40A4-B609-95E1E3A8CF88}"/>
    <cellStyle name="Jegyzet 2 22 4 2" xfId="13919" xr:uid="{E9544857-5E79-4DB4-ADA1-30AF9B400689}"/>
    <cellStyle name="Jegyzet 2 22 4_Volatility" xfId="13920" xr:uid="{548AD612-35D5-4B69-9BF4-F1412398787B}"/>
    <cellStyle name="Jegyzet 2 22 5" xfId="13921" xr:uid="{3896AAC5-C1DB-465D-B7E6-A1979955AEC0}"/>
    <cellStyle name="Jegyzet 2 22_Volatility" xfId="13922" xr:uid="{922728ED-6E66-4A3E-92D8-BD1D212AC724}"/>
    <cellStyle name="Jegyzet 2 23" xfId="13923" xr:uid="{63F7D3D6-31B5-4763-BA8C-C41230E49C32}"/>
    <cellStyle name="Jegyzet 2 23 2" xfId="13924" xr:uid="{3263240D-0C52-4463-9871-3C6D34389673}"/>
    <cellStyle name="Jegyzet 2 23 2 2" xfId="13925" xr:uid="{9C447867-8EFB-4110-97FE-2B4A1E14D1B4}"/>
    <cellStyle name="Jegyzet 2 23 2 2 2" xfId="13926" xr:uid="{2E93E5E9-DDB5-4913-9B43-2C2C895EBA31}"/>
    <cellStyle name="Jegyzet 2 23 2 2 2 2" xfId="13927" xr:uid="{4CAE371E-BFEF-4305-8518-2EFF9679A34F}"/>
    <cellStyle name="Jegyzet 2 23 2 2 2_Volatility" xfId="13928" xr:uid="{5824339E-EBF4-4620-87F4-8BFE8736115E}"/>
    <cellStyle name="Jegyzet 2 23 2 2 3" xfId="13929" xr:uid="{F874CDC9-7589-4EF9-AAA9-C52674CEE5A6}"/>
    <cellStyle name="Jegyzet 2 23 2 2_Volatility" xfId="13930" xr:uid="{BE84875E-D0EE-4F3E-8FC6-CA42DA75D756}"/>
    <cellStyle name="Jegyzet 2 23 2 3" xfId="13931" xr:uid="{546E77CB-FCEE-415B-8150-E449D4AA44B4}"/>
    <cellStyle name="Jegyzet 2 23 2 3 2" xfId="13932" xr:uid="{EC176271-29D5-45A9-BECC-0779C611345C}"/>
    <cellStyle name="Jegyzet 2 23 2 3 2 2" xfId="13933" xr:uid="{60750B09-AA0B-4AEC-B5E3-54595FA2274F}"/>
    <cellStyle name="Jegyzet 2 23 2 3 2_Volatility" xfId="13934" xr:uid="{8058E2B1-AFCD-4197-96EA-02607FE775E6}"/>
    <cellStyle name="Jegyzet 2 23 2 3 3" xfId="13935" xr:uid="{FC2964F3-BAA6-4AB5-A84F-746B30A12E2C}"/>
    <cellStyle name="Jegyzet 2 23 2 3_Volatility" xfId="13936" xr:uid="{6E34A924-F4E0-4231-ABB2-9E4D5EEB01A5}"/>
    <cellStyle name="Jegyzet 2 23 2 4" xfId="13937" xr:uid="{E49ED41B-C811-4280-85F1-ADB376EF9262}"/>
    <cellStyle name="Jegyzet 2 23 2 4 2" xfId="13938" xr:uid="{21B17ACC-CA47-4B8D-8642-D2B680B28063}"/>
    <cellStyle name="Jegyzet 2 23 2 4_Volatility" xfId="13939" xr:uid="{63481C27-F0F9-40BD-9345-3680933E3CA0}"/>
    <cellStyle name="Jegyzet 2 23 2 5" xfId="13940" xr:uid="{CC4218AB-6A79-4B47-89B0-0B18B8DAC294}"/>
    <cellStyle name="Jegyzet 2 23 2_Volatility" xfId="13941" xr:uid="{934FA9BA-1B0C-4904-85D1-421883A7A077}"/>
    <cellStyle name="Jegyzet 2 23 3" xfId="13942" xr:uid="{33FA5E33-FF2F-4CDD-B409-B5762D2DFC16}"/>
    <cellStyle name="Jegyzet 2 23 3 2" xfId="13943" xr:uid="{D1D7C9A6-14D9-4C85-8C6A-E442FA1DBD7D}"/>
    <cellStyle name="Jegyzet 2 23 3 2 2" xfId="13944" xr:uid="{808CE71F-710B-4DC5-9A28-022304D12FBD}"/>
    <cellStyle name="Jegyzet 2 23 3 2_Volatility" xfId="13945" xr:uid="{5CFEA4C7-8378-4758-A8EF-5CC5A41BAE17}"/>
    <cellStyle name="Jegyzet 2 23 3 3" xfId="13946" xr:uid="{BD50D2F2-A2D6-4235-AAC8-841183CF3DEA}"/>
    <cellStyle name="Jegyzet 2 23 3_Volatility" xfId="13947" xr:uid="{510F801E-966D-4388-8A27-2AD794E373BA}"/>
    <cellStyle name="Jegyzet 2 23 4" xfId="13948" xr:uid="{AA092751-DD51-4C5E-9E59-58468DABEE83}"/>
    <cellStyle name="Jegyzet 2 23 4 2" xfId="13949" xr:uid="{BAF77728-E275-460F-ACD7-80EC49734C01}"/>
    <cellStyle name="Jegyzet 2 23 4_Volatility" xfId="13950" xr:uid="{63893FCB-9863-482B-A7E5-FBF56F2C6CFC}"/>
    <cellStyle name="Jegyzet 2 23 5" xfId="13951" xr:uid="{472AF111-A635-4524-9118-1E1EEDF4FC18}"/>
    <cellStyle name="Jegyzet 2 23_Volatility" xfId="13952" xr:uid="{9C27020B-6F04-4498-95F2-6DFB1E0E9203}"/>
    <cellStyle name="Jegyzet 2 24" xfId="13953" xr:uid="{5A9236C6-0D48-4C10-A421-374AFEBF2F67}"/>
    <cellStyle name="Jegyzet 2 24 2" xfId="13954" xr:uid="{A3002EDB-4896-48D9-B174-D82B133918D0}"/>
    <cellStyle name="Jegyzet 2 24 2 2" xfId="13955" xr:uid="{29E48EE7-BAC1-4F65-BBA6-5F3004CACC07}"/>
    <cellStyle name="Jegyzet 2 24 2 2 2" xfId="13956" xr:uid="{48A087F8-0CE7-4952-8951-84A63F8AE05A}"/>
    <cellStyle name="Jegyzet 2 24 2 2 2 2" xfId="13957" xr:uid="{3D621394-A1BA-451B-B8A9-CB3BC3A8B2A8}"/>
    <cellStyle name="Jegyzet 2 24 2 2 2_Volatility" xfId="13958" xr:uid="{73F09951-5B5E-4369-8D31-2674010C4832}"/>
    <cellStyle name="Jegyzet 2 24 2 2 3" xfId="13959" xr:uid="{DDA54107-96AC-4BCD-BBAA-DF5044AB8CCB}"/>
    <cellStyle name="Jegyzet 2 24 2 2_Volatility" xfId="13960" xr:uid="{EFE62843-957C-403A-98F5-005229B26803}"/>
    <cellStyle name="Jegyzet 2 24 2 3" xfId="13961" xr:uid="{2E60D12A-9260-4C6A-84B7-373E2D4DA92D}"/>
    <cellStyle name="Jegyzet 2 24 2 3 2" xfId="13962" xr:uid="{910C5B53-BADB-4739-A1C1-27715B9DA963}"/>
    <cellStyle name="Jegyzet 2 24 2 3 2 2" xfId="13963" xr:uid="{B8D945A8-72F6-4775-9333-8F502F32C9B4}"/>
    <cellStyle name="Jegyzet 2 24 2 3 2_Volatility" xfId="13964" xr:uid="{4C79DACE-28C8-49A0-855A-30441E2704CE}"/>
    <cellStyle name="Jegyzet 2 24 2 3 3" xfId="13965" xr:uid="{CB918309-9380-443F-94BC-F909D24310F3}"/>
    <cellStyle name="Jegyzet 2 24 2 3_Volatility" xfId="13966" xr:uid="{0229F36B-B344-4DA2-99FC-AC3E9E9C5162}"/>
    <cellStyle name="Jegyzet 2 24 2 4" xfId="13967" xr:uid="{73ED1B83-26EB-4FD0-A008-A835BB70DB17}"/>
    <cellStyle name="Jegyzet 2 24 2 4 2" xfId="13968" xr:uid="{6F4CFD78-1CC8-4C85-BE55-8F6AA885B61A}"/>
    <cellStyle name="Jegyzet 2 24 2 4_Volatility" xfId="13969" xr:uid="{087D3225-9BEB-4463-8537-B9C869362036}"/>
    <cellStyle name="Jegyzet 2 24 2 5" xfId="13970" xr:uid="{74DAA3FA-E5A3-4514-8CD3-AB8E75DF4BA5}"/>
    <cellStyle name="Jegyzet 2 24 2_Volatility" xfId="13971" xr:uid="{F17F53FC-2E75-4814-975E-350B8E994215}"/>
    <cellStyle name="Jegyzet 2 24 3" xfId="13972" xr:uid="{86823565-D325-457A-98E4-7B7FD620BAEE}"/>
    <cellStyle name="Jegyzet 2 24 3 2" xfId="13973" xr:uid="{943F6D69-F57E-4DFE-BF44-0703B6562044}"/>
    <cellStyle name="Jegyzet 2 24 3 2 2" xfId="13974" xr:uid="{43A6C1DB-B860-4F98-9747-0517D0454C2A}"/>
    <cellStyle name="Jegyzet 2 24 3 2_Volatility" xfId="13975" xr:uid="{65B3FC08-623A-43D2-B3C5-87C8A1E6EC53}"/>
    <cellStyle name="Jegyzet 2 24 3 3" xfId="13976" xr:uid="{9725D7DD-22BA-4181-ABB4-0A0A230114E0}"/>
    <cellStyle name="Jegyzet 2 24 3_Volatility" xfId="13977" xr:uid="{1501922E-302A-4212-8F0C-86F77F77B2B7}"/>
    <cellStyle name="Jegyzet 2 24 4" xfId="13978" xr:uid="{155D5F0E-48FA-41A4-A81C-9C45D4E47E04}"/>
    <cellStyle name="Jegyzet 2 24 4 2" xfId="13979" xr:uid="{B9DEEFAC-A6EA-4419-929B-4B198A739914}"/>
    <cellStyle name="Jegyzet 2 24 4_Volatility" xfId="13980" xr:uid="{023369E1-7C50-4F3A-AC11-C27FFD4B73FD}"/>
    <cellStyle name="Jegyzet 2 24 5" xfId="13981" xr:uid="{51B26F2F-5CC5-40DC-80B7-8FFB8077C204}"/>
    <cellStyle name="Jegyzet 2 24_Volatility" xfId="13982" xr:uid="{2AA7FAF4-85F2-4AC8-AE9B-81C20474BD47}"/>
    <cellStyle name="Jegyzet 2 25" xfId="13983" xr:uid="{EEE0FC07-052D-494F-98D2-A9F3797E2A8C}"/>
    <cellStyle name="Jegyzet 2 25 2" xfId="13984" xr:uid="{EADE7D99-6E1B-414F-B621-74D2C3639535}"/>
    <cellStyle name="Jegyzet 2 25 2 2" xfId="13985" xr:uid="{B6FFC21C-1017-4250-BAC6-93825D9C511A}"/>
    <cellStyle name="Jegyzet 2 25 2 2 2" xfId="13986" xr:uid="{058E87F3-8273-47FD-952C-73EDF2AB2298}"/>
    <cellStyle name="Jegyzet 2 25 2 2 2 2" xfId="13987" xr:uid="{0085BBB0-C729-4EF6-B2BB-1F9B353F00C4}"/>
    <cellStyle name="Jegyzet 2 25 2 2 2_Volatility" xfId="13988" xr:uid="{9FCB5DB9-5A7F-4365-A2A8-88AF98EE4673}"/>
    <cellStyle name="Jegyzet 2 25 2 2 3" xfId="13989" xr:uid="{DC026B7E-513C-4C46-A3D7-48AA4B85AFD8}"/>
    <cellStyle name="Jegyzet 2 25 2 2_Volatility" xfId="13990" xr:uid="{BCF51EB2-2ED1-4312-8DC6-9662FDFD92F5}"/>
    <cellStyle name="Jegyzet 2 25 2 3" xfId="13991" xr:uid="{B6B1EAE1-E25A-4F8D-89FC-62B6EE892637}"/>
    <cellStyle name="Jegyzet 2 25 2 3 2" xfId="13992" xr:uid="{8EC8B541-A9B1-4490-BACA-4B9416255AC6}"/>
    <cellStyle name="Jegyzet 2 25 2 3 2 2" xfId="13993" xr:uid="{6C1DAE24-8BFB-4BB7-B618-A63FCCDBC505}"/>
    <cellStyle name="Jegyzet 2 25 2 3 2_Volatility" xfId="13994" xr:uid="{57B9C65B-C4A9-43BA-8FA8-8FCCE6DE5968}"/>
    <cellStyle name="Jegyzet 2 25 2 3 3" xfId="13995" xr:uid="{BC6E4021-A3F4-4B16-ADA4-9F1FB2E63E8C}"/>
    <cellStyle name="Jegyzet 2 25 2 3_Volatility" xfId="13996" xr:uid="{3B7ED7E3-10C5-401B-BC51-C2CB4471C0E5}"/>
    <cellStyle name="Jegyzet 2 25 2 4" xfId="13997" xr:uid="{54A2C0DB-3881-4448-883A-D7DCBC431832}"/>
    <cellStyle name="Jegyzet 2 25 2 4 2" xfId="13998" xr:uid="{D2B6F263-C1EC-4054-89FF-142E368B8453}"/>
    <cellStyle name="Jegyzet 2 25 2 4_Volatility" xfId="13999" xr:uid="{43B05C78-15DC-49D1-BBFC-46714E89F40A}"/>
    <cellStyle name="Jegyzet 2 25 2 5" xfId="14000" xr:uid="{B667FE55-762F-4713-B857-F7BC38D570A0}"/>
    <cellStyle name="Jegyzet 2 25 2_Volatility" xfId="14001" xr:uid="{A6C57E33-D533-42F2-8F3B-EA6900DAD893}"/>
    <cellStyle name="Jegyzet 2 25 3" xfId="14002" xr:uid="{7360C659-BF2B-462D-B8AC-3CB616D29E0F}"/>
    <cellStyle name="Jegyzet 2 25 3 2" xfId="14003" xr:uid="{5390FB15-9556-485F-81F6-EE20F5A2A1AF}"/>
    <cellStyle name="Jegyzet 2 25 3 2 2" xfId="14004" xr:uid="{8727779B-4F54-48F8-BDA3-E0CEBBC0BE02}"/>
    <cellStyle name="Jegyzet 2 25 3 2_Volatility" xfId="14005" xr:uid="{3D1BD93C-2AB5-4571-8BED-DA9F70486165}"/>
    <cellStyle name="Jegyzet 2 25 3 3" xfId="14006" xr:uid="{9E0540BA-72DF-4950-B6CF-9DCEF3F57989}"/>
    <cellStyle name="Jegyzet 2 25 3_Volatility" xfId="14007" xr:uid="{7B68F08C-6F37-444E-823D-28A591B5410A}"/>
    <cellStyle name="Jegyzet 2 25 4" xfId="14008" xr:uid="{908659A2-D96A-47B3-A3F6-77EE032BC4DB}"/>
    <cellStyle name="Jegyzet 2 25 4 2" xfId="14009" xr:uid="{3E1D2852-5C1F-4EE6-A426-AD6DBE203A9E}"/>
    <cellStyle name="Jegyzet 2 25 4_Volatility" xfId="14010" xr:uid="{5E6AC1C1-3777-409C-A866-FC560E087C4A}"/>
    <cellStyle name="Jegyzet 2 25 5" xfId="14011" xr:uid="{389FD56A-C20D-494A-9802-18AD9ACD4878}"/>
    <cellStyle name="Jegyzet 2 25_Volatility" xfId="14012" xr:uid="{00327FE2-AD83-4500-B696-E992C92E0DDA}"/>
    <cellStyle name="Jegyzet 2 26" xfId="14013" xr:uid="{34393B96-C0DF-4197-992F-3055A2119829}"/>
    <cellStyle name="Jegyzet 2 26 2" xfId="14014" xr:uid="{A5E437C3-4602-44B9-A1E8-F5846A43A889}"/>
    <cellStyle name="Jegyzet 2 26 2 2" xfId="14015" xr:uid="{83BF4890-EB10-4B79-BC22-0818A12CB882}"/>
    <cellStyle name="Jegyzet 2 26 2 2 2" xfId="14016" xr:uid="{D5F27B32-ECDE-4AAC-A481-2F6EFEE3959E}"/>
    <cellStyle name="Jegyzet 2 26 2 2 2 2" xfId="14017" xr:uid="{DF072AE2-833E-47B0-BE90-55CD85261C00}"/>
    <cellStyle name="Jegyzet 2 26 2 2 2_Volatility" xfId="14018" xr:uid="{D916BB40-7D72-40BD-A32D-05CB99EA4E6E}"/>
    <cellStyle name="Jegyzet 2 26 2 2 3" xfId="14019" xr:uid="{E9F77013-540B-4218-9C53-4552BBED6D11}"/>
    <cellStyle name="Jegyzet 2 26 2 2_Volatility" xfId="14020" xr:uid="{92E4337E-2A9C-495C-B73B-32D82ECFA31C}"/>
    <cellStyle name="Jegyzet 2 26 2 3" xfId="14021" xr:uid="{6BA8C956-CCCF-45A1-A7BD-9E2A0EAE85E6}"/>
    <cellStyle name="Jegyzet 2 26 2 3 2" xfId="14022" xr:uid="{352759F2-1945-41A3-9F3C-7E15BCDF7958}"/>
    <cellStyle name="Jegyzet 2 26 2 3 2 2" xfId="14023" xr:uid="{F9FD8B5C-9E54-4A61-A933-DB4D343B0575}"/>
    <cellStyle name="Jegyzet 2 26 2 3 2_Volatility" xfId="14024" xr:uid="{264BF53B-EEFB-4139-9E79-C57C3D575B34}"/>
    <cellStyle name="Jegyzet 2 26 2 3 3" xfId="14025" xr:uid="{8009C0B9-22B6-4000-A565-9374811908A3}"/>
    <cellStyle name="Jegyzet 2 26 2 3_Volatility" xfId="14026" xr:uid="{4F1BE6F4-F57E-4C7D-8ABD-86F11BA19708}"/>
    <cellStyle name="Jegyzet 2 26 2 4" xfId="14027" xr:uid="{A9A1414D-60A3-488E-BC9E-FB3EF1288D52}"/>
    <cellStyle name="Jegyzet 2 26 2 4 2" xfId="14028" xr:uid="{EFDB657E-F6CF-4C3C-A0F2-58734BECB2C9}"/>
    <cellStyle name="Jegyzet 2 26 2 4_Volatility" xfId="14029" xr:uid="{AD6B60C0-64F7-4804-98EF-D63AFCD9D4FB}"/>
    <cellStyle name="Jegyzet 2 26 2 5" xfId="14030" xr:uid="{0FEC0662-05FC-4DAA-91EF-D243149156F0}"/>
    <cellStyle name="Jegyzet 2 26 2_Volatility" xfId="14031" xr:uid="{4E11DD3E-8807-4ABE-9A01-16C9510564AE}"/>
    <cellStyle name="Jegyzet 2 26 3" xfId="14032" xr:uid="{80575C64-DA2A-4C27-AD4B-24AA4C163BCE}"/>
    <cellStyle name="Jegyzet 2 26 3 2" xfId="14033" xr:uid="{78C09347-6E31-4DA4-B9E7-EE127A55CC41}"/>
    <cellStyle name="Jegyzet 2 26 3 2 2" xfId="14034" xr:uid="{BABBD570-6AE2-4450-84FF-0834AF827533}"/>
    <cellStyle name="Jegyzet 2 26 3 2_Volatility" xfId="14035" xr:uid="{00C8C125-8333-4635-8231-933C89896481}"/>
    <cellStyle name="Jegyzet 2 26 3 3" xfId="14036" xr:uid="{82960723-FF97-4E12-A562-2878D4873806}"/>
    <cellStyle name="Jegyzet 2 26 3_Volatility" xfId="14037" xr:uid="{05BB089C-6223-41B5-A1D9-5443525C9902}"/>
    <cellStyle name="Jegyzet 2 26 4" xfId="14038" xr:uid="{70928DB0-9228-4EEC-8BEB-3AB6E0EAECEF}"/>
    <cellStyle name="Jegyzet 2 26 4 2" xfId="14039" xr:uid="{6EC769A3-30B6-4676-B5F2-3EE4C5939E69}"/>
    <cellStyle name="Jegyzet 2 26 4_Volatility" xfId="14040" xr:uid="{9EC2DE47-391F-4C99-8FBA-6EE9848DD71D}"/>
    <cellStyle name="Jegyzet 2 26 5" xfId="14041" xr:uid="{2A382D37-7952-479E-AA3E-8A332E2B3A0D}"/>
    <cellStyle name="Jegyzet 2 26_Volatility" xfId="14042" xr:uid="{96628282-1337-4017-95B2-D01D1CC920B7}"/>
    <cellStyle name="Jegyzet 2 27" xfId="14043" xr:uid="{D54EC0FC-1DC4-43C2-AEC1-7CFD1743F1E7}"/>
    <cellStyle name="Jegyzet 2 27 2" xfId="14044" xr:uid="{53B32C79-0088-4092-9E15-4A0BE9A5C0C4}"/>
    <cellStyle name="Jegyzet 2 27 2 2" xfId="14045" xr:uid="{75580C5E-00ED-427D-841B-EF529F82B7BC}"/>
    <cellStyle name="Jegyzet 2 27 2 2 2" xfId="14046" xr:uid="{12781458-7F76-444D-9A9F-659ADDC4422D}"/>
    <cellStyle name="Jegyzet 2 27 2 2 2 2" xfId="14047" xr:uid="{50252920-3944-4EE5-BE32-39388FF762EC}"/>
    <cellStyle name="Jegyzet 2 27 2 2 2_Volatility" xfId="14048" xr:uid="{1053FB43-EC53-40DC-8E29-911485F672DE}"/>
    <cellStyle name="Jegyzet 2 27 2 2 3" xfId="14049" xr:uid="{6242454E-E1F8-40F0-9A8A-1B5B808945D0}"/>
    <cellStyle name="Jegyzet 2 27 2 2_Volatility" xfId="14050" xr:uid="{C4F7A882-3241-4F23-882E-9E3DC01526E8}"/>
    <cellStyle name="Jegyzet 2 27 2 3" xfId="14051" xr:uid="{F856F242-F3B8-4EC9-B0E4-305AA8E9D593}"/>
    <cellStyle name="Jegyzet 2 27 2 3 2" xfId="14052" xr:uid="{B5925C83-594E-4B66-A557-F8934B1F8E1C}"/>
    <cellStyle name="Jegyzet 2 27 2 3 2 2" xfId="14053" xr:uid="{4FD02186-B757-4423-BF6B-F242B7F13A2A}"/>
    <cellStyle name="Jegyzet 2 27 2 3 2_Volatility" xfId="14054" xr:uid="{2AB19701-23D0-44CE-880B-6677B9F31662}"/>
    <cellStyle name="Jegyzet 2 27 2 3 3" xfId="14055" xr:uid="{F5F5E5DA-D918-484D-B69B-763E1CAB2354}"/>
    <cellStyle name="Jegyzet 2 27 2 3_Volatility" xfId="14056" xr:uid="{5C7288C8-4BA4-44DD-8825-62834AC59FD1}"/>
    <cellStyle name="Jegyzet 2 27 2 4" xfId="14057" xr:uid="{058B8051-C3F1-4872-8559-9FC1BF060F3F}"/>
    <cellStyle name="Jegyzet 2 27 2 4 2" xfId="14058" xr:uid="{CCC68439-E736-49CB-924D-A59C711700CF}"/>
    <cellStyle name="Jegyzet 2 27 2 4_Volatility" xfId="14059" xr:uid="{42D87D09-3B30-44ED-9759-302B40B47337}"/>
    <cellStyle name="Jegyzet 2 27 2 5" xfId="14060" xr:uid="{F60267E8-9685-4F7A-B39E-AD05FD136B3A}"/>
    <cellStyle name="Jegyzet 2 27 2_Volatility" xfId="14061" xr:uid="{C81106A6-7B71-471A-8372-3FE8A178890E}"/>
    <cellStyle name="Jegyzet 2 27 3" xfId="14062" xr:uid="{3F2EC36A-EE49-47DA-B80B-E6A8021476A3}"/>
    <cellStyle name="Jegyzet 2 27 3 2" xfId="14063" xr:uid="{3463FA5D-EAE4-41DE-8DA9-30CA2F1198D7}"/>
    <cellStyle name="Jegyzet 2 27 3 2 2" xfId="14064" xr:uid="{EB93F1DD-4DFF-4000-A45B-5B0F3FCE7F0E}"/>
    <cellStyle name="Jegyzet 2 27 3 2_Volatility" xfId="14065" xr:uid="{8AA88312-8B19-4C20-AE4C-09AE7C59E17A}"/>
    <cellStyle name="Jegyzet 2 27 3 3" xfId="14066" xr:uid="{8D496D4A-2D0B-4F0A-8AD1-5515E1156E78}"/>
    <cellStyle name="Jegyzet 2 27 3_Volatility" xfId="14067" xr:uid="{7DB4469B-DC30-48D6-8C0A-BFF5257BF7FE}"/>
    <cellStyle name="Jegyzet 2 27 4" xfId="14068" xr:uid="{D6CEFB1E-B752-48CB-A0C2-9BDEFB33C4CA}"/>
    <cellStyle name="Jegyzet 2 27 4 2" xfId="14069" xr:uid="{30BF9318-F745-400F-83D6-04AE98946922}"/>
    <cellStyle name="Jegyzet 2 27 4_Volatility" xfId="14070" xr:uid="{61FE05CA-27ED-4999-B5D2-168AE4FDD35F}"/>
    <cellStyle name="Jegyzet 2 27 5" xfId="14071" xr:uid="{14FF94DF-01E6-469D-907D-417192EFBF67}"/>
    <cellStyle name="Jegyzet 2 27_Volatility" xfId="14072" xr:uid="{52B5BCE2-1E47-41ED-B454-7720821104A4}"/>
    <cellStyle name="Jegyzet 2 28" xfId="14073" xr:uid="{AA70E4D2-A9D4-45B5-A215-F08067CA2A98}"/>
    <cellStyle name="Jegyzet 2 28 2" xfId="14074" xr:uid="{A2DE2C80-5177-453D-916B-1ADC6679E549}"/>
    <cellStyle name="Jegyzet 2 28 2 2" xfId="14075" xr:uid="{87C46AB4-30CE-48B3-86A3-3D5D2B2239C8}"/>
    <cellStyle name="Jegyzet 2 28 2 2 2" xfId="14076" xr:uid="{076E72D7-9303-4839-A599-430D4C14D11D}"/>
    <cellStyle name="Jegyzet 2 28 2 2 2 2" xfId="14077" xr:uid="{E8073242-D323-4582-9488-D6B55746C965}"/>
    <cellStyle name="Jegyzet 2 28 2 2 2_Volatility" xfId="14078" xr:uid="{DE92CF5E-885D-49B8-812A-E0682B483910}"/>
    <cellStyle name="Jegyzet 2 28 2 2 3" xfId="14079" xr:uid="{15F8C2F3-B48C-4675-A218-28847BB62B89}"/>
    <cellStyle name="Jegyzet 2 28 2 2_Volatility" xfId="14080" xr:uid="{06F33727-C813-4E39-BC32-5F54D43B59FC}"/>
    <cellStyle name="Jegyzet 2 28 2 3" xfId="14081" xr:uid="{6E3B62F0-D58B-46F1-A128-F1225FFDA013}"/>
    <cellStyle name="Jegyzet 2 28 2 3 2" xfId="14082" xr:uid="{41459E80-FADE-4B1C-A2B9-B2AFEB811B67}"/>
    <cellStyle name="Jegyzet 2 28 2 3 2 2" xfId="14083" xr:uid="{01193BD7-BF36-4BAB-A0BA-9053AFD9D73E}"/>
    <cellStyle name="Jegyzet 2 28 2 3 2_Volatility" xfId="14084" xr:uid="{CBBAD8AB-0708-44BF-B570-EB5BD955180D}"/>
    <cellStyle name="Jegyzet 2 28 2 3 3" xfId="14085" xr:uid="{571F0475-5568-417E-985C-0B65F5C6FE21}"/>
    <cellStyle name="Jegyzet 2 28 2 3_Volatility" xfId="14086" xr:uid="{9237EE5E-F26A-4877-B1EA-04EFD18C99EE}"/>
    <cellStyle name="Jegyzet 2 28 2 4" xfId="14087" xr:uid="{541A2412-FAA0-4704-8CF1-65DB8B91B459}"/>
    <cellStyle name="Jegyzet 2 28 2 4 2" xfId="14088" xr:uid="{476F1701-42DF-4C38-8706-404CE14E90DA}"/>
    <cellStyle name="Jegyzet 2 28 2 4_Volatility" xfId="14089" xr:uid="{D1436067-FDF2-4958-912C-7852DD07A1B3}"/>
    <cellStyle name="Jegyzet 2 28 2 5" xfId="14090" xr:uid="{96A1DD4D-CB6E-475E-8A25-881874730E6A}"/>
    <cellStyle name="Jegyzet 2 28 2_Volatility" xfId="14091" xr:uid="{51CA2B87-2B1D-436C-8D2A-124C8B61CA28}"/>
    <cellStyle name="Jegyzet 2 28 3" xfId="14092" xr:uid="{ED84AD35-3CA8-4C99-9CDD-2075B389CFAA}"/>
    <cellStyle name="Jegyzet 2 28 3 2" xfId="14093" xr:uid="{82EAE187-AD2E-444C-BD05-121B7BE835AC}"/>
    <cellStyle name="Jegyzet 2 28 3 2 2" xfId="14094" xr:uid="{9958EB40-FC1C-4015-8BBB-CC931E9B2FB9}"/>
    <cellStyle name="Jegyzet 2 28 3 2_Volatility" xfId="14095" xr:uid="{D7764981-5D2B-4D8E-9E91-C5158A92F29B}"/>
    <cellStyle name="Jegyzet 2 28 3 3" xfId="14096" xr:uid="{A3373CB6-5888-41BF-9F8B-AA411E784BB6}"/>
    <cellStyle name="Jegyzet 2 28 3_Volatility" xfId="14097" xr:uid="{2CB47DA5-2EEE-43D9-824D-816B37BEDFEC}"/>
    <cellStyle name="Jegyzet 2 28 4" xfId="14098" xr:uid="{D8CF1691-6A65-40DB-B68E-2493648BA8F4}"/>
    <cellStyle name="Jegyzet 2 28 4 2" xfId="14099" xr:uid="{A65BD6B6-C2D8-42B2-BC5F-C020C73A4B41}"/>
    <cellStyle name="Jegyzet 2 28 4_Volatility" xfId="14100" xr:uid="{0DB3E79C-3BFB-47E4-9695-6338B4A4D585}"/>
    <cellStyle name="Jegyzet 2 28 5" xfId="14101" xr:uid="{82F26AEE-C3BD-427A-B696-4692550F0F06}"/>
    <cellStyle name="Jegyzet 2 28_Volatility" xfId="14102" xr:uid="{DEE2B63D-3DB9-4D62-87DD-496861A22C95}"/>
    <cellStyle name="Jegyzet 2 29" xfId="14103" xr:uid="{8B2A42A2-6A39-4653-8B51-B1D7AA392D55}"/>
    <cellStyle name="Jegyzet 2 29 2" xfId="14104" xr:uid="{1E03559B-8567-4FFC-931C-B440B85C8B5B}"/>
    <cellStyle name="Jegyzet 2 29 2 2" xfId="14105" xr:uid="{983C975F-1794-4FAC-94C7-C9A3A606285D}"/>
    <cellStyle name="Jegyzet 2 29 2 2 2" xfId="14106" xr:uid="{A917A1EF-120B-4B7F-A7F9-AD959CC19D1C}"/>
    <cellStyle name="Jegyzet 2 29 2 2 2 2" xfId="14107" xr:uid="{5CABD3AD-C65F-4F2E-9737-9B7A96ED444B}"/>
    <cellStyle name="Jegyzet 2 29 2 2 2_Volatility" xfId="14108" xr:uid="{A45BFE96-6C63-4310-B4A2-383A41FB8A3E}"/>
    <cellStyle name="Jegyzet 2 29 2 2 3" xfId="14109" xr:uid="{62938E6E-BDA2-4BA2-AFD2-76648D2B6780}"/>
    <cellStyle name="Jegyzet 2 29 2 2_Volatility" xfId="14110" xr:uid="{35A13E4B-07AE-4D9B-B943-2773A6A9B9A7}"/>
    <cellStyle name="Jegyzet 2 29 2 3" xfId="14111" xr:uid="{CE607E9D-69C4-4352-95A3-BC1D1576AD2B}"/>
    <cellStyle name="Jegyzet 2 29 2 3 2" xfId="14112" xr:uid="{19F8C92E-CC7F-421C-9C21-B1EF86058429}"/>
    <cellStyle name="Jegyzet 2 29 2 3 2 2" xfId="14113" xr:uid="{518C0408-3045-4CDE-B10E-0AD7D7A2303E}"/>
    <cellStyle name="Jegyzet 2 29 2 3 2_Volatility" xfId="14114" xr:uid="{7E88C22E-1E69-4022-A1CA-DEAD85143DB2}"/>
    <cellStyle name="Jegyzet 2 29 2 3 3" xfId="14115" xr:uid="{3A7A7F9E-75B7-4194-B6C8-17FF94DE0B5D}"/>
    <cellStyle name="Jegyzet 2 29 2 3_Volatility" xfId="14116" xr:uid="{E2CD06F8-C16B-4D6F-A556-7200B23041EF}"/>
    <cellStyle name="Jegyzet 2 29 2 4" xfId="14117" xr:uid="{69E6E03F-819B-45A9-BF73-147CD0BC1840}"/>
    <cellStyle name="Jegyzet 2 29 2 4 2" xfId="14118" xr:uid="{7382EC68-928A-4E71-AA1C-CBD5E79E5925}"/>
    <cellStyle name="Jegyzet 2 29 2 4_Volatility" xfId="14119" xr:uid="{82644969-3745-4A01-99DE-9D8CD3528A5C}"/>
    <cellStyle name="Jegyzet 2 29 2 5" xfId="14120" xr:uid="{51FF009C-CACA-449B-8397-28CECCE1DC8A}"/>
    <cellStyle name="Jegyzet 2 29 2_Volatility" xfId="14121" xr:uid="{57D10097-3815-4A38-B551-E4F8A77AA716}"/>
    <cellStyle name="Jegyzet 2 29 3" xfId="14122" xr:uid="{B13631DD-FAF0-4162-8607-648D60A2C91C}"/>
    <cellStyle name="Jegyzet 2 29 3 2" xfId="14123" xr:uid="{8FFED39D-2945-4E3D-A239-5833BFF4858D}"/>
    <cellStyle name="Jegyzet 2 29 3 2 2" xfId="14124" xr:uid="{3459B837-9883-478D-AF60-6780F23E8D0F}"/>
    <cellStyle name="Jegyzet 2 29 3 2_Volatility" xfId="14125" xr:uid="{25601ED6-052E-42B5-9EAE-26849D5E0E93}"/>
    <cellStyle name="Jegyzet 2 29 3 3" xfId="14126" xr:uid="{01BF5DFC-30E1-4E23-A275-2CA2D717C8B4}"/>
    <cellStyle name="Jegyzet 2 29 3_Volatility" xfId="14127" xr:uid="{BDD8EF8B-48AC-491F-A94A-4F8417AC317B}"/>
    <cellStyle name="Jegyzet 2 29 4" xfId="14128" xr:uid="{64568CAF-220A-42AF-9018-746148B9DC2E}"/>
    <cellStyle name="Jegyzet 2 29 4 2" xfId="14129" xr:uid="{DD69C76B-D8EC-4277-9B29-480329A95D46}"/>
    <cellStyle name="Jegyzet 2 29 4_Volatility" xfId="14130" xr:uid="{504BE818-840A-4E1A-B330-1580C9B0C2CF}"/>
    <cellStyle name="Jegyzet 2 29 5" xfId="14131" xr:uid="{02317CA5-E497-4F57-ACF7-F16433BB478A}"/>
    <cellStyle name="Jegyzet 2 29_Volatility" xfId="14132" xr:uid="{6DBE62F5-EE33-46BD-94D3-367D2EEE67E5}"/>
    <cellStyle name="Jegyzet 2 3" xfId="14133" xr:uid="{4D4AF8CF-6BF3-45A1-B0B8-48F4BECB8B1C}"/>
    <cellStyle name="Jegyzet 2 3 2" xfId="14134" xr:uid="{0A3CE798-4C2D-4650-B082-60BA6D481282}"/>
    <cellStyle name="Jegyzet 2 3 2 2" xfId="14135" xr:uid="{FB2227CC-ECFB-45C3-B719-A1A6EFE1480B}"/>
    <cellStyle name="Jegyzet 2 3 2 2 2" xfId="14136" xr:uid="{45917CB3-99A6-4250-A1DF-EE656AC0F776}"/>
    <cellStyle name="Jegyzet 2 3 2 2 2 2" xfId="14137" xr:uid="{37F8F36F-3E81-4E7A-A4B3-4E7E9301347A}"/>
    <cellStyle name="Jegyzet 2 3 2 2 2_Volatility" xfId="14138" xr:uid="{8E751D8A-5D66-4900-A5E9-CF746E5710C0}"/>
    <cellStyle name="Jegyzet 2 3 2 2 3" xfId="14139" xr:uid="{F8F32184-45E7-42F4-9DBF-345C3A05407B}"/>
    <cellStyle name="Jegyzet 2 3 2 2_Volatility" xfId="14140" xr:uid="{BFE25CE7-C176-4A2E-9194-63A46BB87CF4}"/>
    <cellStyle name="Jegyzet 2 3 2 3" xfId="14141" xr:uid="{E7F1C4E0-385C-424C-BDC0-500ABD001F71}"/>
    <cellStyle name="Jegyzet 2 3 2 3 2" xfId="14142" xr:uid="{A5B63CFB-9603-4D1F-ADF9-EC1146F17EF8}"/>
    <cellStyle name="Jegyzet 2 3 2 3 2 2" xfId="14143" xr:uid="{B63E5A7F-5171-491F-BC95-A5211A959BDB}"/>
    <cellStyle name="Jegyzet 2 3 2 3 2_Volatility" xfId="14144" xr:uid="{AEA9A2CE-C726-403F-8F1E-0803F191F546}"/>
    <cellStyle name="Jegyzet 2 3 2 3 3" xfId="14145" xr:uid="{162A616E-B833-4A42-B342-1D1D1C61F91A}"/>
    <cellStyle name="Jegyzet 2 3 2 3_Volatility" xfId="14146" xr:uid="{4DC83397-57B8-49D0-9183-C12504A91C3C}"/>
    <cellStyle name="Jegyzet 2 3 2 4" xfId="14147" xr:uid="{28A85538-20E0-4FEA-8A53-5EABF8ECE069}"/>
    <cellStyle name="Jegyzet 2 3 2 4 2" xfId="14148" xr:uid="{3CDBF823-76D6-47E6-8860-8451D8EC6B03}"/>
    <cellStyle name="Jegyzet 2 3 2 4_Volatility" xfId="14149" xr:uid="{FDC62CE8-FA55-4B2F-AB00-4262FB9A0477}"/>
    <cellStyle name="Jegyzet 2 3 2 5" xfId="14150" xr:uid="{3A9761F1-E495-4143-B760-1D09A5C45C62}"/>
    <cellStyle name="Jegyzet 2 3 2_Volatility" xfId="14151" xr:uid="{74DA0EFF-339D-407C-8593-F5E7608C5831}"/>
    <cellStyle name="Jegyzet 2 3 3" xfId="14152" xr:uid="{E18962C4-51E7-4E7F-B5F1-E22E65A49553}"/>
    <cellStyle name="Jegyzet 2 3 3 2" xfId="14153" xr:uid="{76A6A031-AF53-43E9-BCFB-732AE75DA819}"/>
    <cellStyle name="Jegyzet 2 3 3 2 2" xfId="14154" xr:uid="{176D003B-7D5F-4F27-B33A-5556676B4085}"/>
    <cellStyle name="Jegyzet 2 3 3 2_Volatility" xfId="14155" xr:uid="{B371F429-F569-4A72-9043-8D4A8798481A}"/>
    <cellStyle name="Jegyzet 2 3 3 3" xfId="14156" xr:uid="{E243858F-D299-4AEA-A1CF-9C1BC87D788F}"/>
    <cellStyle name="Jegyzet 2 3 3_Volatility" xfId="14157" xr:uid="{87D09DBF-B831-46F5-BE42-C6BAB4C9D3E7}"/>
    <cellStyle name="Jegyzet 2 3 4" xfId="14158" xr:uid="{DDA22520-E4AB-4376-B9E8-C6A429B75637}"/>
    <cellStyle name="Jegyzet 2 3 4 2" xfId="14159" xr:uid="{69F2734D-5B23-4DF2-9917-72E4AD1525CA}"/>
    <cellStyle name="Jegyzet 2 3 4_Volatility" xfId="14160" xr:uid="{0F82BAAD-9D52-48C3-A061-CE8608649D6A}"/>
    <cellStyle name="Jegyzet 2 3 5" xfId="14161" xr:uid="{C73FC99C-37F2-49F9-B0BB-9517D2E14F1D}"/>
    <cellStyle name="Jegyzet 2 3_Volatility" xfId="14162" xr:uid="{89734631-2EA9-4684-A1D3-0CCCBAB92B39}"/>
    <cellStyle name="Jegyzet 2 30" xfId="14163" xr:uid="{AC16AD5E-5983-4F8E-94FA-B8DC9C104A68}"/>
    <cellStyle name="Jegyzet 2 30 2" xfId="14164" xr:uid="{59B29B42-2A59-47D4-A1CC-C992E65F2DE4}"/>
    <cellStyle name="Jegyzet 2 30 2 2" xfId="14165" xr:uid="{E21851E9-A410-470D-A45A-B47FBBE796CC}"/>
    <cellStyle name="Jegyzet 2 30 2 2 2" xfId="14166" xr:uid="{21EE048B-34A6-45D8-9F01-94727112B09F}"/>
    <cellStyle name="Jegyzet 2 30 2 2 2 2" xfId="14167" xr:uid="{06BBC34A-01F7-40F4-8E14-D1544B99D1CE}"/>
    <cellStyle name="Jegyzet 2 30 2 2 2_Volatility" xfId="14168" xr:uid="{677D26CE-7CD3-4DC7-8DB3-1B9C3B3AE2D6}"/>
    <cellStyle name="Jegyzet 2 30 2 2 3" xfId="14169" xr:uid="{CD5E9330-7B9F-4CCD-A3AD-DB799D309113}"/>
    <cellStyle name="Jegyzet 2 30 2 2_Volatility" xfId="14170" xr:uid="{248D225E-A669-4FF7-9F9E-269BFB065E36}"/>
    <cellStyle name="Jegyzet 2 30 2 3" xfId="14171" xr:uid="{D72629C2-2916-49D7-A6B0-D6D28878209E}"/>
    <cellStyle name="Jegyzet 2 30 2 3 2" xfId="14172" xr:uid="{5DF07835-1C02-46C6-BA35-79FEDA2AD053}"/>
    <cellStyle name="Jegyzet 2 30 2 3 2 2" xfId="14173" xr:uid="{A6422142-CB60-4E29-831A-92B03FBA96F7}"/>
    <cellStyle name="Jegyzet 2 30 2 3 2_Volatility" xfId="14174" xr:uid="{64AD5D47-B31F-4780-BC4A-5F39FC1643D2}"/>
    <cellStyle name="Jegyzet 2 30 2 3 3" xfId="14175" xr:uid="{E8FB92DC-5A20-4C58-BDB2-DAED425539ED}"/>
    <cellStyle name="Jegyzet 2 30 2 3_Volatility" xfId="14176" xr:uid="{4007515F-8783-4B97-BC7F-D9785CE176F6}"/>
    <cellStyle name="Jegyzet 2 30 2 4" xfId="14177" xr:uid="{0FD8BF97-8B51-441C-A80C-39E15DDF8765}"/>
    <cellStyle name="Jegyzet 2 30 2 4 2" xfId="14178" xr:uid="{4885D924-A0F4-4957-BCD3-023DB8F5C25B}"/>
    <cellStyle name="Jegyzet 2 30 2 4_Volatility" xfId="14179" xr:uid="{815C61A9-1F33-40C2-9758-69CE50802F89}"/>
    <cellStyle name="Jegyzet 2 30 2 5" xfId="14180" xr:uid="{2491EDBD-69D5-483C-9F49-F87A831D247B}"/>
    <cellStyle name="Jegyzet 2 30 2_Volatility" xfId="14181" xr:uid="{11F5FECC-987C-49E9-8596-72E32A9C9F67}"/>
    <cellStyle name="Jegyzet 2 30 3" xfId="14182" xr:uid="{E4D06E4A-9C61-41DE-83D3-4EEA4A680EDB}"/>
    <cellStyle name="Jegyzet 2 30 3 2" xfId="14183" xr:uid="{147B7730-138A-4DAB-AF4C-B3695594D868}"/>
    <cellStyle name="Jegyzet 2 30 3 2 2" xfId="14184" xr:uid="{916753ED-4284-4DBC-A151-7E114441D7EB}"/>
    <cellStyle name="Jegyzet 2 30 3 2_Volatility" xfId="14185" xr:uid="{56AD147D-7BA5-493C-9FD1-60228FE713C6}"/>
    <cellStyle name="Jegyzet 2 30 3 3" xfId="14186" xr:uid="{97CF511B-2AE5-4A68-8BE5-96673D699B9F}"/>
    <cellStyle name="Jegyzet 2 30 3_Volatility" xfId="14187" xr:uid="{0680BDB5-C491-4317-BA7B-B98216F2F0EB}"/>
    <cellStyle name="Jegyzet 2 30 4" xfId="14188" xr:uid="{9EBA22F1-3E10-435C-8BED-CA272C246903}"/>
    <cellStyle name="Jegyzet 2 30 4 2" xfId="14189" xr:uid="{2BF1A888-AECF-4555-BB36-37DC86D7513A}"/>
    <cellStyle name="Jegyzet 2 30 4_Volatility" xfId="14190" xr:uid="{102290DD-2422-4B4E-B013-1DC372F2F7D9}"/>
    <cellStyle name="Jegyzet 2 30 5" xfId="14191" xr:uid="{2AFEB04D-3320-4EA9-96D3-93B37E876663}"/>
    <cellStyle name="Jegyzet 2 30_Volatility" xfId="14192" xr:uid="{91105829-019E-4FC5-A2FC-B6C1CB1F1797}"/>
    <cellStyle name="Jegyzet 2 31" xfId="14193" xr:uid="{902CD9BE-E9BA-47F4-A184-652EAF9FB559}"/>
    <cellStyle name="Jegyzet 2 31 2" xfId="14194" xr:uid="{AB2793AF-507D-4AF1-B00A-162E1890FE23}"/>
    <cellStyle name="Jegyzet 2 31 2 2" xfId="14195" xr:uid="{99E0294E-48FB-4C9F-8ED2-8731B3EDB8B6}"/>
    <cellStyle name="Jegyzet 2 31 2 2 2" xfId="14196" xr:uid="{6B2CB2ED-D05E-4324-B753-206CE1C56F25}"/>
    <cellStyle name="Jegyzet 2 31 2 2 2 2" xfId="14197" xr:uid="{01A1E5C4-A8C7-4428-8CF6-6616D0966F57}"/>
    <cellStyle name="Jegyzet 2 31 2 2 2_Volatility" xfId="14198" xr:uid="{FC6EC93C-A584-4395-B868-57067541F696}"/>
    <cellStyle name="Jegyzet 2 31 2 2 3" xfId="14199" xr:uid="{DB5B1523-78C3-40EF-BB1E-CB2B86A9EDAA}"/>
    <cellStyle name="Jegyzet 2 31 2 2_Volatility" xfId="14200" xr:uid="{E4B552AE-5F76-4962-8B02-013C8ED6CB64}"/>
    <cellStyle name="Jegyzet 2 31 2 3" xfId="14201" xr:uid="{BCFDB889-0159-40F6-9862-FA3574C08953}"/>
    <cellStyle name="Jegyzet 2 31 2 3 2" xfId="14202" xr:uid="{74F68C8A-8E18-4A88-B298-0C800070B3F8}"/>
    <cellStyle name="Jegyzet 2 31 2 3 2 2" xfId="14203" xr:uid="{929E69FA-4300-4532-8E26-AD90B27052B7}"/>
    <cellStyle name="Jegyzet 2 31 2 3 2_Volatility" xfId="14204" xr:uid="{BB24B64D-E96D-45DE-857F-9BE0AE614D43}"/>
    <cellStyle name="Jegyzet 2 31 2 3 3" xfId="14205" xr:uid="{304E0BF7-8AF9-4EAB-BDD0-F480829CBA7F}"/>
    <cellStyle name="Jegyzet 2 31 2 3_Volatility" xfId="14206" xr:uid="{6F4244F2-33FA-4E44-AF7B-402194B54957}"/>
    <cellStyle name="Jegyzet 2 31 2 4" xfId="14207" xr:uid="{6FE22AE6-442C-4829-B181-F0AB7A7B4FD6}"/>
    <cellStyle name="Jegyzet 2 31 2 4 2" xfId="14208" xr:uid="{D3BF8044-5F3D-4F3D-BFE4-ECF982455014}"/>
    <cellStyle name="Jegyzet 2 31 2 4_Volatility" xfId="14209" xr:uid="{1E211BDD-9F25-4B76-889E-376EC53D7059}"/>
    <cellStyle name="Jegyzet 2 31 2 5" xfId="14210" xr:uid="{9C602D56-E89C-41A8-AFD5-67AC8787E37D}"/>
    <cellStyle name="Jegyzet 2 31 2_Volatility" xfId="14211" xr:uid="{95755054-E029-4DA0-807F-05C2CDE2B200}"/>
    <cellStyle name="Jegyzet 2 31 3" xfId="14212" xr:uid="{58DF77B2-0B05-4DD0-8484-EA18729310A6}"/>
    <cellStyle name="Jegyzet 2 31 3 2" xfId="14213" xr:uid="{93D4A9D5-5FAE-49C5-ACEE-5A129E1F105B}"/>
    <cellStyle name="Jegyzet 2 31 3 2 2" xfId="14214" xr:uid="{7B0CD01A-6C41-4D59-9D7B-65082F84DD09}"/>
    <cellStyle name="Jegyzet 2 31 3 2_Volatility" xfId="14215" xr:uid="{6E8539D6-D557-467D-B4FD-6573DC433023}"/>
    <cellStyle name="Jegyzet 2 31 3 3" xfId="14216" xr:uid="{7FD8B4A3-DB85-4A3B-A9E3-427F3F168527}"/>
    <cellStyle name="Jegyzet 2 31 3_Volatility" xfId="14217" xr:uid="{03580B3A-AEA4-4812-8FE2-47FBF8521C21}"/>
    <cellStyle name="Jegyzet 2 31 4" xfId="14218" xr:uid="{4B526B40-517E-4362-8502-7A05D62D281F}"/>
    <cellStyle name="Jegyzet 2 31 4 2" xfId="14219" xr:uid="{53A126DC-E76C-467E-8712-98796918BD0A}"/>
    <cellStyle name="Jegyzet 2 31 4_Volatility" xfId="14220" xr:uid="{A5865528-E9A5-439C-B3A2-43D7B9FEFF14}"/>
    <cellStyle name="Jegyzet 2 31 5" xfId="14221" xr:uid="{10BCF8C4-DCB5-415D-BAD9-B5763F48EE46}"/>
    <cellStyle name="Jegyzet 2 31_Volatility" xfId="14222" xr:uid="{45278561-7AB1-4F96-A34C-04FFD52C61A8}"/>
    <cellStyle name="Jegyzet 2 32" xfId="14223" xr:uid="{D01A4308-F191-41A8-86C2-DCDD87546AF4}"/>
    <cellStyle name="Jegyzet 2 32 2" xfId="14224" xr:uid="{5DCF6204-242A-4F1E-AA45-DF02A278A68F}"/>
    <cellStyle name="Jegyzet 2 32 2 2" xfId="14225" xr:uid="{51BE06C3-2D17-4193-AE94-862EE87D326B}"/>
    <cellStyle name="Jegyzet 2 32 2 2 2" xfId="14226" xr:uid="{EC5CCC22-A92A-4916-B898-AC7EE2DB7090}"/>
    <cellStyle name="Jegyzet 2 32 2 2 2 2" xfId="14227" xr:uid="{32315CF4-7F06-45D3-A0C7-57E10229F05F}"/>
    <cellStyle name="Jegyzet 2 32 2 2 2_Volatility" xfId="14228" xr:uid="{8667EF72-43C8-4353-8291-72361671655F}"/>
    <cellStyle name="Jegyzet 2 32 2 2 3" xfId="14229" xr:uid="{8D01E3A6-9E3B-44B6-99EA-489A37F6D9E9}"/>
    <cellStyle name="Jegyzet 2 32 2 2_Volatility" xfId="14230" xr:uid="{8C3B7581-8A41-46C5-8580-894D5B9BB96D}"/>
    <cellStyle name="Jegyzet 2 32 2 3" xfId="14231" xr:uid="{C0CF26AF-2E04-4BF3-BBB0-95ABC214A029}"/>
    <cellStyle name="Jegyzet 2 32 2 3 2" xfId="14232" xr:uid="{BD78DC39-3021-4786-A02E-27FC25379EA0}"/>
    <cellStyle name="Jegyzet 2 32 2 3 2 2" xfId="14233" xr:uid="{2694C006-D63D-4B2F-AFEF-98B98337AF83}"/>
    <cellStyle name="Jegyzet 2 32 2 3 2_Volatility" xfId="14234" xr:uid="{F153ABBF-A9B5-4313-A2D4-58B7D3525EA2}"/>
    <cellStyle name="Jegyzet 2 32 2 3 3" xfId="14235" xr:uid="{EFE83730-DD86-4326-9F0C-EC776D3241A7}"/>
    <cellStyle name="Jegyzet 2 32 2 3_Volatility" xfId="14236" xr:uid="{F5236530-2854-4FCA-A794-DC8BB2E6C50F}"/>
    <cellStyle name="Jegyzet 2 32 2 4" xfId="14237" xr:uid="{A1E094C1-FB9B-425C-A125-5649FE3B7D3F}"/>
    <cellStyle name="Jegyzet 2 32 2 4 2" xfId="14238" xr:uid="{A259C936-E1DF-493E-914F-082BC092692C}"/>
    <cellStyle name="Jegyzet 2 32 2 4_Volatility" xfId="14239" xr:uid="{E722A049-1406-47BF-816C-B541F770FF7C}"/>
    <cellStyle name="Jegyzet 2 32 2 5" xfId="14240" xr:uid="{043029E6-AFA8-40D8-8E66-92350ACDFBAC}"/>
    <cellStyle name="Jegyzet 2 32 2_Volatility" xfId="14241" xr:uid="{3F9D9B8B-12B2-439F-AE8A-D6108BF83EB7}"/>
    <cellStyle name="Jegyzet 2 32 3" xfId="14242" xr:uid="{CC5CCAD8-D6B0-4986-8627-FE451CF036E5}"/>
    <cellStyle name="Jegyzet 2 32 3 2" xfId="14243" xr:uid="{3DC75BCC-430B-42E2-A2F9-E6B43183E8B7}"/>
    <cellStyle name="Jegyzet 2 32 3 2 2" xfId="14244" xr:uid="{262C33C3-F4C0-4F9E-820E-6FB3D1FB1FFE}"/>
    <cellStyle name="Jegyzet 2 32 3 2_Volatility" xfId="14245" xr:uid="{C159951A-078A-4B22-83EF-5E5CFAC66AB8}"/>
    <cellStyle name="Jegyzet 2 32 3 3" xfId="14246" xr:uid="{74A6CBC7-2356-4607-851F-12A575D27503}"/>
    <cellStyle name="Jegyzet 2 32 3_Volatility" xfId="14247" xr:uid="{953CFA1B-188E-44D3-96D0-2C6B51A53D30}"/>
    <cellStyle name="Jegyzet 2 32 4" xfId="14248" xr:uid="{FF53A932-31DD-4AF9-9F50-5B72A4ACDDDC}"/>
    <cellStyle name="Jegyzet 2 32 4 2" xfId="14249" xr:uid="{33F51688-CD37-47AB-A5B0-7BA4628F5263}"/>
    <cellStyle name="Jegyzet 2 32 4_Volatility" xfId="14250" xr:uid="{25A75B53-AAEE-43B6-8D3D-47B1A3768DF2}"/>
    <cellStyle name="Jegyzet 2 32 5" xfId="14251" xr:uid="{5E6D710A-B356-4C44-B0CA-D1A3B6A1F635}"/>
    <cellStyle name="Jegyzet 2 32_Volatility" xfId="14252" xr:uid="{E84791BA-C311-4714-822A-01CFBA9AC9FC}"/>
    <cellStyle name="Jegyzet 2 33" xfId="14253" xr:uid="{860D1F26-A088-4920-9E0F-0EC071EE9B7E}"/>
    <cellStyle name="Jegyzet 2 33 2" xfId="14254" xr:uid="{09F603DA-58FD-4F88-A277-CCB309870680}"/>
    <cellStyle name="Jegyzet 2 33 2 2" xfId="14255" xr:uid="{95056B0B-B494-4B08-BC33-01A19B79CF50}"/>
    <cellStyle name="Jegyzet 2 33 2 2 2" xfId="14256" xr:uid="{C1A7B7AF-47D5-416C-B729-21612312E8DD}"/>
    <cellStyle name="Jegyzet 2 33 2 2 2 2" xfId="14257" xr:uid="{0DC81997-1301-441A-B29A-A4A4AC0D2685}"/>
    <cellStyle name="Jegyzet 2 33 2 2 2_Volatility" xfId="14258" xr:uid="{3ACC0614-D2D9-4CC9-949A-F768F4B7F8DF}"/>
    <cellStyle name="Jegyzet 2 33 2 2 3" xfId="14259" xr:uid="{B0767A55-60D4-4C04-994F-479BD35AC1F1}"/>
    <cellStyle name="Jegyzet 2 33 2 2_Volatility" xfId="14260" xr:uid="{5FDE6A15-15FB-49C8-B2A8-479034A5B516}"/>
    <cellStyle name="Jegyzet 2 33 2 3" xfId="14261" xr:uid="{6247BA49-AF01-48CF-875D-9CB5CEF6304B}"/>
    <cellStyle name="Jegyzet 2 33 2 3 2" xfId="14262" xr:uid="{465D489F-8A8A-4C3F-AAA6-51C5801BE98D}"/>
    <cellStyle name="Jegyzet 2 33 2 3 2 2" xfId="14263" xr:uid="{4776191F-7C68-4C65-8364-6F64D81DC24C}"/>
    <cellStyle name="Jegyzet 2 33 2 3 2_Volatility" xfId="14264" xr:uid="{319A1E3F-D2BE-43D4-A66A-53F83EFD7D9B}"/>
    <cellStyle name="Jegyzet 2 33 2 3 3" xfId="14265" xr:uid="{51F138B1-2871-4731-94D6-35EC4A11669A}"/>
    <cellStyle name="Jegyzet 2 33 2 3_Volatility" xfId="14266" xr:uid="{70E803B2-3E02-4364-8F35-0B14CFF87726}"/>
    <cellStyle name="Jegyzet 2 33 2 4" xfId="14267" xr:uid="{56FB0762-8ACF-4923-BFEC-56275D453DDA}"/>
    <cellStyle name="Jegyzet 2 33 2 4 2" xfId="14268" xr:uid="{4B8B27EC-72FB-4A28-942C-EAA58F33F0A1}"/>
    <cellStyle name="Jegyzet 2 33 2 4_Volatility" xfId="14269" xr:uid="{2FDEA140-7CE9-405D-8DE1-44C7D432D1E4}"/>
    <cellStyle name="Jegyzet 2 33 2 5" xfId="14270" xr:uid="{8F1CB0A5-9C9E-42D5-8264-7735BF2C88EC}"/>
    <cellStyle name="Jegyzet 2 33 2_Volatility" xfId="14271" xr:uid="{3763367F-63EA-4133-90B0-EB6B452F2F7D}"/>
    <cellStyle name="Jegyzet 2 33 3" xfId="14272" xr:uid="{5BAFC6FB-F144-4F1F-839E-5BB506CD2D3A}"/>
    <cellStyle name="Jegyzet 2 33 3 2" xfId="14273" xr:uid="{3B115C8C-ECE4-46B4-9C50-EC8C2E5C2B6C}"/>
    <cellStyle name="Jegyzet 2 33 3 2 2" xfId="14274" xr:uid="{C062721A-1767-4F7F-8FAA-261767BC318D}"/>
    <cellStyle name="Jegyzet 2 33 3 2_Volatility" xfId="14275" xr:uid="{AB183AD4-9E2E-45BC-9042-420CDACC15BE}"/>
    <cellStyle name="Jegyzet 2 33 3 3" xfId="14276" xr:uid="{0658DDBF-577C-4AA6-93F1-B48FE75B7A52}"/>
    <cellStyle name="Jegyzet 2 33 3_Volatility" xfId="14277" xr:uid="{EA4BD310-7106-4D10-BF8F-4084BA38D1F4}"/>
    <cellStyle name="Jegyzet 2 33 4" xfId="14278" xr:uid="{E7EF5870-FBBF-49F4-AACA-E84BD6A59EFE}"/>
    <cellStyle name="Jegyzet 2 33 4 2" xfId="14279" xr:uid="{FF1CB76A-8BB2-4EB4-B9EF-13A244D6BADD}"/>
    <cellStyle name="Jegyzet 2 33 4_Volatility" xfId="14280" xr:uid="{2B8BEE9C-CEEA-41F6-A2FE-8A30869D35C9}"/>
    <cellStyle name="Jegyzet 2 33 5" xfId="14281" xr:uid="{F3022766-95A1-4A0B-82EA-EFC97D53BF97}"/>
    <cellStyle name="Jegyzet 2 33_Volatility" xfId="14282" xr:uid="{979D8909-8312-4D14-ABE2-FFD0B11A9A89}"/>
    <cellStyle name="Jegyzet 2 34" xfId="14283" xr:uid="{8EBCC45A-7F61-4601-A26B-A3CBC1C0E7DC}"/>
    <cellStyle name="Jegyzet 2 34 2" xfId="14284" xr:uid="{5EDFBE08-531A-47D4-A763-60832F800DA5}"/>
    <cellStyle name="Jegyzet 2 34 2 2" xfId="14285" xr:uid="{BCA2336D-CAA0-4B10-886D-19021BE8B773}"/>
    <cellStyle name="Jegyzet 2 34 2 2 2" xfId="14286" xr:uid="{731EF999-908E-4A41-BF66-19C1A01B34B9}"/>
    <cellStyle name="Jegyzet 2 34 2 2 2 2" xfId="14287" xr:uid="{353A6CA3-0A27-4D82-B752-F6777C55FCA1}"/>
    <cellStyle name="Jegyzet 2 34 2 2 2_Volatility" xfId="14288" xr:uid="{ABB4C6C3-948B-4055-B11D-CD5BF58A2504}"/>
    <cellStyle name="Jegyzet 2 34 2 2 3" xfId="14289" xr:uid="{D9B2E352-45CB-4FCE-B5D4-3D3BAA05AFE4}"/>
    <cellStyle name="Jegyzet 2 34 2 2_Volatility" xfId="14290" xr:uid="{F018791E-F7A5-46ED-875E-3A65F57518D0}"/>
    <cellStyle name="Jegyzet 2 34 2 3" xfId="14291" xr:uid="{69DC4202-9D22-433D-B88C-65481826145F}"/>
    <cellStyle name="Jegyzet 2 34 2 3 2" xfId="14292" xr:uid="{54CC2862-0E96-49E6-AD91-056252BD1F3A}"/>
    <cellStyle name="Jegyzet 2 34 2 3 2 2" xfId="14293" xr:uid="{7F0C3F6D-95FC-4F69-89C5-483D5E3D269A}"/>
    <cellStyle name="Jegyzet 2 34 2 3 2_Volatility" xfId="14294" xr:uid="{D151A111-FF9D-4E4E-ABB0-B939746BC1EB}"/>
    <cellStyle name="Jegyzet 2 34 2 3 3" xfId="14295" xr:uid="{15D59899-C8E1-49A0-BE24-134CD49C9F9C}"/>
    <cellStyle name="Jegyzet 2 34 2 3_Volatility" xfId="14296" xr:uid="{BD0669AC-B856-4760-8FF7-1ED7A2B246CF}"/>
    <cellStyle name="Jegyzet 2 34 2 4" xfId="14297" xr:uid="{3C0005E6-941F-4E80-8C49-2464A66B456D}"/>
    <cellStyle name="Jegyzet 2 34 2 4 2" xfId="14298" xr:uid="{3138D31B-52B8-47D7-85F7-114E03DCAE66}"/>
    <cellStyle name="Jegyzet 2 34 2 4_Volatility" xfId="14299" xr:uid="{CA50C64E-877C-463E-94C7-46D72E6F7DED}"/>
    <cellStyle name="Jegyzet 2 34 2 5" xfId="14300" xr:uid="{D8694026-6733-46F9-B390-5479F190D88E}"/>
    <cellStyle name="Jegyzet 2 34 2_Volatility" xfId="14301" xr:uid="{B3FE8A90-0F1B-40E4-8893-9EFB04095696}"/>
    <cellStyle name="Jegyzet 2 34 3" xfId="14302" xr:uid="{D27006AA-1C02-4A75-872D-CF84390462E9}"/>
    <cellStyle name="Jegyzet 2 34 3 2" xfId="14303" xr:uid="{24C0DD89-E68E-4136-93D0-49F4A72DC065}"/>
    <cellStyle name="Jegyzet 2 34 3 2 2" xfId="14304" xr:uid="{D9E3A460-6B71-4E1E-89F5-3A49A4EFB328}"/>
    <cellStyle name="Jegyzet 2 34 3 2_Volatility" xfId="14305" xr:uid="{36A5EAAB-8EA9-4EAB-B8BF-6C85E7E52A4E}"/>
    <cellStyle name="Jegyzet 2 34 3 3" xfId="14306" xr:uid="{B23C8959-58DA-4D3E-B617-EDEE8EA9F03C}"/>
    <cellStyle name="Jegyzet 2 34 3_Volatility" xfId="14307" xr:uid="{F4352F7D-CD9B-4FE2-BE2A-B39A16AD16E0}"/>
    <cellStyle name="Jegyzet 2 34 4" xfId="14308" xr:uid="{BE36FB7C-8BE5-4476-A88B-7952D1C757A2}"/>
    <cellStyle name="Jegyzet 2 34 4 2" xfId="14309" xr:uid="{8F54978E-5E21-41E8-A04B-964989A7EEF1}"/>
    <cellStyle name="Jegyzet 2 34 4_Volatility" xfId="14310" xr:uid="{2A408A6F-DFD1-43AF-9C68-497B8B224EF8}"/>
    <cellStyle name="Jegyzet 2 34 5" xfId="14311" xr:uid="{C57753C2-3E74-45C8-B039-40228D3A770C}"/>
    <cellStyle name="Jegyzet 2 34_Volatility" xfId="14312" xr:uid="{84456930-08D7-41F9-BB19-F3306730FD94}"/>
    <cellStyle name="Jegyzet 2 35" xfId="14313" xr:uid="{74A13996-4B86-4A14-899D-F7EBDC0063C4}"/>
    <cellStyle name="Jegyzet 2 35 2" xfId="14314" xr:uid="{47C0D291-237E-4AB5-A592-1B5CD5FBF7F2}"/>
    <cellStyle name="Jegyzet 2 35 2 2" xfId="14315" xr:uid="{6C55C6D3-E29A-4C5C-A138-0AC865276119}"/>
    <cellStyle name="Jegyzet 2 35 2 2 2" xfId="14316" xr:uid="{01BCC463-3C65-4025-AFBA-D6B6CCC39767}"/>
    <cellStyle name="Jegyzet 2 35 2 2 2 2" xfId="14317" xr:uid="{B3802008-BA19-4E52-A207-267DC70B23E1}"/>
    <cellStyle name="Jegyzet 2 35 2 2 2_Volatility" xfId="14318" xr:uid="{52459F1F-0FAB-4F61-8BDE-B7BA19ACFAF1}"/>
    <cellStyle name="Jegyzet 2 35 2 2 3" xfId="14319" xr:uid="{8A9D6338-2ABF-46E8-AB09-4E1016B0F52D}"/>
    <cellStyle name="Jegyzet 2 35 2 2_Volatility" xfId="14320" xr:uid="{86B760EA-BC31-46EC-B244-302426052C6F}"/>
    <cellStyle name="Jegyzet 2 35 2 3" xfId="14321" xr:uid="{AC8A70C7-FF5E-4573-8FFF-04A1C4235BBB}"/>
    <cellStyle name="Jegyzet 2 35 2 3 2" xfId="14322" xr:uid="{D3B4A781-5B46-4E7E-BAB5-9A01C73FD8A6}"/>
    <cellStyle name="Jegyzet 2 35 2 3 2 2" xfId="14323" xr:uid="{E7CCE4D3-E1AA-475D-945C-5D8FF8350E42}"/>
    <cellStyle name="Jegyzet 2 35 2 3 2_Volatility" xfId="14324" xr:uid="{DBC70F8F-0289-4F60-BD4E-C254EB00A2CB}"/>
    <cellStyle name="Jegyzet 2 35 2 3 3" xfId="14325" xr:uid="{B3BE9E7A-B360-4FA7-987D-373EDF03F234}"/>
    <cellStyle name="Jegyzet 2 35 2 3_Volatility" xfId="14326" xr:uid="{019DD5AE-5AA2-420C-AA2B-39F4F5F72CDB}"/>
    <cellStyle name="Jegyzet 2 35 2 4" xfId="14327" xr:uid="{2939DADD-441A-4AE8-9787-F7FC903CD00D}"/>
    <cellStyle name="Jegyzet 2 35 2 4 2" xfId="14328" xr:uid="{F6DA9DA6-BDBE-4630-83E5-2F76922050BE}"/>
    <cellStyle name="Jegyzet 2 35 2 4_Volatility" xfId="14329" xr:uid="{2257A49D-CD18-4BB4-A9F2-C54DC96B776D}"/>
    <cellStyle name="Jegyzet 2 35 2 5" xfId="14330" xr:uid="{78FF7ED6-BA24-442E-B51E-0DBE59525F06}"/>
    <cellStyle name="Jegyzet 2 35 2_Volatility" xfId="14331" xr:uid="{1D59E665-20B9-4377-B6CE-B0FA8EC4CEBD}"/>
    <cellStyle name="Jegyzet 2 35 3" xfId="14332" xr:uid="{634FCA48-115F-4A93-82C8-8AD4A08D8BC1}"/>
    <cellStyle name="Jegyzet 2 35 3 2" xfId="14333" xr:uid="{A531F087-D44B-4DFB-B841-812C460F767F}"/>
    <cellStyle name="Jegyzet 2 35 3 2 2" xfId="14334" xr:uid="{F5C52558-4CD8-4B00-8D69-58443A005901}"/>
    <cellStyle name="Jegyzet 2 35 3 2_Volatility" xfId="14335" xr:uid="{DFECF17F-E93B-49FA-B361-91845853C2D3}"/>
    <cellStyle name="Jegyzet 2 35 3 3" xfId="14336" xr:uid="{84CE2AE4-B2FB-475D-A031-C5E8FCBB429B}"/>
    <cellStyle name="Jegyzet 2 35 3_Volatility" xfId="14337" xr:uid="{F71D91B8-C907-4259-A558-F25B3E1428A6}"/>
    <cellStyle name="Jegyzet 2 35 4" xfId="14338" xr:uid="{765E42C6-CC75-4F56-8ADE-C5628E135E9D}"/>
    <cellStyle name="Jegyzet 2 35 4 2" xfId="14339" xr:uid="{DF73D13D-3317-494D-A11D-394F719E636D}"/>
    <cellStyle name="Jegyzet 2 35 4_Volatility" xfId="14340" xr:uid="{3F875045-835A-4089-80BD-ECE4B10E071D}"/>
    <cellStyle name="Jegyzet 2 35 5" xfId="14341" xr:uid="{385B309B-0883-4518-8AB7-6085BEFFCE8C}"/>
    <cellStyle name="Jegyzet 2 35_Volatility" xfId="14342" xr:uid="{DDB10626-B973-4AE8-AEA6-33FAFD223D06}"/>
    <cellStyle name="Jegyzet 2 36" xfId="14343" xr:uid="{011D6CA8-9086-460D-BD8B-068702BC9BB9}"/>
    <cellStyle name="Jegyzet 2 36 2" xfId="14344" xr:uid="{BDAB9C58-14B7-4BA8-8922-D9B45D34525D}"/>
    <cellStyle name="Jegyzet 2 36 2 2" xfId="14345" xr:uid="{FE30FE5C-FED4-477D-8996-10C2E5588875}"/>
    <cellStyle name="Jegyzet 2 36 2 2 2" xfId="14346" xr:uid="{C0CB4E4B-2756-4D11-BA97-EAC61E6E2EA9}"/>
    <cellStyle name="Jegyzet 2 36 2 2 2 2" xfId="14347" xr:uid="{12EB9675-413D-4E40-BCFF-672C90461FF6}"/>
    <cellStyle name="Jegyzet 2 36 2 2 2_Volatility" xfId="14348" xr:uid="{E31541A5-F9D8-425F-A904-E9B6399CF6FD}"/>
    <cellStyle name="Jegyzet 2 36 2 2 3" xfId="14349" xr:uid="{9D6E21ED-E93A-4F6D-863E-F52758F0D821}"/>
    <cellStyle name="Jegyzet 2 36 2 2_Volatility" xfId="14350" xr:uid="{CCAEB397-99ED-4F26-9439-CB46F9878349}"/>
    <cellStyle name="Jegyzet 2 36 2 3" xfId="14351" xr:uid="{F17F06AE-34A4-445F-A85F-81E593CAAC57}"/>
    <cellStyle name="Jegyzet 2 36 2 3 2" xfId="14352" xr:uid="{AFBD88DF-206A-412B-A5F2-16C6D03410C5}"/>
    <cellStyle name="Jegyzet 2 36 2 3 2 2" xfId="14353" xr:uid="{58B01C9E-404F-4AC6-A645-0C5384F64177}"/>
    <cellStyle name="Jegyzet 2 36 2 3 2_Volatility" xfId="14354" xr:uid="{7898EB5B-F3F9-4D47-887D-72D5E08056F1}"/>
    <cellStyle name="Jegyzet 2 36 2 3 3" xfId="14355" xr:uid="{697D2F1E-B160-4011-970B-86978FEA20D8}"/>
    <cellStyle name="Jegyzet 2 36 2 3_Volatility" xfId="14356" xr:uid="{334EDC4F-461E-49DC-BC4A-5242F7AECF9E}"/>
    <cellStyle name="Jegyzet 2 36 2 4" xfId="14357" xr:uid="{FF196789-41D9-4B93-B444-DEB778F370E0}"/>
    <cellStyle name="Jegyzet 2 36 2 4 2" xfId="14358" xr:uid="{48D7F3B3-6A62-4E9D-A3FA-3ACA39AD6559}"/>
    <cellStyle name="Jegyzet 2 36 2 4_Volatility" xfId="14359" xr:uid="{9F560871-DEC8-48B3-B0FD-98543973CCDF}"/>
    <cellStyle name="Jegyzet 2 36 2 5" xfId="14360" xr:uid="{6DC16043-091E-463A-B64E-B295E4FC4027}"/>
    <cellStyle name="Jegyzet 2 36 2_Volatility" xfId="14361" xr:uid="{A42B66E2-8756-49C6-8E6C-C3670AEF1987}"/>
    <cellStyle name="Jegyzet 2 36 3" xfId="14362" xr:uid="{71E60ACC-BE47-4EA9-8988-F02A1CC0713D}"/>
    <cellStyle name="Jegyzet 2 36 3 2" xfId="14363" xr:uid="{59E23142-28C4-44E7-9E03-8B8BAB3992A1}"/>
    <cellStyle name="Jegyzet 2 36 3 2 2" xfId="14364" xr:uid="{8353F9A4-E043-4F4D-947D-831F51CB8D65}"/>
    <cellStyle name="Jegyzet 2 36 3 2_Volatility" xfId="14365" xr:uid="{28126CDC-FAAF-4528-BE46-9104E38848A3}"/>
    <cellStyle name="Jegyzet 2 36 3 3" xfId="14366" xr:uid="{6089D302-ED7C-4F5C-B9E0-AB748481C18D}"/>
    <cellStyle name="Jegyzet 2 36 3_Volatility" xfId="14367" xr:uid="{7F65F0B6-C3D5-47CD-80D3-C36C90DDB2B9}"/>
    <cellStyle name="Jegyzet 2 36 4" xfId="14368" xr:uid="{A69FF208-B661-4987-87B8-CD8D3A6F0BAB}"/>
    <cellStyle name="Jegyzet 2 36 4 2" xfId="14369" xr:uid="{5504AD38-E17D-491A-A008-8703FE1BE48B}"/>
    <cellStyle name="Jegyzet 2 36 4_Volatility" xfId="14370" xr:uid="{7AE1A58E-9099-4E08-ADCF-D5E5B0596C88}"/>
    <cellStyle name="Jegyzet 2 36 5" xfId="14371" xr:uid="{500E310A-8D5B-4301-BB18-5D51F0A49E3A}"/>
    <cellStyle name="Jegyzet 2 36_Volatility" xfId="14372" xr:uid="{2662E708-87EA-4A50-B378-24F04C64E0C3}"/>
    <cellStyle name="Jegyzet 2 37" xfId="14373" xr:uid="{861DF298-7E08-49FB-AF77-31B38D7632C0}"/>
    <cellStyle name="Jegyzet 2 37 2" xfId="14374" xr:uid="{1D216EC1-BA11-4138-A4B9-42A816FC4463}"/>
    <cellStyle name="Jegyzet 2 37 2 2" xfId="14375" xr:uid="{295F37A0-B855-4559-BCEE-E889A7915DC0}"/>
    <cellStyle name="Jegyzet 2 37 2 2 2" xfId="14376" xr:uid="{A3A7C0B2-6881-4CB8-9B64-21632B47F545}"/>
    <cellStyle name="Jegyzet 2 37 2 2 2 2" xfId="14377" xr:uid="{25724D84-AE5F-4459-808C-D299DA2EE484}"/>
    <cellStyle name="Jegyzet 2 37 2 2 2_Volatility" xfId="14378" xr:uid="{6F412BF5-564E-441E-9B53-0B463CB8A84B}"/>
    <cellStyle name="Jegyzet 2 37 2 2 3" xfId="14379" xr:uid="{2D38A9FB-CEF7-4F19-A30F-02C41452A69F}"/>
    <cellStyle name="Jegyzet 2 37 2 2_Volatility" xfId="14380" xr:uid="{18172C35-723C-4E90-88E2-1128FD176440}"/>
    <cellStyle name="Jegyzet 2 37 2 3" xfId="14381" xr:uid="{84401B16-267E-469E-8686-29AF271276DC}"/>
    <cellStyle name="Jegyzet 2 37 2 3 2" xfId="14382" xr:uid="{49B4470B-7E49-461A-9167-8833DC5F46E0}"/>
    <cellStyle name="Jegyzet 2 37 2 3 2 2" xfId="14383" xr:uid="{65CFD89D-517D-4780-BCB7-6564DF8C6B83}"/>
    <cellStyle name="Jegyzet 2 37 2 3 2_Volatility" xfId="14384" xr:uid="{85F3D88F-E8DD-4D7B-B839-FA6B810FA308}"/>
    <cellStyle name="Jegyzet 2 37 2 3 3" xfId="14385" xr:uid="{ECF292FB-8C2A-4A3E-84BF-58E1EC493EE3}"/>
    <cellStyle name="Jegyzet 2 37 2 3_Volatility" xfId="14386" xr:uid="{55632511-D475-4C91-9DFD-00406F451172}"/>
    <cellStyle name="Jegyzet 2 37 2 4" xfId="14387" xr:uid="{01662091-69E0-461A-9617-D52A348B998E}"/>
    <cellStyle name="Jegyzet 2 37 2 4 2" xfId="14388" xr:uid="{134990E6-7126-44C2-837E-C01C8115DC8D}"/>
    <cellStyle name="Jegyzet 2 37 2 4_Volatility" xfId="14389" xr:uid="{37E093E3-4724-4C8B-B932-82A248BFBCD7}"/>
    <cellStyle name="Jegyzet 2 37 2 5" xfId="14390" xr:uid="{2D546BC1-0A4A-45D1-84C0-B829852ED8EC}"/>
    <cellStyle name="Jegyzet 2 37 2_Volatility" xfId="14391" xr:uid="{D0AFD082-B0CB-4C46-A090-A1E11CAF7167}"/>
    <cellStyle name="Jegyzet 2 37 3" xfId="14392" xr:uid="{F637A39D-D6E9-4C89-80C9-69638A7B9CAE}"/>
    <cellStyle name="Jegyzet 2 37 3 2" xfId="14393" xr:uid="{46B1BD00-278D-4A94-8E27-D747E06AEB0F}"/>
    <cellStyle name="Jegyzet 2 37 3 2 2" xfId="14394" xr:uid="{B55523F5-7FAF-4060-9B16-04DD7FEC1E61}"/>
    <cellStyle name="Jegyzet 2 37 3 2_Volatility" xfId="14395" xr:uid="{3A3FA523-D336-435A-A67D-1027B5AA4068}"/>
    <cellStyle name="Jegyzet 2 37 3 3" xfId="14396" xr:uid="{8AE813B6-335A-421C-9944-36BA6AC2A91C}"/>
    <cellStyle name="Jegyzet 2 37 3_Volatility" xfId="14397" xr:uid="{04313E3D-490F-41B2-AAB1-56E2183B7EC4}"/>
    <cellStyle name="Jegyzet 2 37 4" xfId="14398" xr:uid="{525F5138-1890-4E48-8E71-F98D63611F25}"/>
    <cellStyle name="Jegyzet 2 37 4 2" xfId="14399" xr:uid="{013B2F76-943E-4E71-8666-74FE121460C6}"/>
    <cellStyle name="Jegyzet 2 37 4_Volatility" xfId="14400" xr:uid="{4F5C580B-ED87-492E-845B-7A20EA2AEA44}"/>
    <cellStyle name="Jegyzet 2 37 5" xfId="14401" xr:uid="{C6F9244D-907D-4E57-AD68-AEF6D68D2C43}"/>
    <cellStyle name="Jegyzet 2 37_Volatility" xfId="14402" xr:uid="{F45380BC-E3A8-4A95-8429-14B49F2E0631}"/>
    <cellStyle name="Jegyzet 2 38" xfId="14403" xr:uid="{63520CE8-1514-433A-A721-26CB0F06DA1A}"/>
    <cellStyle name="Jegyzet 2 38 2" xfId="14404" xr:uid="{76E3F2BE-D962-4145-8CBB-032E5E457957}"/>
    <cellStyle name="Jegyzet 2 38 2 2" xfId="14405" xr:uid="{B80317C7-AF46-4E04-983D-06006A389980}"/>
    <cellStyle name="Jegyzet 2 38 2 2 2" xfId="14406" xr:uid="{BE7ABC0D-3560-4843-9290-6672A1736128}"/>
    <cellStyle name="Jegyzet 2 38 2 2 2 2" xfId="14407" xr:uid="{28D1E503-E7DB-4C3E-B4D3-058DE4DEB055}"/>
    <cellStyle name="Jegyzet 2 38 2 2 2_Volatility" xfId="14408" xr:uid="{9C3D1A3A-955A-4D74-9FB7-5042BCCF49C0}"/>
    <cellStyle name="Jegyzet 2 38 2 2 3" xfId="14409" xr:uid="{5E8ED875-326F-4F40-A6E7-6C404A520DBE}"/>
    <cellStyle name="Jegyzet 2 38 2 2_Volatility" xfId="14410" xr:uid="{C1BF82DD-2399-40C4-BE58-AE827CC58E2D}"/>
    <cellStyle name="Jegyzet 2 38 2 3" xfId="14411" xr:uid="{87FCA7EA-C2E1-48B1-BE8E-B5782CB97403}"/>
    <cellStyle name="Jegyzet 2 38 2 3 2" xfId="14412" xr:uid="{64859B1A-4CDC-4E03-8C2A-255C2B1E4A3C}"/>
    <cellStyle name="Jegyzet 2 38 2 3 2 2" xfId="14413" xr:uid="{C054ABA4-2C20-4008-90BD-96B9FB5882AA}"/>
    <cellStyle name="Jegyzet 2 38 2 3 2_Volatility" xfId="14414" xr:uid="{FE809533-3426-4D00-B13B-EAAD62EC4B82}"/>
    <cellStyle name="Jegyzet 2 38 2 3 3" xfId="14415" xr:uid="{68BD9CD9-9CCC-4CF1-B4F3-B8988D7F4A93}"/>
    <cellStyle name="Jegyzet 2 38 2 3_Volatility" xfId="14416" xr:uid="{F424A270-BA5C-4811-92F1-6BAEF9AA6B91}"/>
    <cellStyle name="Jegyzet 2 38 2 4" xfId="14417" xr:uid="{C37F40C5-5E5D-4F33-8D5E-2FBA97D7ACC9}"/>
    <cellStyle name="Jegyzet 2 38 2 4 2" xfId="14418" xr:uid="{1FC823A4-F81C-4F25-9CF7-DFE81028D4D0}"/>
    <cellStyle name="Jegyzet 2 38 2 4_Volatility" xfId="14419" xr:uid="{59128FFA-2D78-431E-8479-CFADA63F40FC}"/>
    <cellStyle name="Jegyzet 2 38 2 5" xfId="14420" xr:uid="{6630BA8D-D4B9-4A8B-988E-9091BAE2EACD}"/>
    <cellStyle name="Jegyzet 2 38 2_Volatility" xfId="14421" xr:uid="{1595F588-D9BA-4C84-8FE6-36CC5BE2D0EB}"/>
    <cellStyle name="Jegyzet 2 38 3" xfId="14422" xr:uid="{86E439B5-6148-4FDC-8195-71E90640A905}"/>
    <cellStyle name="Jegyzet 2 38 3 2" xfId="14423" xr:uid="{1A616E98-0902-4F30-94A1-F778FBE8B683}"/>
    <cellStyle name="Jegyzet 2 38 3 2 2" xfId="14424" xr:uid="{84813D23-8447-403A-80E6-9DB5F71910E3}"/>
    <cellStyle name="Jegyzet 2 38 3 2_Volatility" xfId="14425" xr:uid="{8A8DC44E-79DE-4A7A-82F5-2A1A69B309D6}"/>
    <cellStyle name="Jegyzet 2 38 3 3" xfId="14426" xr:uid="{CEAAB060-6937-4961-83FF-F538BC2B20BF}"/>
    <cellStyle name="Jegyzet 2 38 3_Volatility" xfId="14427" xr:uid="{9438BDE8-25BF-4771-8517-62BC5AE318CA}"/>
    <cellStyle name="Jegyzet 2 38 4" xfId="14428" xr:uid="{38683766-63BF-4CD2-A894-60F0F381787F}"/>
    <cellStyle name="Jegyzet 2 38 4 2" xfId="14429" xr:uid="{A2BCDECE-AC52-4F59-90D6-1230B1F9D884}"/>
    <cellStyle name="Jegyzet 2 38 4_Volatility" xfId="14430" xr:uid="{FD492602-0FBF-46DE-80BA-B096F3998D33}"/>
    <cellStyle name="Jegyzet 2 38 5" xfId="14431" xr:uid="{1C5F28DB-085D-4F73-8BFE-2C423E807D08}"/>
    <cellStyle name="Jegyzet 2 38_Volatility" xfId="14432" xr:uid="{67A1BDE5-D71B-4523-AA69-95EFB50C7294}"/>
    <cellStyle name="Jegyzet 2 39" xfId="14433" xr:uid="{8CD4FC18-6366-44F9-BA1D-CA2FE988F83D}"/>
    <cellStyle name="Jegyzet 2 39 2" xfId="14434" xr:uid="{2CA12AB0-6168-4B01-8E66-3F9083A6BB62}"/>
    <cellStyle name="Jegyzet 2 39 2 2" xfId="14435" xr:uid="{CF69419D-C0E7-4803-9920-7A3D74D81CBF}"/>
    <cellStyle name="Jegyzet 2 39 2 2 2" xfId="14436" xr:uid="{7EEA53AD-2790-46DF-B45C-AA468BF8526D}"/>
    <cellStyle name="Jegyzet 2 39 2 2 2 2" xfId="14437" xr:uid="{6752680F-D614-40BD-9C80-47A09F27866D}"/>
    <cellStyle name="Jegyzet 2 39 2 2 2_Volatility" xfId="14438" xr:uid="{DEEB0C1B-74CF-49A1-B4DF-FADA5818F25B}"/>
    <cellStyle name="Jegyzet 2 39 2 2 3" xfId="14439" xr:uid="{EB9ADDB9-E22E-4166-BCC6-A0B3967CEF75}"/>
    <cellStyle name="Jegyzet 2 39 2 2_Volatility" xfId="14440" xr:uid="{2392B247-0343-4C75-9AB8-08AD2EBCAE0B}"/>
    <cellStyle name="Jegyzet 2 39 2 3" xfId="14441" xr:uid="{F24C9E33-AA34-4DD3-8637-788512220C36}"/>
    <cellStyle name="Jegyzet 2 39 2 3 2" xfId="14442" xr:uid="{016C79ED-F358-4B64-91B0-C82AF76ACB9E}"/>
    <cellStyle name="Jegyzet 2 39 2 3 2 2" xfId="14443" xr:uid="{040EB738-BB86-43C2-90BA-1735CEB97A3F}"/>
    <cellStyle name="Jegyzet 2 39 2 3 2_Volatility" xfId="14444" xr:uid="{BF268C03-D361-41F7-AC89-8E414A9BEE83}"/>
    <cellStyle name="Jegyzet 2 39 2 3 3" xfId="14445" xr:uid="{D315BCA4-89D5-469F-A59E-9860E761A1C1}"/>
    <cellStyle name="Jegyzet 2 39 2 3_Volatility" xfId="14446" xr:uid="{2F957411-7E27-469D-9F80-E3F834C11E44}"/>
    <cellStyle name="Jegyzet 2 39 2 4" xfId="14447" xr:uid="{F90F195C-1582-404C-BF10-C0E5B9F1A436}"/>
    <cellStyle name="Jegyzet 2 39 2 4 2" xfId="14448" xr:uid="{EC8B17C0-93C8-4F39-8D57-9C5F67DFA24C}"/>
    <cellStyle name="Jegyzet 2 39 2 4_Volatility" xfId="14449" xr:uid="{53E8A89F-FAE8-4516-A246-8B3B80910AAF}"/>
    <cellStyle name="Jegyzet 2 39 2 5" xfId="14450" xr:uid="{54E5BA23-10D3-4233-A043-2EADBC7BAEB4}"/>
    <cellStyle name="Jegyzet 2 39 2_Volatility" xfId="14451" xr:uid="{EEF2D640-C7CF-4649-8DAD-F0B45F6F0ABE}"/>
    <cellStyle name="Jegyzet 2 39 3" xfId="14452" xr:uid="{C2F372B4-D45F-406A-A09C-432339FDAC2B}"/>
    <cellStyle name="Jegyzet 2 39 3 2" xfId="14453" xr:uid="{598EB53A-8A4B-4328-AD24-2D02536F5BE7}"/>
    <cellStyle name="Jegyzet 2 39 3 2 2" xfId="14454" xr:uid="{76425586-7E67-4FB4-A41D-85E6C6FD8DAA}"/>
    <cellStyle name="Jegyzet 2 39 3 2_Volatility" xfId="14455" xr:uid="{54D834D2-D5C0-43E6-8EEB-7B2554A354EA}"/>
    <cellStyle name="Jegyzet 2 39 3 3" xfId="14456" xr:uid="{DF20EF15-F290-400F-9E3D-C5DAA45209D3}"/>
    <cellStyle name="Jegyzet 2 39 3_Volatility" xfId="14457" xr:uid="{C3EB45EC-D06E-48E6-A720-4AA0E5C49C76}"/>
    <cellStyle name="Jegyzet 2 39 4" xfId="14458" xr:uid="{8AFC6AF8-71C4-42AC-8C78-DC68A0F4DF61}"/>
    <cellStyle name="Jegyzet 2 39 4 2" xfId="14459" xr:uid="{C8FD082E-2CF3-4738-81FC-DC138EF5A014}"/>
    <cellStyle name="Jegyzet 2 39 4_Volatility" xfId="14460" xr:uid="{B35DC747-1C18-40B4-8B82-6326AE186087}"/>
    <cellStyle name="Jegyzet 2 39 5" xfId="14461" xr:uid="{FE40D758-94C5-4189-B298-9CCA69AAABD8}"/>
    <cellStyle name="Jegyzet 2 39_Volatility" xfId="14462" xr:uid="{9ECE1C8C-08E8-4624-8B9E-D45AE7AC8677}"/>
    <cellStyle name="Jegyzet 2 4" xfId="14463" xr:uid="{8AB6A27C-F5DB-4DBF-B8F1-6DF482209B49}"/>
    <cellStyle name="Jegyzet 2 4 2" xfId="14464" xr:uid="{70375C9C-72EF-4AFC-BCEE-290B3CCE047D}"/>
    <cellStyle name="Jegyzet 2 4 2 2" xfId="14465" xr:uid="{C1044F82-5A8B-461E-935D-5FC66820EDFA}"/>
    <cellStyle name="Jegyzet 2 4 2 2 2" xfId="14466" xr:uid="{0E7E2040-8E7B-4868-9668-CE33CD2E339B}"/>
    <cellStyle name="Jegyzet 2 4 2 2 2 2" xfId="14467" xr:uid="{75542B7C-FCC0-4DBB-BCEA-9AD243C85E0F}"/>
    <cellStyle name="Jegyzet 2 4 2 2 2_Volatility" xfId="14468" xr:uid="{377EE4A1-4549-4895-88C7-A6291EC2C3F7}"/>
    <cellStyle name="Jegyzet 2 4 2 2 3" xfId="14469" xr:uid="{34EE4AB4-510C-4694-BB47-D2CDA288B027}"/>
    <cellStyle name="Jegyzet 2 4 2 2_Volatility" xfId="14470" xr:uid="{F87E0D43-739F-4263-A73C-E2B5803EBB8F}"/>
    <cellStyle name="Jegyzet 2 4 2 3" xfId="14471" xr:uid="{FADF8A07-B7AD-4938-9AF9-30438BB04F7A}"/>
    <cellStyle name="Jegyzet 2 4 2 3 2" xfId="14472" xr:uid="{02DB5333-4B88-43DB-9527-B3492634DDC8}"/>
    <cellStyle name="Jegyzet 2 4 2 3 2 2" xfId="14473" xr:uid="{819624EC-EA54-4997-9CC6-141512B92FC2}"/>
    <cellStyle name="Jegyzet 2 4 2 3 2_Volatility" xfId="14474" xr:uid="{5E7803A7-E51A-42E0-967F-C7B6A717A0FB}"/>
    <cellStyle name="Jegyzet 2 4 2 3 3" xfId="14475" xr:uid="{C0B858C2-F75C-4952-972F-7EFC60F4919C}"/>
    <cellStyle name="Jegyzet 2 4 2 3_Volatility" xfId="14476" xr:uid="{53834B0A-E31B-47AA-99A1-FB7FDC1C1E3D}"/>
    <cellStyle name="Jegyzet 2 4 2 4" xfId="14477" xr:uid="{F10CFC39-D3F5-4AA8-8556-70A4CEFC8483}"/>
    <cellStyle name="Jegyzet 2 4 2 4 2" xfId="14478" xr:uid="{00C8EC6D-C13D-477E-81CD-5A4904F3B4CF}"/>
    <cellStyle name="Jegyzet 2 4 2 4_Volatility" xfId="14479" xr:uid="{D6383B81-37F8-4720-8D68-6A4A549C02D5}"/>
    <cellStyle name="Jegyzet 2 4 2 5" xfId="14480" xr:uid="{82B48FB9-2E48-4BCB-BAEB-9571C3DBB563}"/>
    <cellStyle name="Jegyzet 2 4 2_Volatility" xfId="14481" xr:uid="{7A4804BB-5DCC-4B59-9DAA-9C33AE58FCC2}"/>
    <cellStyle name="Jegyzet 2 4 3" xfId="14482" xr:uid="{EB690440-2565-4386-BD0E-895CE2932807}"/>
    <cellStyle name="Jegyzet 2 4 3 2" xfId="14483" xr:uid="{0F69227A-767D-45D7-ABDB-BB4262AC8A9E}"/>
    <cellStyle name="Jegyzet 2 4 3 2 2" xfId="14484" xr:uid="{1C6E732A-C986-404F-A43F-C32D8CB639C8}"/>
    <cellStyle name="Jegyzet 2 4 3 2_Volatility" xfId="14485" xr:uid="{3C602216-A00F-4850-A47E-7439BEB2A5D3}"/>
    <cellStyle name="Jegyzet 2 4 3 3" xfId="14486" xr:uid="{6DA93015-E7A7-46BB-9E42-0274A97CC8E3}"/>
    <cellStyle name="Jegyzet 2 4 3_Volatility" xfId="14487" xr:uid="{94830C6B-4B4F-499F-BEEF-30FBD2C24BFF}"/>
    <cellStyle name="Jegyzet 2 4 4" xfId="14488" xr:uid="{9E700407-E5D4-41A9-83CE-C788E2689B3D}"/>
    <cellStyle name="Jegyzet 2 4 4 2" xfId="14489" xr:uid="{67148A0F-8943-44E5-A31A-D6C13F64F3CE}"/>
    <cellStyle name="Jegyzet 2 4 4_Volatility" xfId="14490" xr:uid="{DB828107-A595-4B5B-A547-40A4FE25A249}"/>
    <cellStyle name="Jegyzet 2 4 5" xfId="14491" xr:uid="{55885585-432F-4658-8B2D-C4E437F9D362}"/>
    <cellStyle name="Jegyzet 2 4_Volatility" xfId="14492" xr:uid="{5B740AB5-704E-401E-920A-95B4C3933DA4}"/>
    <cellStyle name="Jegyzet 2 40" xfId="14493" xr:uid="{9C2912E4-3452-4792-A9CB-82A08A0BA9F0}"/>
    <cellStyle name="Jegyzet 2 40 2" xfId="14494" xr:uid="{F2107EF9-CF05-4978-B930-D2F2049B8496}"/>
    <cellStyle name="Jegyzet 2 40 2 2" xfId="14495" xr:uid="{13845005-8CE2-4E59-B854-6189CB11EFF2}"/>
    <cellStyle name="Jegyzet 2 40 2 2 2" xfId="14496" xr:uid="{BDDF095E-CD75-4ED7-A5F8-BFEC283A91BB}"/>
    <cellStyle name="Jegyzet 2 40 2 2 2 2" xfId="14497" xr:uid="{2FD3FB5C-B1F0-43C3-B364-0E5199EC543A}"/>
    <cellStyle name="Jegyzet 2 40 2 2 2_Volatility" xfId="14498" xr:uid="{A84075A7-7428-4E29-BF8D-B1909F8EC52C}"/>
    <cellStyle name="Jegyzet 2 40 2 2 3" xfId="14499" xr:uid="{5DD6418E-26A0-42FD-A28C-8CFDE282E2C6}"/>
    <cellStyle name="Jegyzet 2 40 2 2_Volatility" xfId="14500" xr:uid="{A999639D-CDF2-4777-9C8C-7F244C87CC1D}"/>
    <cellStyle name="Jegyzet 2 40 2 3" xfId="14501" xr:uid="{B3FE75C4-6378-427F-B332-1858B432C57F}"/>
    <cellStyle name="Jegyzet 2 40 2 3 2" xfId="14502" xr:uid="{2B82E93D-76D6-47BE-AE65-E9CAFE695912}"/>
    <cellStyle name="Jegyzet 2 40 2 3 2 2" xfId="14503" xr:uid="{F7B4514E-0491-492C-9146-D7488797374C}"/>
    <cellStyle name="Jegyzet 2 40 2 3 2_Volatility" xfId="14504" xr:uid="{A22E54CA-F0CA-4CD6-9666-313EBA878A63}"/>
    <cellStyle name="Jegyzet 2 40 2 3 3" xfId="14505" xr:uid="{B2D02A8C-C17F-4CD1-A6E7-94D65E553AE6}"/>
    <cellStyle name="Jegyzet 2 40 2 3_Volatility" xfId="14506" xr:uid="{C02670A4-806E-4A64-9772-F4F290EAC83E}"/>
    <cellStyle name="Jegyzet 2 40 2 4" xfId="14507" xr:uid="{FEA6A4FC-0B95-4C32-A6CB-A7BCCC6725C9}"/>
    <cellStyle name="Jegyzet 2 40 2 4 2" xfId="14508" xr:uid="{64B06D6E-262F-4988-B7D4-FB66DCCC46D7}"/>
    <cellStyle name="Jegyzet 2 40 2 4_Volatility" xfId="14509" xr:uid="{5AE04A43-D60C-447D-A9B2-7F01A6F958B3}"/>
    <cellStyle name="Jegyzet 2 40 2 5" xfId="14510" xr:uid="{87AEA132-60CF-4578-A562-C1D2C456E3B9}"/>
    <cellStyle name="Jegyzet 2 40 2_Volatility" xfId="14511" xr:uid="{82A15920-5AE5-4875-91FD-0EADEA122841}"/>
    <cellStyle name="Jegyzet 2 40 3" xfId="14512" xr:uid="{52552FFD-E3B4-4CDE-B8AC-E4F73A387386}"/>
    <cellStyle name="Jegyzet 2 40 3 2" xfId="14513" xr:uid="{B035FD69-BA72-4723-B1B3-269364FFEBF8}"/>
    <cellStyle name="Jegyzet 2 40 3 2 2" xfId="14514" xr:uid="{58A0F1D1-042E-450B-8179-07F794A41C74}"/>
    <cellStyle name="Jegyzet 2 40 3 2_Volatility" xfId="14515" xr:uid="{11844246-E182-4805-B68D-15070ACBC2E5}"/>
    <cellStyle name="Jegyzet 2 40 3 3" xfId="14516" xr:uid="{8DE74CD2-6C41-418B-BB19-34C2E8E926ED}"/>
    <cellStyle name="Jegyzet 2 40 3_Volatility" xfId="14517" xr:uid="{A5EF25AC-2486-4927-85EA-8CA36319C0E8}"/>
    <cellStyle name="Jegyzet 2 40 4" xfId="14518" xr:uid="{670D6CBE-9FD7-4022-A7DE-AF3A474C405F}"/>
    <cellStyle name="Jegyzet 2 40 4 2" xfId="14519" xr:uid="{28E852DF-95AD-414E-9831-4613F13EDAA6}"/>
    <cellStyle name="Jegyzet 2 40 4_Volatility" xfId="14520" xr:uid="{5BAAE079-659F-4EEF-A0C3-00B979283819}"/>
    <cellStyle name="Jegyzet 2 40 5" xfId="14521" xr:uid="{06A70F4E-9C1F-4BF0-A686-49A2956B0D50}"/>
    <cellStyle name="Jegyzet 2 40_Volatility" xfId="14522" xr:uid="{415EDD60-29B5-4D01-9C19-B15E03EC4F73}"/>
    <cellStyle name="Jegyzet 2 41" xfId="14523" xr:uid="{D6A1DAFB-E10A-48D4-AC22-B40861F75D67}"/>
    <cellStyle name="Jegyzet 2 41 2" xfId="14524" xr:uid="{61FDFECA-5C51-4F2B-9227-972B638A9FD8}"/>
    <cellStyle name="Jegyzet 2 41 2 2" xfId="14525" xr:uid="{585B9B60-A168-4F58-94A7-1F7D520D4BBD}"/>
    <cellStyle name="Jegyzet 2 41 2 2 2" xfId="14526" xr:uid="{B0321AD9-11DF-461B-9B62-18040A93AD66}"/>
    <cellStyle name="Jegyzet 2 41 2 2 2 2" xfId="14527" xr:uid="{EB11AB73-6D98-4B31-AE62-7DD513EF824F}"/>
    <cellStyle name="Jegyzet 2 41 2 2 2_Volatility" xfId="14528" xr:uid="{DB1A9521-3C6E-4D91-9866-D12E5C7153AE}"/>
    <cellStyle name="Jegyzet 2 41 2 2 3" xfId="14529" xr:uid="{BD166ECE-F354-465D-9558-B3843B49F30B}"/>
    <cellStyle name="Jegyzet 2 41 2 2_Volatility" xfId="14530" xr:uid="{D97A736C-16BD-4745-8280-B57141702F2C}"/>
    <cellStyle name="Jegyzet 2 41 2 3" xfId="14531" xr:uid="{E4B3BFB6-CB93-49DF-961D-81A22079AAE5}"/>
    <cellStyle name="Jegyzet 2 41 2 3 2" xfId="14532" xr:uid="{049BAE2B-EC02-4509-9E67-60AF3FB4F0DC}"/>
    <cellStyle name="Jegyzet 2 41 2 3 2 2" xfId="14533" xr:uid="{0CA99806-F50C-4C06-A675-E98006C46101}"/>
    <cellStyle name="Jegyzet 2 41 2 3 2_Volatility" xfId="14534" xr:uid="{41CF8BCD-A13F-4CFA-B8C4-93D0936E6231}"/>
    <cellStyle name="Jegyzet 2 41 2 3 3" xfId="14535" xr:uid="{B8004014-F89C-45EB-9251-AD0C3C246FA0}"/>
    <cellStyle name="Jegyzet 2 41 2 3_Volatility" xfId="14536" xr:uid="{E4A4B3D1-4FB6-4F0A-9403-A24F7F9EC742}"/>
    <cellStyle name="Jegyzet 2 41 2 4" xfId="14537" xr:uid="{A45337D4-9726-4210-A0AA-3082DE8170BB}"/>
    <cellStyle name="Jegyzet 2 41 2 4 2" xfId="14538" xr:uid="{79DE181A-299D-488A-B317-7AD0B07C0C54}"/>
    <cellStyle name="Jegyzet 2 41 2 4_Volatility" xfId="14539" xr:uid="{E17AEA41-9097-4CC3-8CC0-1A8B67C16FEA}"/>
    <cellStyle name="Jegyzet 2 41 2 5" xfId="14540" xr:uid="{AA1F0859-9A44-40F3-AB62-80B8D931BC22}"/>
    <cellStyle name="Jegyzet 2 41 2_Volatility" xfId="14541" xr:uid="{6909A6A8-1E29-4E25-9839-5C5663DDD060}"/>
    <cellStyle name="Jegyzet 2 41 3" xfId="14542" xr:uid="{E74E93D9-0CCC-4832-956B-22A795A1FA35}"/>
    <cellStyle name="Jegyzet 2 41 3 2" xfId="14543" xr:uid="{8FEE71FC-E6F9-4EE0-9050-E1ED73630959}"/>
    <cellStyle name="Jegyzet 2 41 3 2 2" xfId="14544" xr:uid="{0F1F8F98-E695-4265-861C-8063F04F4356}"/>
    <cellStyle name="Jegyzet 2 41 3 2_Volatility" xfId="14545" xr:uid="{906EC04E-3C56-4AD0-B9B5-79369ECAD9FB}"/>
    <cellStyle name="Jegyzet 2 41 3 3" xfId="14546" xr:uid="{36EC562F-FC81-4CD5-9FA6-B16277610D28}"/>
    <cellStyle name="Jegyzet 2 41 3_Volatility" xfId="14547" xr:uid="{B6CBF974-B343-4F2D-9515-BA732DB1F86E}"/>
    <cellStyle name="Jegyzet 2 41 4" xfId="14548" xr:uid="{D3522907-ADF3-4ECE-AEB4-B37B51CB9431}"/>
    <cellStyle name="Jegyzet 2 41 4 2" xfId="14549" xr:uid="{A99C14BE-8528-4CA8-BCBB-C2A4A79E187C}"/>
    <cellStyle name="Jegyzet 2 41 4_Volatility" xfId="14550" xr:uid="{53A4DCDE-5B46-46CC-89F9-DB0738E1C89D}"/>
    <cellStyle name="Jegyzet 2 41 5" xfId="14551" xr:uid="{271671D1-FC87-4924-91BE-385EF51EFFCC}"/>
    <cellStyle name="Jegyzet 2 41_Volatility" xfId="14552" xr:uid="{6D3000C4-CFF0-4E18-99F7-FE4993FB9902}"/>
    <cellStyle name="Jegyzet 2 42" xfId="14553" xr:uid="{5E3A9BB2-2D35-41E2-9E05-D2807FF6150D}"/>
    <cellStyle name="Jegyzet 2 42 2" xfId="14554" xr:uid="{7662B783-CC41-4878-B863-29ED8E5DAACA}"/>
    <cellStyle name="Jegyzet 2 42 2 2" xfId="14555" xr:uid="{1597B9B7-055F-4440-BD81-AE3D90C7D677}"/>
    <cellStyle name="Jegyzet 2 42 2 2 2" xfId="14556" xr:uid="{7AAEBE59-DD04-48E8-800C-B5DBB4E6EFBF}"/>
    <cellStyle name="Jegyzet 2 42 2 2 2 2" xfId="14557" xr:uid="{EAE61E24-5384-4FDE-9698-CAA0BEA9D0C3}"/>
    <cellStyle name="Jegyzet 2 42 2 2 2_Volatility" xfId="14558" xr:uid="{CD8FAC7D-4286-44E4-987D-DFE33F192049}"/>
    <cellStyle name="Jegyzet 2 42 2 2 3" xfId="14559" xr:uid="{545FB6FD-5A90-4C3B-A268-70657480D7CD}"/>
    <cellStyle name="Jegyzet 2 42 2 2_Volatility" xfId="14560" xr:uid="{661DC943-FC6A-4D0D-BE75-5A17EB5B2AB7}"/>
    <cellStyle name="Jegyzet 2 42 2 3" xfId="14561" xr:uid="{FEA9D66A-8912-41E4-9891-26CD5F2D07B4}"/>
    <cellStyle name="Jegyzet 2 42 2 3 2" xfId="14562" xr:uid="{1429B666-1C1E-474C-A56E-A2C70E78E7CC}"/>
    <cellStyle name="Jegyzet 2 42 2 3 2 2" xfId="14563" xr:uid="{B86BFE73-30CE-4C69-865F-F131B2AC5311}"/>
    <cellStyle name="Jegyzet 2 42 2 3 2_Volatility" xfId="14564" xr:uid="{C2BE3591-0CF5-4F73-B2D3-F8AA3AF2C370}"/>
    <cellStyle name="Jegyzet 2 42 2 3 3" xfId="14565" xr:uid="{8A33CD4E-22B1-4E0B-B852-3499F5545199}"/>
    <cellStyle name="Jegyzet 2 42 2 3_Volatility" xfId="14566" xr:uid="{64599C08-3131-4C03-B0AC-D76B72E01E7E}"/>
    <cellStyle name="Jegyzet 2 42 2 4" xfId="14567" xr:uid="{6AC8CBE1-7F33-42F5-9791-C5E37004B5E1}"/>
    <cellStyle name="Jegyzet 2 42 2 4 2" xfId="14568" xr:uid="{14BE0985-54A6-4389-B6F6-3EBF3169198F}"/>
    <cellStyle name="Jegyzet 2 42 2 4_Volatility" xfId="14569" xr:uid="{8FDDD8F1-262C-4360-92BF-3596D1D421AA}"/>
    <cellStyle name="Jegyzet 2 42 2 5" xfId="14570" xr:uid="{B3B7C1A0-FA77-4DC2-A109-0B28D58DBE59}"/>
    <cellStyle name="Jegyzet 2 42 2_Volatility" xfId="14571" xr:uid="{5FC1873C-72A9-46E0-A3B2-96ADBB964703}"/>
    <cellStyle name="Jegyzet 2 42 3" xfId="14572" xr:uid="{80188DA9-400E-4694-AEFA-C288AB39C427}"/>
    <cellStyle name="Jegyzet 2 42 3 2" xfId="14573" xr:uid="{E4028232-4EF7-41B6-9085-EF4090F25EA1}"/>
    <cellStyle name="Jegyzet 2 42 3 2 2" xfId="14574" xr:uid="{BF334D1E-D4E0-44ED-B1A6-F296CB242F01}"/>
    <cellStyle name="Jegyzet 2 42 3 2_Volatility" xfId="14575" xr:uid="{5219927A-81A2-42EC-BDF8-0E59D09FF0A7}"/>
    <cellStyle name="Jegyzet 2 42 3 3" xfId="14576" xr:uid="{2F124CA4-C642-4EF1-93B8-CFE998DDD00A}"/>
    <cellStyle name="Jegyzet 2 42 3_Volatility" xfId="14577" xr:uid="{9E1A5FFF-83E7-4150-8AF0-B35E34029BEF}"/>
    <cellStyle name="Jegyzet 2 42 4" xfId="14578" xr:uid="{70F5B66A-4979-4B74-B40C-F1879C0688F9}"/>
    <cellStyle name="Jegyzet 2 42 4 2" xfId="14579" xr:uid="{664BAAF2-8353-46A7-9435-E47B1C1FD38C}"/>
    <cellStyle name="Jegyzet 2 42 4_Volatility" xfId="14580" xr:uid="{7EDB6177-5034-46E0-858D-ABE2F9681D5B}"/>
    <cellStyle name="Jegyzet 2 42 5" xfId="14581" xr:uid="{3503344C-5743-47C2-B955-D24B624EDA0D}"/>
    <cellStyle name="Jegyzet 2 42_Volatility" xfId="14582" xr:uid="{1336F240-3150-4A58-A744-42E93EBBEC64}"/>
    <cellStyle name="Jegyzet 2 43" xfId="14583" xr:uid="{A83448A9-CABA-4E5F-8FDC-3045DE4CAB6A}"/>
    <cellStyle name="Jegyzet 2 43 2" xfId="14584" xr:uid="{3970DFE5-2568-403E-856B-A3EEEF5D9954}"/>
    <cellStyle name="Jegyzet 2 43 2 2" xfId="14585" xr:uid="{5E98FD92-A07D-4971-99FC-59030B7850F7}"/>
    <cellStyle name="Jegyzet 2 43 2 2 2" xfId="14586" xr:uid="{3ACB8733-0794-4F6B-BACF-24BAA45D8830}"/>
    <cellStyle name="Jegyzet 2 43 2 2 2 2" xfId="14587" xr:uid="{0883BAC1-DDD5-4045-9B47-382EB91AE471}"/>
    <cellStyle name="Jegyzet 2 43 2 2 2_Volatility" xfId="14588" xr:uid="{049A92E2-EC63-4FCD-A99E-D8599754CE69}"/>
    <cellStyle name="Jegyzet 2 43 2 2 3" xfId="14589" xr:uid="{0F9D4CF6-B676-488E-AFC8-728EF1188987}"/>
    <cellStyle name="Jegyzet 2 43 2 2_Volatility" xfId="14590" xr:uid="{2FDCDB11-57BA-4221-A872-56EA6C8DE21D}"/>
    <cellStyle name="Jegyzet 2 43 2 3" xfId="14591" xr:uid="{C7FBBCCA-60A9-451E-B396-2BF0419EE18F}"/>
    <cellStyle name="Jegyzet 2 43 2 3 2" xfId="14592" xr:uid="{CA943460-6158-4CB8-9D87-44156129A889}"/>
    <cellStyle name="Jegyzet 2 43 2 3 2 2" xfId="14593" xr:uid="{F8A0E48A-6546-4D71-A36F-A673C2678FF1}"/>
    <cellStyle name="Jegyzet 2 43 2 3 2_Volatility" xfId="14594" xr:uid="{3FBCA3CF-4451-49ED-966D-FE3DEF4FE38A}"/>
    <cellStyle name="Jegyzet 2 43 2 3 3" xfId="14595" xr:uid="{761EC5C0-A0D7-4D8E-BD76-915CDBA36603}"/>
    <cellStyle name="Jegyzet 2 43 2 3_Volatility" xfId="14596" xr:uid="{FD2AE979-F6B1-49C7-BEA5-C6B179A4219B}"/>
    <cellStyle name="Jegyzet 2 43 2 4" xfId="14597" xr:uid="{DEE44C2B-EED6-4D3E-9078-A1F0F2D8DB56}"/>
    <cellStyle name="Jegyzet 2 43 2 4 2" xfId="14598" xr:uid="{B753BDD9-D228-4D6D-BCBF-E5EEA68B392C}"/>
    <cellStyle name="Jegyzet 2 43 2 4_Volatility" xfId="14599" xr:uid="{20D46829-BDAF-4EC5-AFB5-A0C8EEFEA14F}"/>
    <cellStyle name="Jegyzet 2 43 2 5" xfId="14600" xr:uid="{F6B9F3F1-410A-4047-9EDC-3DBFAC0ABA8A}"/>
    <cellStyle name="Jegyzet 2 43 2_Volatility" xfId="14601" xr:uid="{68080A83-552B-4882-B4C1-06CDA8F86B23}"/>
    <cellStyle name="Jegyzet 2 43 3" xfId="14602" xr:uid="{24644FF5-7395-44B1-B563-7952B31223DC}"/>
    <cellStyle name="Jegyzet 2 43 3 2" xfId="14603" xr:uid="{7F757E12-36EE-4997-8A53-3ADE89DB4D60}"/>
    <cellStyle name="Jegyzet 2 43 3 2 2" xfId="14604" xr:uid="{F59C48D1-BBC3-4DF3-996A-8BA01F3217FB}"/>
    <cellStyle name="Jegyzet 2 43 3 2_Volatility" xfId="14605" xr:uid="{5D69F1F8-23BC-4245-BED9-2A45268FDC85}"/>
    <cellStyle name="Jegyzet 2 43 3 3" xfId="14606" xr:uid="{9BB5D145-394C-4EFD-9CC9-12E17889064A}"/>
    <cellStyle name="Jegyzet 2 43 3_Volatility" xfId="14607" xr:uid="{E88BF892-3C41-486B-BE84-983B909A7A47}"/>
    <cellStyle name="Jegyzet 2 43 4" xfId="14608" xr:uid="{FA59512F-3919-4289-9457-E6C11114095E}"/>
    <cellStyle name="Jegyzet 2 43 4 2" xfId="14609" xr:uid="{5404FC06-DB3C-405D-B920-6809A9FE4A99}"/>
    <cellStyle name="Jegyzet 2 43 4_Volatility" xfId="14610" xr:uid="{396219A6-4A72-4547-A172-07A49F9A99BA}"/>
    <cellStyle name="Jegyzet 2 43 5" xfId="14611" xr:uid="{CC7D8F9F-67DE-4163-A65C-9FBE9A0ECEBE}"/>
    <cellStyle name="Jegyzet 2 43_Volatility" xfId="14612" xr:uid="{B297401E-AB86-4664-A1B0-21C7BDB57ECF}"/>
    <cellStyle name="Jegyzet 2 44" xfId="14613" xr:uid="{23980433-FC77-4C09-BC6B-1CADA194A5FB}"/>
    <cellStyle name="Jegyzet 2 44 2" xfId="14614" xr:uid="{2004F77A-1A91-4880-8590-188D38D267EB}"/>
    <cellStyle name="Jegyzet 2 44 2 2" xfId="14615" xr:uid="{EFBF99B3-4BA9-419B-B237-29C6521A859A}"/>
    <cellStyle name="Jegyzet 2 44 2 2 2" xfId="14616" xr:uid="{AE761C4F-AAF5-464E-A0BD-9D6A9A0D5193}"/>
    <cellStyle name="Jegyzet 2 44 2 2 2 2" xfId="14617" xr:uid="{1E179028-8755-4DA5-91D1-7816D2D975C9}"/>
    <cellStyle name="Jegyzet 2 44 2 2 2_Volatility" xfId="14618" xr:uid="{CA852C2F-DD73-4C8A-B35C-10784725BCF8}"/>
    <cellStyle name="Jegyzet 2 44 2 2 3" xfId="14619" xr:uid="{EE1F7D68-EDC0-4A6E-A0BD-BE31AEE65952}"/>
    <cellStyle name="Jegyzet 2 44 2 2_Volatility" xfId="14620" xr:uid="{B34B5073-32E1-47E2-81F9-E207142BC76D}"/>
    <cellStyle name="Jegyzet 2 44 2 3" xfId="14621" xr:uid="{52774631-98E4-4423-AE89-4AB4BF5A3FD8}"/>
    <cellStyle name="Jegyzet 2 44 2 3 2" xfId="14622" xr:uid="{A9DA0443-9061-44B2-A727-495947DBFE4C}"/>
    <cellStyle name="Jegyzet 2 44 2 3 2 2" xfId="14623" xr:uid="{58B8B52D-3C88-462D-9F71-E703BFAC59D8}"/>
    <cellStyle name="Jegyzet 2 44 2 3 2_Volatility" xfId="14624" xr:uid="{6BCF7A92-E3D9-4044-9343-A9690F6F2E0F}"/>
    <cellStyle name="Jegyzet 2 44 2 3 3" xfId="14625" xr:uid="{DC181525-4ABD-448F-9E96-DF329C7E7C11}"/>
    <cellStyle name="Jegyzet 2 44 2 3_Volatility" xfId="14626" xr:uid="{B4C6867D-3F01-4FA9-9918-27A9643D9608}"/>
    <cellStyle name="Jegyzet 2 44 2 4" xfId="14627" xr:uid="{27C88CE5-5C00-4CDD-9308-61E0239C90C4}"/>
    <cellStyle name="Jegyzet 2 44 2 4 2" xfId="14628" xr:uid="{510FE158-CC1E-456A-8347-74A0D9987096}"/>
    <cellStyle name="Jegyzet 2 44 2 4_Volatility" xfId="14629" xr:uid="{499A3B4D-F9CA-464D-BDD4-5B1F9DD63F52}"/>
    <cellStyle name="Jegyzet 2 44 2 5" xfId="14630" xr:uid="{EB94D9A8-B146-491F-87AC-4F4DE0622BCD}"/>
    <cellStyle name="Jegyzet 2 44 2_Volatility" xfId="14631" xr:uid="{ABF1970F-59A2-46F2-A6AE-5BAC636BD853}"/>
    <cellStyle name="Jegyzet 2 44 3" xfId="14632" xr:uid="{CC52B54F-4AE0-4E1D-8962-35313B61E30D}"/>
    <cellStyle name="Jegyzet 2 44 3 2" xfId="14633" xr:uid="{C0A9824E-D1B2-45BD-AA76-D63CB16132E8}"/>
    <cellStyle name="Jegyzet 2 44 3 2 2" xfId="14634" xr:uid="{AF8C8630-FB23-4319-949E-47243CE6B0F2}"/>
    <cellStyle name="Jegyzet 2 44 3 2_Volatility" xfId="14635" xr:uid="{0E6D92D2-A2A4-4997-845A-F5FDE4A6F5A4}"/>
    <cellStyle name="Jegyzet 2 44 3 3" xfId="14636" xr:uid="{4FF93EA3-B072-4826-9C33-A03CA72523E1}"/>
    <cellStyle name="Jegyzet 2 44 3_Volatility" xfId="14637" xr:uid="{02D493D2-252D-48A8-9A56-0FEE1BF5DBE0}"/>
    <cellStyle name="Jegyzet 2 44 4" xfId="14638" xr:uid="{87385CCE-C3F0-4757-89DE-F222A4113BE6}"/>
    <cellStyle name="Jegyzet 2 44 4 2" xfId="14639" xr:uid="{7AEF8D8E-61C0-48E4-A807-CEFE8E2EBD1A}"/>
    <cellStyle name="Jegyzet 2 44 4_Volatility" xfId="14640" xr:uid="{FAE423A5-3C80-4545-A29B-08B02840B656}"/>
    <cellStyle name="Jegyzet 2 44 5" xfId="14641" xr:uid="{1C86C26F-CDAE-4201-A3B6-AE840749C14D}"/>
    <cellStyle name="Jegyzet 2 44_Volatility" xfId="14642" xr:uid="{917B9E24-455B-40AC-962D-B7B261226A99}"/>
    <cellStyle name="Jegyzet 2 45" xfId="14643" xr:uid="{676F369C-10B2-436A-8E50-78525971552F}"/>
    <cellStyle name="Jegyzet 2 45 2" xfId="14644" xr:uid="{0A30F601-F4C8-4687-879E-11B1E7D38EB5}"/>
    <cellStyle name="Jegyzet 2 45 2 2" xfId="14645" xr:uid="{25570CE8-B020-4EC6-9051-FCE93214B8B5}"/>
    <cellStyle name="Jegyzet 2 45 2 2 2" xfId="14646" xr:uid="{860E72C2-7F27-498A-BA27-7D4BA0107928}"/>
    <cellStyle name="Jegyzet 2 45 2 2 2 2" xfId="14647" xr:uid="{773D77A4-89A2-45F1-BAB9-BA89EC3331F6}"/>
    <cellStyle name="Jegyzet 2 45 2 2 2_Volatility" xfId="14648" xr:uid="{E2C09B05-7AF7-4ED0-8BBC-4E97B901D849}"/>
    <cellStyle name="Jegyzet 2 45 2 2 3" xfId="14649" xr:uid="{BD1DA3EE-E542-4961-B5F3-C3C8F50605A5}"/>
    <cellStyle name="Jegyzet 2 45 2 2_Volatility" xfId="14650" xr:uid="{D54C3D5D-E2C4-4B60-8D14-F0F38DC593E4}"/>
    <cellStyle name="Jegyzet 2 45 2 3" xfId="14651" xr:uid="{7ACAD358-5160-4A50-81EB-C01D831BF8CF}"/>
    <cellStyle name="Jegyzet 2 45 2 3 2" xfId="14652" xr:uid="{52DC16B6-6B99-4A16-98BD-0749BCED40DB}"/>
    <cellStyle name="Jegyzet 2 45 2 3 2 2" xfId="14653" xr:uid="{BD5782B9-35B9-47A4-A557-3BB1019E2BF3}"/>
    <cellStyle name="Jegyzet 2 45 2 3 2_Volatility" xfId="14654" xr:uid="{EFAFE1A6-7F7C-448C-80AA-A48ACB62D7CD}"/>
    <cellStyle name="Jegyzet 2 45 2 3 3" xfId="14655" xr:uid="{929E4823-025A-4E4D-8F67-1C3070987E4B}"/>
    <cellStyle name="Jegyzet 2 45 2 3_Volatility" xfId="14656" xr:uid="{31E9A5D0-FC14-43F3-8C5A-D9032A6926BE}"/>
    <cellStyle name="Jegyzet 2 45 2 4" xfId="14657" xr:uid="{25B23045-9E93-49D2-B8A5-0C3B874C7F42}"/>
    <cellStyle name="Jegyzet 2 45 2 4 2" xfId="14658" xr:uid="{13B77BA2-F6A9-45D5-8DF7-A3694ABEE261}"/>
    <cellStyle name="Jegyzet 2 45 2 4_Volatility" xfId="14659" xr:uid="{BFA39C01-7335-4613-9271-45C79505D37C}"/>
    <cellStyle name="Jegyzet 2 45 2 5" xfId="14660" xr:uid="{E72873E3-9BC2-43BA-8AA2-4B3FB339E39E}"/>
    <cellStyle name="Jegyzet 2 45 2_Volatility" xfId="14661" xr:uid="{5D7C87C6-465C-4269-A9DF-A627BF2BC5D3}"/>
    <cellStyle name="Jegyzet 2 45 3" xfId="14662" xr:uid="{5E7D9E8A-2DDF-4947-A839-684FE681D538}"/>
    <cellStyle name="Jegyzet 2 45 3 2" xfId="14663" xr:uid="{7DA78ACD-E744-4969-BF3A-81E0D2E9C35F}"/>
    <cellStyle name="Jegyzet 2 45 3 2 2" xfId="14664" xr:uid="{0C9F1C46-1ED1-41B7-AB4A-6A7403313609}"/>
    <cellStyle name="Jegyzet 2 45 3 2_Volatility" xfId="14665" xr:uid="{04C774FF-D38D-4D78-A596-1783D560E113}"/>
    <cellStyle name="Jegyzet 2 45 3 3" xfId="14666" xr:uid="{1ED98248-3A7B-4FDB-A328-A516FC848A8D}"/>
    <cellStyle name="Jegyzet 2 45 3_Volatility" xfId="14667" xr:uid="{C69D43E3-6FE2-47F4-B05C-395433DFDB4E}"/>
    <cellStyle name="Jegyzet 2 45 4" xfId="14668" xr:uid="{406C4E01-9EDF-422A-B3B3-DB3E87772E2C}"/>
    <cellStyle name="Jegyzet 2 45 4 2" xfId="14669" xr:uid="{6C507BE4-E863-439C-A3F3-3DF5B3C4E24B}"/>
    <cellStyle name="Jegyzet 2 45 4_Volatility" xfId="14670" xr:uid="{E625B833-646A-481B-BE3E-906F876EC024}"/>
    <cellStyle name="Jegyzet 2 45 5" xfId="14671" xr:uid="{0D25A5B4-BA47-4770-AADD-5617553B5FD8}"/>
    <cellStyle name="Jegyzet 2 45_Volatility" xfId="14672" xr:uid="{145A90FB-3483-49BB-B483-E57AB50EE9FC}"/>
    <cellStyle name="Jegyzet 2 46" xfId="14673" xr:uid="{341962EB-F867-4731-98BE-826EF5CD5560}"/>
    <cellStyle name="Jegyzet 2 46 2" xfId="14674" xr:uid="{9FCACF6E-0D54-493E-8B95-87C0B9C48B6E}"/>
    <cellStyle name="Jegyzet 2 46 2 2" xfId="14675" xr:uid="{F4963C8E-2B50-4600-9A97-8CA022B4E761}"/>
    <cellStyle name="Jegyzet 2 46 2 2 2" xfId="14676" xr:uid="{CF58CC12-9C55-4170-8A4D-03EABE5D6620}"/>
    <cellStyle name="Jegyzet 2 46 2 2 2 2" xfId="14677" xr:uid="{F2C86486-7D79-42D5-913F-78D9DEDF90E3}"/>
    <cellStyle name="Jegyzet 2 46 2 2 2_Volatility" xfId="14678" xr:uid="{3770A2DA-088E-40F2-84B3-249E0C5DB97D}"/>
    <cellStyle name="Jegyzet 2 46 2 2 3" xfId="14679" xr:uid="{15029AC1-6CAD-4E55-9600-43F5F2B8ACBA}"/>
    <cellStyle name="Jegyzet 2 46 2 2_Volatility" xfId="14680" xr:uid="{F6AD0F3C-D72F-43BA-9FC4-449F912F4300}"/>
    <cellStyle name="Jegyzet 2 46 2 3" xfId="14681" xr:uid="{19A1EE02-25CF-48AC-BAC2-562E50D7B164}"/>
    <cellStyle name="Jegyzet 2 46 2 3 2" xfId="14682" xr:uid="{52857781-4CA2-4734-9D01-38BAAFED1CD8}"/>
    <cellStyle name="Jegyzet 2 46 2 3 2 2" xfId="14683" xr:uid="{1DA136C5-E63B-4D09-AA67-1DA2B819718A}"/>
    <cellStyle name="Jegyzet 2 46 2 3 2_Volatility" xfId="14684" xr:uid="{2AC533F7-E212-4A23-86D7-96598E871E23}"/>
    <cellStyle name="Jegyzet 2 46 2 3 3" xfId="14685" xr:uid="{EEDB56AB-F494-48C7-BECA-CC04FB763E17}"/>
    <cellStyle name="Jegyzet 2 46 2 3_Volatility" xfId="14686" xr:uid="{BC7D16B1-5589-4E47-87AF-C7C9D9221F42}"/>
    <cellStyle name="Jegyzet 2 46 2 4" xfId="14687" xr:uid="{0F8D114C-0C6D-4BD3-A7BE-5734D1CDD4A5}"/>
    <cellStyle name="Jegyzet 2 46 2 4 2" xfId="14688" xr:uid="{79A84527-0C8F-4913-A666-C4D1E916EC94}"/>
    <cellStyle name="Jegyzet 2 46 2 4_Volatility" xfId="14689" xr:uid="{E29F64AF-E623-4730-B28F-ED5401E66F65}"/>
    <cellStyle name="Jegyzet 2 46 2 5" xfId="14690" xr:uid="{7B04F690-5476-46F7-93E0-6726EC5E5E27}"/>
    <cellStyle name="Jegyzet 2 46 2_Volatility" xfId="14691" xr:uid="{1BCF9C61-23B3-48BB-AC08-F8624DDBDF64}"/>
    <cellStyle name="Jegyzet 2 46 3" xfId="14692" xr:uid="{5D6652F0-9679-462C-9F05-E83275D24C49}"/>
    <cellStyle name="Jegyzet 2 46 3 2" xfId="14693" xr:uid="{7B86A5EF-B4E2-45BD-9CAA-C0F2F5F1E0E7}"/>
    <cellStyle name="Jegyzet 2 46 3 2 2" xfId="14694" xr:uid="{6A47623C-3A16-40DD-98C8-789C2C16FA6B}"/>
    <cellStyle name="Jegyzet 2 46 3 2_Volatility" xfId="14695" xr:uid="{DF843278-0914-47AF-A63A-FE3036409424}"/>
    <cellStyle name="Jegyzet 2 46 3 3" xfId="14696" xr:uid="{3ACAEBE2-5E41-426F-A81E-DF4DEB3EC604}"/>
    <cellStyle name="Jegyzet 2 46 3_Volatility" xfId="14697" xr:uid="{458600EF-118E-42B1-AB61-F0BBE2D4570E}"/>
    <cellStyle name="Jegyzet 2 46 4" xfId="14698" xr:uid="{F902F6F2-4D63-4218-9F0F-99979DB4A169}"/>
    <cellStyle name="Jegyzet 2 46 4 2" xfId="14699" xr:uid="{19D1D371-22BF-4B19-A7A6-048D24E56C27}"/>
    <cellStyle name="Jegyzet 2 46 4_Volatility" xfId="14700" xr:uid="{A04C6393-BBD2-4BDC-B64A-8E0B67AFAABC}"/>
    <cellStyle name="Jegyzet 2 46 5" xfId="14701" xr:uid="{B012C922-E6B2-48A5-8A61-F28F6712405B}"/>
    <cellStyle name="Jegyzet 2 46_Volatility" xfId="14702" xr:uid="{64C18D3D-9BC2-4611-890A-38D8886E0E11}"/>
    <cellStyle name="Jegyzet 2 47" xfId="14703" xr:uid="{8BB0BCB2-9303-4DD8-B4B8-2989BF772BB4}"/>
    <cellStyle name="Jegyzet 2 47 2" xfId="14704" xr:uid="{443CFC6E-50F6-4B47-A3C2-B6C40060F634}"/>
    <cellStyle name="Jegyzet 2 47 2 2" xfId="14705" xr:uid="{58D13A09-E54B-4342-9336-F20C4E95BA5D}"/>
    <cellStyle name="Jegyzet 2 47 2 2 2" xfId="14706" xr:uid="{0F383C11-E951-4E2A-9A3E-4F3C8BCEBF6F}"/>
    <cellStyle name="Jegyzet 2 47 2 2_Volatility" xfId="14707" xr:uid="{FA780480-E581-4879-BE54-EC673921E7A5}"/>
    <cellStyle name="Jegyzet 2 47 2 3" xfId="14708" xr:uid="{703167F2-470B-4042-9FCA-F2EB7FFF540C}"/>
    <cellStyle name="Jegyzet 2 47 2_Volatility" xfId="14709" xr:uid="{AD36ACA8-669B-451E-895A-E3E06E773902}"/>
    <cellStyle name="Jegyzet 2 47 3" xfId="14710" xr:uid="{36A3953B-EA68-4579-9CE0-6959F5731E5C}"/>
    <cellStyle name="Jegyzet 2 47 3 2" xfId="14711" xr:uid="{0AF7D0AC-0A31-46FD-BE0B-308ED0544199}"/>
    <cellStyle name="Jegyzet 2 47 3 2 2" xfId="14712" xr:uid="{DBE329FC-1DE6-4278-AC13-B257AA899644}"/>
    <cellStyle name="Jegyzet 2 47 3 2_Volatility" xfId="14713" xr:uid="{63487D99-E24D-4A9D-B6DC-41B7497C745E}"/>
    <cellStyle name="Jegyzet 2 47 3 3" xfId="14714" xr:uid="{E65F46A3-D577-4A0D-9459-605783449ABE}"/>
    <cellStyle name="Jegyzet 2 47 3_Volatility" xfId="14715" xr:uid="{65CB619B-0FB2-42C5-8943-E074846DADC0}"/>
    <cellStyle name="Jegyzet 2 47 4" xfId="14716" xr:uid="{4D69C3AD-8F06-42E3-96CE-8F0592B3DD32}"/>
    <cellStyle name="Jegyzet 2 47 4 2" xfId="14717" xr:uid="{2E3AB7BE-3E41-44FD-B427-BBE3105521AF}"/>
    <cellStyle name="Jegyzet 2 47 4_Volatility" xfId="14718" xr:uid="{4B176C46-E43B-4EA9-A281-62DA1039C769}"/>
    <cellStyle name="Jegyzet 2 47 5" xfId="14719" xr:uid="{D00AA81B-E82C-4F82-9942-193FD130D18C}"/>
    <cellStyle name="Jegyzet 2 47_Volatility" xfId="14720" xr:uid="{A2983086-A92F-4E5C-AF7B-C9D8DA0C7A6F}"/>
    <cellStyle name="Jegyzet 2 48" xfId="14721" xr:uid="{B25D0616-FCB2-4A08-8117-15CC733B0812}"/>
    <cellStyle name="Jegyzet 2 48 2" xfId="14722" xr:uid="{93A58ABF-3408-444C-BE2F-ADA110048630}"/>
    <cellStyle name="Jegyzet 2 48 2 2" xfId="14723" xr:uid="{B1C9BD76-77AF-4A4D-B49E-4D2A30B67EF3}"/>
    <cellStyle name="Jegyzet 2 48 2_Volatility" xfId="14724" xr:uid="{2544B5C0-416B-4E26-B9FA-85C6E0EA8EEB}"/>
    <cellStyle name="Jegyzet 2 48 3" xfId="14725" xr:uid="{E34D9D93-2DB8-4B8A-8DF9-78076F9F5026}"/>
    <cellStyle name="Jegyzet 2 48_Volatility" xfId="14726" xr:uid="{B9A26B35-99BE-49DA-8186-6C1AC4128AD1}"/>
    <cellStyle name="Jegyzet 2 49" xfId="14727" xr:uid="{B8587B49-8AE3-4480-8183-E3A9558E6ACF}"/>
    <cellStyle name="Jegyzet 2 49 2" xfId="14728" xr:uid="{24A66AD7-2925-44F6-88C3-A2C5B025297E}"/>
    <cellStyle name="Jegyzet 2 49_Volatility" xfId="14729" xr:uid="{E54E6DF9-07AA-4307-946B-2B74B06AB120}"/>
    <cellStyle name="Jegyzet 2 5" xfId="14730" xr:uid="{3A2551FB-5763-4CF4-8CAC-7AF3BA9462AB}"/>
    <cellStyle name="Jegyzet 2 5 2" xfId="14731" xr:uid="{95CF4F20-4DEB-4947-A088-0C1375F6AC08}"/>
    <cellStyle name="Jegyzet 2 5 2 2" xfId="14732" xr:uid="{04961C87-1386-4205-AD2E-2A1C73DE1DC2}"/>
    <cellStyle name="Jegyzet 2 5 2 2 2" xfId="14733" xr:uid="{7E434A78-532C-431D-B327-7E353B2CAC3D}"/>
    <cellStyle name="Jegyzet 2 5 2 2 2 2" xfId="14734" xr:uid="{5C775720-1C2D-4C19-87A5-07B24CAF9C43}"/>
    <cellStyle name="Jegyzet 2 5 2 2 2_Volatility" xfId="14735" xr:uid="{362AAA4A-0832-42D2-B380-6CE4265AF932}"/>
    <cellStyle name="Jegyzet 2 5 2 2 3" xfId="14736" xr:uid="{48D84426-7F23-43D2-A2C5-A8A55BC5D7F9}"/>
    <cellStyle name="Jegyzet 2 5 2 2_Volatility" xfId="14737" xr:uid="{4228AB55-2FA7-44A1-AC7C-290CC44E9BE3}"/>
    <cellStyle name="Jegyzet 2 5 2 3" xfId="14738" xr:uid="{95A51412-CCBE-4ADA-8DE2-959071DC963E}"/>
    <cellStyle name="Jegyzet 2 5 2 3 2" xfId="14739" xr:uid="{403B33C6-E686-4A10-B6D8-32AF8C17B6FD}"/>
    <cellStyle name="Jegyzet 2 5 2 3 2 2" xfId="14740" xr:uid="{65225BA8-EFBC-4670-9630-D4020E327E1E}"/>
    <cellStyle name="Jegyzet 2 5 2 3 2_Volatility" xfId="14741" xr:uid="{75892785-AB48-45BF-81EA-84000224AAE4}"/>
    <cellStyle name="Jegyzet 2 5 2 3 3" xfId="14742" xr:uid="{26470D56-7FAB-4E87-97B0-77E946DA09B9}"/>
    <cellStyle name="Jegyzet 2 5 2 3_Volatility" xfId="14743" xr:uid="{ECEE70B3-0A11-4FA6-847B-780E4FDCCA46}"/>
    <cellStyle name="Jegyzet 2 5 2 4" xfId="14744" xr:uid="{2199EBCD-492B-400C-B18D-211D21C56D88}"/>
    <cellStyle name="Jegyzet 2 5 2 4 2" xfId="14745" xr:uid="{6E312F16-35BC-48DF-B84A-0F49B6E112E8}"/>
    <cellStyle name="Jegyzet 2 5 2 4_Volatility" xfId="14746" xr:uid="{418D6A67-1BF0-4E0A-934B-3760B5B40B79}"/>
    <cellStyle name="Jegyzet 2 5 2 5" xfId="14747" xr:uid="{D4284226-1808-42D4-AC01-AE94F5CCF3CE}"/>
    <cellStyle name="Jegyzet 2 5 2_Volatility" xfId="14748" xr:uid="{7882CB8F-C522-452C-A948-A0E4921D16B0}"/>
    <cellStyle name="Jegyzet 2 5 3" xfId="14749" xr:uid="{B17A8BDE-F362-4DF5-AB6E-FCAC7DD876AC}"/>
    <cellStyle name="Jegyzet 2 5 3 2" xfId="14750" xr:uid="{57C0292F-D24D-46D0-B6DA-EB5AEA6C91AB}"/>
    <cellStyle name="Jegyzet 2 5 3 2 2" xfId="14751" xr:uid="{76E172DD-9237-470A-8F00-F18B711B8C88}"/>
    <cellStyle name="Jegyzet 2 5 3 2_Volatility" xfId="14752" xr:uid="{62192E87-B0B7-4DAB-A66F-253B5F10917E}"/>
    <cellStyle name="Jegyzet 2 5 3 3" xfId="14753" xr:uid="{1A2D912A-099A-44F5-A75A-FAEF4AEFC6D2}"/>
    <cellStyle name="Jegyzet 2 5 3_Volatility" xfId="14754" xr:uid="{C9516F78-ECB6-410F-A400-87EA123FD3D2}"/>
    <cellStyle name="Jegyzet 2 5 4" xfId="14755" xr:uid="{E88228AC-1C2B-427F-8BFE-CD0C9064D500}"/>
    <cellStyle name="Jegyzet 2 5 4 2" xfId="14756" xr:uid="{CE52F0A1-4B73-4CDC-85DE-8ADC1FF44D7F}"/>
    <cellStyle name="Jegyzet 2 5 4_Volatility" xfId="14757" xr:uid="{4CA0D275-BB97-4BA3-9038-4CD11BC37DE3}"/>
    <cellStyle name="Jegyzet 2 5 5" xfId="14758" xr:uid="{AC9A4C03-32A9-42EF-967E-BA40EF47DDA9}"/>
    <cellStyle name="Jegyzet 2 5_Volatility" xfId="14759" xr:uid="{C1268415-03D2-4F58-9366-7CDD86500989}"/>
    <cellStyle name="Jegyzet 2 50" xfId="14760" xr:uid="{88225155-E5C0-474E-8E67-78602E1A3541}"/>
    <cellStyle name="Jegyzet 2 6" xfId="14761" xr:uid="{3796CE6B-71E9-44AA-804C-FF9C334C8B32}"/>
    <cellStyle name="Jegyzet 2 6 2" xfId="14762" xr:uid="{C79DF70B-27D5-43F2-A6BF-083C8A6B9596}"/>
    <cellStyle name="Jegyzet 2 6 2 2" xfId="14763" xr:uid="{9F991AFA-402E-4B9B-BB83-286EE7D05584}"/>
    <cellStyle name="Jegyzet 2 6 2 2 2" xfId="14764" xr:uid="{FEC0DDE2-BC7A-4DC5-93BE-19F570DC85B8}"/>
    <cellStyle name="Jegyzet 2 6 2 2 2 2" xfId="14765" xr:uid="{EB07B788-4BB8-4846-B2C3-CE9E4D1121D7}"/>
    <cellStyle name="Jegyzet 2 6 2 2 2_Volatility" xfId="14766" xr:uid="{219ED6E1-FA25-4792-9134-968EB58245CE}"/>
    <cellStyle name="Jegyzet 2 6 2 2 3" xfId="14767" xr:uid="{6A603D70-8516-43F5-9FDC-7F38450D64AD}"/>
    <cellStyle name="Jegyzet 2 6 2 2_Volatility" xfId="14768" xr:uid="{FA9EBDF4-51ED-4DEF-9E27-995A6D125394}"/>
    <cellStyle name="Jegyzet 2 6 2 3" xfId="14769" xr:uid="{4804BC80-6663-4FAF-ADEF-A525525D65DB}"/>
    <cellStyle name="Jegyzet 2 6 2 3 2" xfId="14770" xr:uid="{8450AF03-201B-4525-AA3A-7DA56CF34E39}"/>
    <cellStyle name="Jegyzet 2 6 2 3 2 2" xfId="14771" xr:uid="{032A2E60-3D15-4A6F-BC41-306A3791BB8D}"/>
    <cellStyle name="Jegyzet 2 6 2 3 2_Volatility" xfId="14772" xr:uid="{F87F8038-B54A-4D39-9140-2FC1F891285E}"/>
    <cellStyle name="Jegyzet 2 6 2 3 3" xfId="14773" xr:uid="{2342066A-8566-401D-8615-1D7D997556CF}"/>
    <cellStyle name="Jegyzet 2 6 2 3_Volatility" xfId="14774" xr:uid="{028F1668-9647-4F9C-9C09-CDE144276AD1}"/>
    <cellStyle name="Jegyzet 2 6 2 4" xfId="14775" xr:uid="{405C7AF6-5F5C-4C25-B647-929F24A78F43}"/>
    <cellStyle name="Jegyzet 2 6 2 4 2" xfId="14776" xr:uid="{14FF4F2B-9D0F-4EB3-8A98-F5E4036203A3}"/>
    <cellStyle name="Jegyzet 2 6 2 4_Volatility" xfId="14777" xr:uid="{F2866FB7-33A9-4E19-9E89-D865201AEC06}"/>
    <cellStyle name="Jegyzet 2 6 2 5" xfId="14778" xr:uid="{8764AF11-D68D-4AB5-8345-8E2904F9C542}"/>
    <cellStyle name="Jegyzet 2 6 2_Volatility" xfId="14779" xr:uid="{06435730-4EC6-4798-98F7-241675DA278C}"/>
    <cellStyle name="Jegyzet 2 6 3" xfId="14780" xr:uid="{5D59A59B-6708-4FF3-9A30-B05DDAEBA509}"/>
    <cellStyle name="Jegyzet 2 6 3 2" xfId="14781" xr:uid="{6B05987A-9D2C-4938-BA8C-9353DAD9ED72}"/>
    <cellStyle name="Jegyzet 2 6 3 2 2" xfId="14782" xr:uid="{2593927F-ED42-4B39-95DF-BE888A04A141}"/>
    <cellStyle name="Jegyzet 2 6 3 2_Volatility" xfId="14783" xr:uid="{F8D76424-5422-4CF2-8C27-C6502A32ECEF}"/>
    <cellStyle name="Jegyzet 2 6 3 3" xfId="14784" xr:uid="{F47731CF-1877-4EBA-8923-B72613D0F521}"/>
    <cellStyle name="Jegyzet 2 6 3_Volatility" xfId="14785" xr:uid="{7C57CC66-B7F2-4352-BC86-DA45968DB904}"/>
    <cellStyle name="Jegyzet 2 6 4" xfId="14786" xr:uid="{E35F7629-EE73-4D1A-A199-962DD5394645}"/>
    <cellStyle name="Jegyzet 2 6 4 2" xfId="14787" xr:uid="{6ACE5E13-3F44-4DC0-B848-79D38804ED4C}"/>
    <cellStyle name="Jegyzet 2 6 4_Volatility" xfId="14788" xr:uid="{A1281A06-5A11-4D7A-8884-64D719D92BAA}"/>
    <cellStyle name="Jegyzet 2 6 5" xfId="14789" xr:uid="{99BB2768-66B5-4FE4-B7E6-7561FD064037}"/>
    <cellStyle name="Jegyzet 2 6_Volatility" xfId="14790" xr:uid="{B0B95F1E-2091-4935-8F5A-2AB96E01BC53}"/>
    <cellStyle name="Jegyzet 2 7" xfId="14791" xr:uid="{BD5C71A8-00FB-4726-AB30-68DA253AAD7A}"/>
    <cellStyle name="Jegyzet 2 7 2" xfId="14792" xr:uid="{677467C0-1E13-40B9-B037-6804E124B655}"/>
    <cellStyle name="Jegyzet 2 7 2 2" xfId="14793" xr:uid="{69579A6B-9E57-4BE7-AE1D-4B02690CA6E5}"/>
    <cellStyle name="Jegyzet 2 7 2 2 2" xfId="14794" xr:uid="{9D1EF094-5927-45BA-A8E5-DCEA2E1AD009}"/>
    <cellStyle name="Jegyzet 2 7 2 2 2 2" xfId="14795" xr:uid="{D8C0A44B-DC4C-4D8D-AB00-51E179D44C5C}"/>
    <cellStyle name="Jegyzet 2 7 2 2 2_Volatility" xfId="14796" xr:uid="{BD0F482E-121B-4E77-9860-D44449BF6049}"/>
    <cellStyle name="Jegyzet 2 7 2 2 3" xfId="14797" xr:uid="{56C4CF6A-0680-4A95-B890-D733701AA644}"/>
    <cellStyle name="Jegyzet 2 7 2 2_Volatility" xfId="14798" xr:uid="{116C6C6D-05C8-42BC-87D8-4FF468F44FBB}"/>
    <cellStyle name="Jegyzet 2 7 2 3" xfId="14799" xr:uid="{974808AE-85CD-4D77-9689-AB98BFBCFE94}"/>
    <cellStyle name="Jegyzet 2 7 2 3 2" xfId="14800" xr:uid="{89B5ED9F-6FF5-4E49-B8E1-A5C70783F4B8}"/>
    <cellStyle name="Jegyzet 2 7 2 3 2 2" xfId="14801" xr:uid="{DACE3883-DD82-4AE2-882A-3EE91C85BDD2}"/>
    <cellStyle name="Jegyzet 2 7 2 3 2_Volatility" xfId="14802" xr:uid="{7B2E7B29-765F-4676-A58C-B1987E47B5D6}"/>
    <cellStyle name="Jegyzet 2 7 2 3 3" xfId="14803" xr:uid="{55C94EB5-21D2-4DC3-A6CD-068DFEA9D998}"/>
    <cellStyle name="Jegyzet 2 7 2 3_Volatility" xfId="14804" xr:uid="{5FEDC475-38DD-460E-96E9-3092048A13B1}"/>
    <cellStyle name="Jegyzet 2 7 2 4" xfId="14805" xr:uid="{197FBAC4-1D1B-42D1-9937-4488D903E6F3}"/>
    <cellStyle name="Jegyzet 2 7 2 4 2" xfId="14806" xr:uid="{7F6301C8-82CE-4FE1-B810-AF9C5A83A351}"/>
    <cellStyle name="Jegyzet 2 7 2 4_Volatility" xfId="14807" xr:uid="{7DBFD6F7-01A6-492E-814C-C67572C93E6B}"/>
    <cellStyle name="Jegyzet 2 7 2 5" xfId="14808" xr:uid="{F27A59C3-6D86-499D-B339-C160352E7199}"/>
    <cellStyle name="Jegyzet 2 7 2_Volatility" xfId="14809" xr:uid="{B5702DDB-A67A-4767-B50A-4EFEF71D470D}"/>
    <cellStyle name="Jegyzet 2 7 3" xfId="14810" xr:uid="{6CF53970-7FC0-48BC-B5CC-BC63F7DC6486}"/>
    <cellStyle name="Jegyzet 2 7 3 2" xfId="14811" xr:uid="{64723661-F31B-4DD6-8EC5-23FE37BA20D7}"/>
    <cellStyle name="Jegyzet 2 7 3 2 2" xfId="14812" xr:uid="{50E7730E-FCE8-4C82-B3C4-D67F47DCD705}"/>
    <cellStyle name="Jegyzet 2 7 3 2_Volatility" xfId="14813" xr:uid="{EC0DC724-0F1E-4E4F-9A6E-C28616BAC422}"/>
    <cellStyle name="Jegyzet 2 7 3 3" xfId="14814" xr:uid="{D34389A6-7F9D-4C37-BE3B-AED0B205AE31}"/>
    <cellStyle name="Jegyzet 2 7 3_Volatility" xfId="14815" xr:uid="{0A105AD1-0877-4831-BB3E-FCB48A651750}"/>
    <cellStyle name="Jegyzet 2 7 4" xfId="14816" xr:uid="{6659E639-5725-4B4E-908F-7AB3176F41E9}"/>
    <cellStyle name="Jegyzet 2 7 4 2" xfId="14817" xr:uid="{4B743540-0064-433C-A929-4BDA0166A964}"/>
    <cellStyle name="Jegyzet 2 7 4_Volatility" xfId="14818" xr:uid="{63249021-425E-4E65-A3DF-1C9DBB274EAC}"/>
    <cellStyle name="Jegyzet 2 7 5" xfId="14819" xr:uid="{BB4D2575-251A-4557-8747-8198BE269A25}"/>
    <cellStyle name="Jegyzet 2 7_Volatility" xfId="14820" xr:uid="{EDFF0A78-CA5E-4810-9E3B-CB91D49D012D}"/>
    <cellStyle name="Jegyzet 2 8" xfId="14821" xr:uid="{A15AE2EE-E8EB-45C0-8D45-DC8AC7F979F0}"/>
    <cellStyle name="Jegyzet 2 8 2" xfId="14822" xr:uid="{4AEF444E-9AC4-4384-A104-442700FD7D2F}"/>
    <cellStyle name="Jegyzet 2 8 2 2" xfId="14823" xr:uid="{2FDD7029-BBBD-4703-BC79-78F358245BDE}"/>
    <cellStyle name="Jegyzet 2 8 2 2 2" xfId="14824" xr:uid="{CD78014B-DEB5-42D2-A13E-C9692DCF141A}"/>
    <cellStyle name="Jegyzet 2 8 2 2 2 2" xfId="14825" xr:uid="{0A42E801-B1A4-4093-8DA3-E5BD9817BD20}"/>
    <cellStyle name="Jegyzet 2 8 2 2 2_Volatility" xfId="14826" xr:uid="{5FFF075F-411D-4ADD-9D37-CBDA1087D444}"/>
    <cellStyle name="Jegyzet 2 8 2 2 3" xfId="14827" xr:uid="{E9E560DB-5AE2-469A-8553-0C57E1D6F166}"/>
    <cellStyle name="Jegyzet 2 8 2 2_Volatility" xfId="14828" xr:uid="{65B3ADEF-6C46-475E-8C98-A9CF87DA9D89}"/>
    <cellStyle name="Jegyzet 2 8 2 3" xfId="14829" xr:uid="{4C5CCF8A-2C80-41DC-93A2-0EBD272BC57B}"/>
    <cellStyle name="Jegyzet 2 8 2 3 2" xfId="14830" xr:uid="{0B0C7D6D-E9D8-421E-9BA7-4A8B22102FF1}"/>
    <cellStyle name="Jegyzet 2 8 2 3 2 2" xfId="14831" xr:uid="{E842BFEF-B942-4F8C-BD53-F2CEC5A2176B}"/>
    <cellStyle name="Jegyzet 2 8 2 3 2_Volatility" xfId="14832" xr:uid="{34C7AE8C-3373-4AAA-80DF-FCADEC67C40D}"/>
    <cellStyle name="Jegyzet 2 8 2 3 3" xfId="14833" xr:uid="{5C89EAB5-C7B6-4738-B0B6-B018FA88D614}"/>
    <cellStyle name="Jegyzet 2 8 2 3_Volatility" xfId="14834" xr:uid="{FCF99E83-1BF7-4DA8-81DB-5206826AE6AE}"/>
    <cellStyle name="Jegyzet 2 8 2 4" xfId="14835" xr:uid="{5D15F596-C80E-4F1C-B272-F605695EB5D6}"/>
    <cellStyle name="Jegyzet 2 8 2 4 2" xfId="14836" xr:uid="{47A49C30-CB86-43BA-8C48-916E1FBB45BE}"/>
    <cellStyle name="Jegyzet 2 8 2 4_Volatility" xfId="14837" xr:uid="{45BF9526-D152-464A-ABB9-1E54AC90950D}"/>
    <cellStyle name="Jegyzet 2 8 2 5" xfId="14838" xr:uid="{A5D37029-BE11-4E85-9822-C55D01F975D1}"/>
    <cellStyle name="Jegyzet 2 8 2_Volatility" xfId="14839" xr:uid="{B38FBD46-9C23-4353-9BB8-2426E942089B}"/>
    <cellStyle name="Jegyzet 2 8 3" xfId="14840" xr:uid="{6C7512D3-194B-48BE-B47A-EA8435733795}"/>
    <cellStyle name="Jegyzet 2 8 3 2" xfId="14841" xr:uid="{F1B3F7C5-29CE-4963-9ECF-2BD013740C16}"/>
    <cellStyle name="Jegyzet 2 8 3 2 2" xfId="14842" xr:uid="{9E1CF1EB-CEF1-452B-9A81-EFDA35116174}"/>
    <cellStyle name="Jegyzet 2 8 3 2_Volatility" xfId="14843" xr:uid="{8426D1AF-EA96-490C-B907-E974538FFE70}"/>
    <cellStyle name="Jegyzet 2 8 3 3" xfId="14844" xr:uid="{DEA8397D-4E37-4D63-8C1E-DE5A855F4768}"/>
    <cellStyle name="Jegyzet 2 8 3_Volatility" xfId="14845" xr:uid="{A0EC1B01-13A4-4A4E-A6BB-E233BBBA130A}"/>
    <cellStyle name="Jegyzet 2 8 4" xfId="14846" xr:uid="{60B0E091-84DD-4130-80D3-35607A68BB5A}"/>
    <cellStyle name="Jegyzet 2 8 4 2" xfId="14847" xr:uid="{F97E0520-B427-4205-A6DA-942FFCE8D9BE}"/>
    <cellStyle name="Jegyzet 2 8 4_Volatility" xfId="14848" xr:uid="{67A12192-77C5-4E56-BC0E-19417DE52D03}"/>
    <cellStyle name="Jegyzet 2 8 5" xfId="14849" xr:uid="{27E9F835-7BF2-4DA0-A5E8-9EB758E246AA}"/>
    <cellStyle name="Jegyzet 2 8_Volatility" xfId="14850" xr:uid="{EA31E14F-C67B-404B-AA67-4843A55059EF}"/>
    <cellStyle name="Jegyzet 2 9" xfId="14851" xr:uid="{3D420143-230D-4372-837D-DF128445F057}"/>
    <cellStyle name="Jegyzet 2 9 2" xfId="14852" xr:uid="{13FBECE0-BA4B-4F35-A881-8AA265B211AD}"/>
    <cellStyle name="Jegyzet 2 9 2 2" xfId="14853" xr:uid="{2FC1E32C-1A81-4A81-8FD9-2530E56E1E5E}"/>
    <cellStyle name="Jegyzet 2 9 2 2 2" xfId="14854" xr:uid="{05381F22-8E71-4958-A54B-93D2F3A34317}"/>
    <cellStyle name="Jegyzet 2 9 2 2 2 2" xfId="14855" xr:uid="{92545656-4954-4953-AF06-0BAC222ED753}"/>
    <cellStyle name="Jegyzet 2 9 2 2 2_Volatility" xfId="14856" xr:uid="{E33D9076-DB9B-448E-B5FC-77F7BA437367}"/>
    <cellStyle name="Jegyzet 2 9 2 2 3" xfId="14857" xr:uid="{CCB81657-E64D-48AC-B77A-65D3D765E940}"/>
    <cellStyle name="Jegyzet 2 9 2 2_Volatility" xfId="14858" xr:uid="{CD52EC8E-B17E-4E88-8ADC-419AC7D77DE7}"/>
    <cellStyle name="Jegyzet 2 9 2 3" xfId="14859" xr:uid="{9CA23F06-3E64-4F8E-80A7-3A39575F2A23}"/>
    <cellStyle name="Jegyzet 2 9 2 3 2" xfId="14860" xr:uid="{28F5B103-4C53-4CC8-851C-9BD36B7A1AAD}"/>
    <cellStyle name="Jegyzet 2 9 2 3 2 2" xfId="14861" xr:uid="{9682C840-556C-48D8-A5AB-DF820D82ECD0}"/>
    <cellStyle name="Jegyzet 2 9 2 3 2_Volatility" xfId="14862" xr:uid="{87D97C31-31B4-4443-88E9-411DF3B62605}"/>
    <cellStyle name="Jegyzet 2 9 2 3 3" xfId="14863" xr:uid="{56F95783-D604-4EFE-AD19-92BBE8AB7C49}"/>
    <cellStyle name="Jegyzet 2 9 2 3_Volatility" xfId="14864" xr:uid="{CC6E62E4-9458-49FB-916F-C9E8CC775873}"/>
    <cellStyle name="Jegyzet 2 9 2 4" xfId="14865" xr:uid="{49C456E5-2AA7-436A-AFFB-C0E93359B0A0}"/>
    <cellStyle name="Jegyzet 2 9 2 4 2" xfId="14866" xr:uid="{3F44BC2C-E9B7-43A8-AAFB-BFCD21E4F18F}"/>
    <cellStyle name="Jegyzet 2 9 2 4_Volatility" xfId="14867" xr:uid="{46D780EB-0B4D-4BFB-965D-367A074B70DE}"/>
    <cellStyle name="Jegyzet 2 9 2 5" xfId="14868" xr:uid="{F63F6E62-7BD8-49CB-9185-69CB5B13D264}"/>
    <cellStyle name="Jegyzet 2 9 2_Volatility" xfId="14869" xr:uid="{29596211-9E87-41B7-B54A-8B47C0DE772C}"/>
    <cellStyle name="Jegyzet 2 9 3" xfId="14870" xr:uid="{F83BA7ED-F56F-429A-B189-BFAFC2638CEA}"/>
    <cellStyle name="Jegyzet 2 9 3 2" xfId="14871" xr:uid="{70F37F6D-A4F6-4FE9-8660-45ED05DAB6F5}"/>
    <cellStyle name="Jegyzet 2 9 3 2 2" xfId="14872" xr:uid="{325F7744-FEED-487C-86F2-1D27E3E1D9DA}"/>
    <cellStyle name="Jegyzet 2 9 3 2_Volatility" xfId="14873" xr:uid="{C74518F5-87F4-417C-A78C-7D0FF3ECA7E5}"/>
    <cellStyle name="Jegyzet 2 9 3 3" xfId="14874" xr:uid="{7047ABE9-D14E-4864-850D-275B7591CDCA}"/>
    <cellStyle name="Jegyzet 2 9 3_Volatility" xfId="14875" xr:uid="{32632003-BF94-430C-9FF6-F8E8EABCDCE2}"/>
    <cellStyle name="Jegyzet 2 9 4" xfId="14876" xr:uid="{B539D0BF-8710-4EB6-AB27-B49DD567604F}"/>
    <cellStyle name="Jegyzet 2 9 4 2" xfId="14877" xr:uid="{7308DC45-E77A-470A-BF33-D9AB31F82827}"/>
    <cellStyle name="Jegyzet 2 9 4_Volatility" xfId="14878" xr:uid="{5EB2355C-6239-49C2-ADE9-95190BCD8357}"/>
    <cellStyle name="Jegyzet 2 9 5" xfId="14879" xr:uid="{831DB978-CDBF-402A-B87B-C01D5047C290}"/>
    <cellStyle name="Jegyzet 2 9_Volatility" xfId="14880" xr:uid="{C1886AE1-B115-4D81-82F5-5D8B59B7B09E}"/>
    <cellStyle name="Jegyzet 2_Volatility" xfId="14881" xr:uid="{C7BD0F23-A503-45F4-894B-F129DD98B344}"/>
    <cellStyle name="Jegyzet 3" xfId="14882" xr:uid="{1E7AD969-E5D2-4249-BBBE-FEAEA6C17EBE}"/>
    <cellStyle name="Jegyzet 3 2" xfId="14883" xr:uid="{B1A57E4C-AED4-4BC9-9750-9DCEDA783A3D}"/>
    <cellStyle name="Jegyzet 3 2 2" xfId="14884" xr:uid="{39D94C81-45AD-48E8-9900-7DB880E050DE}"/>
    <cellStyle name="Jegyzet 3 2_Volatility" xfId="14885" xr:uid="{8E51DC4E-D69D-4BB2-8123-ACED0A59B2B5}"/>
    <cellStyle name="Jegyzet 3 3" xfId="14886" xr:uid="{8BCFE220-1A74-44CC-911D-A71A24797AAB}"/>
    <cellStyle name="Jegyzet 3_Volatility" xfId="14887" xr:uid="{AD7D27FE-2CC7-4418-834E-C944B82866D5}"/>
    <cellStyle name="Jegyzet 4" xfId="14888" xr:uid="{F1DC41B2-2F7C-484B-9BC6-98B7C59D306D}"/>
    <cellStyle name="Jegyzet 4 2" xfId="14889" xr:uid="{D18FC50F-9461-42AF-B6CB-DB302B90B85D}"/>
    <cellStyle name="Jegyzet 4_Volatility" xfId="14890" xr:uid="{74994458-7533-4165-AD94-06EB6054F810}"/>
    <cellStyle name="Jegyzet_Volatility" xfId="14891" xr:uid="{D0B82540-E763-4EFF-BD9A-DC2C8922DE7A}"/>
    <cellStyle name="Jelölőszín (1)" xfId="14892" xr:uid="{FDFB41CB-5831-4F27-90D0-9AA4AAE5FBC5}"/>
    <cellStyle name="Jelölőszín (2)" xfId="14893" xr:uid="{05DAD128-EEF8-422B-A307-74C30C4D8F8B}"/>
    <cellStyle name="Jelölőszín (3)" xfId="14894" xr:uid="{DBC5E441-CD1A-4CF2-A920-856377D39900}"/>
    <cellStyle name="Jelölőszín (4)" xfId="14895" xr:uid="{213CDCED-1CE5-4FA8-9C12-58FF565A418F}"/>
    <cellStyle name="Jelölőszín (5)" xfId="14896" xr:uid="{7198E423-5E4B-4319-9B3E-C2D1E34E78C0}"/>
    <cellStyle name="Jelölőszín (6)" xfId="14897" xr:uid="{30F07980-3ECE-45A2-BB36-383319A6428B}"/>
    <cellStyle name="Jó" xfId="14898" xr:uid="{5DCF404E-AA12-47E2-A4E7-B4652FDFCCB2}"/>
    <cellStyle name="Kimenet" xfId="14899" xr:uid="{016CF117-D0AE-4D62-9CD8-10A0A284DC81}"/>
    <cellStyle name="Kimenet 2" xfId="14900" xr:uid="{519E3FB8-86AB-4EAF-974D-839C91FF46D2}"/>
    <cellStyle name="Kimenet 2 10" xfId="14901" xr:uid="{DEDB0F99-89B7-41FE-BB44-CC8E7197AC84}"/>
    <cellStyle name="Kimenet 2 10 2" xfId="14902" xr:uid="{826EDA38-47C2-4F5E-B267-3E43E85D0677}"/>
    <cellStyle name="Kimenet 2 10 2 2" xfId="14903" xr:uid="{85D30390-ED80-4E1F-9223-D7D63D9184E5}"/>
    <cellStyle name="Kimenet 2 10 2 2 2" xfId="14904" xr:uid="{5C77799A-DAB6-4AC6-A208-8CF0E6935C89}"/>
    <cellStyle name="Kimenet 2 10 2 2 2 2" xfId="14905" xr:uid="{0E78B174-3FFC-4374-A342-959668687969}"/>
    <cellStyle name="Kimenet 2 10 2 2 2_Volatility" xfId="14906" xr:uid="{FAF34D6C-2731-4F6C-AFE5-FC8931981509}"/>
    <cellStyle name="Kimenet 2 10 2 2 3" xfId="14907" xr:uid="{C7FFB6C9-CF78-468D-ADAE-A9385FBA2E34}"/>
    <cellStyle name="Kimenet 2 10 2 2_Volatility" xfId="14908" xr:uid="{7B4FCDA0-C4AB-4315-98D8-408FE2D49779}"/>
    <cellStyle name="Kimenet 2 10 2 3" xfId="14909" xr:uid="{C601A9FA-3B1E-44B2-9823-94295E8BEA6F}"/>
    <cellStyle name="Kimenet 2 10 2 3 2" xfId="14910" xr:uid="{6D3CED70-02A6-4F0C-9AE7-182B19218B68}"/>
    <cellStyle name="Kimenet 2 10 2 3 2 2" xfId="14911" xr:uid="{1E06AE6B-5C26-48EE-839F-3EB59C890F34}"/>
    <cellStyle name="Kimenet 2 10 2 3 2_Volatility" xfId="14912" xr:uid="{C8400202-FF7A-470E-AE4B-CD793B6621CC}"/>
    <cellStyle name="Kimenet 2 10 2 3 3" xfId="14913" xr:uid="{6345B031-DE6A-4F5C-B33C-C6B5C972217C}"/>
    <cellStyle name="Kimenet 2 10 2 3_Volatility" xfId="14914" xr:uid="{9F125125-EA7E-4BC6-A5EB-C6DA9620CDD9}"/>
    <cellStyle name="Kimenet 2 10 2 4" xfId="14915" xr:uid="{C35E0323-52B3-47BE-AF7C-428FAB6DD745}"/>
    <cellStyle name="Kimenet 2 10 2 4 2" xfId="14916" xr:uid="{DF859B2F-C363-41D5-A430-38A51CC02805}"/>
    <cellStyle name="Kimenet 2 10 2 4_Volatility" xfId="14917" xr:uid="{B14E8911-F04D-4419-9024-B5BA8D05390A}"/>
    <cellStyle name="Kimenet 2 10 2 5" xfId="14918" xr:uid="{5FFAB008-A28A-48F0-AA02-B34252294CCF}"/>
    <cellStyle name="Kimenet 2 10 2_Volatility" xfId="14919" xr:uid="{C938037A-5841-4C75-9133-3F23F919CB32}"/>
    <cellStyle name="Kimenet 2 10 3" xfId="14920" xr:uid="{CB23C11B-CF1D-47F1-883B-8F4596ECE34A}"/>
    <cellStyle name="Kimenet 2 10 3 2" xfId="14921" xr:uid="{960DC0BE-6BD2-43CB-8331-B452548C1535}"/>
    <cellStyle name="Kimenet 2 10 3 2 2" xfId="14922" xr:uid="{903D97F8-E8F1-485A-9CD4-682C98DFDC58}"/>
    <cellStyle name="Kimenet 2 10 3 2_Volatility" xfId="14923" xr:uid="{01DABE06-9CF1-4469-8703-87ACA3DAC1E5}"/>
    <cellStyle name="Kimenet 2 10 3 3" xfId="14924" xr:uid="{D24DF766-A338-4FF4-9097-6A72624F4EDC}"/>
    <cellStyle name="Kimenet 2 10 3_Volatility" xfId="14925" xr:uid="{99A48620-7636-4289-8837-CB7A637051CA}"/>
    <cellStyle name="Kimenet 2 10 4" xfId="14926" xr:uid="{91488095-97C6-4923-B979-DDF20860C69D}"/>
    <cellStyle name="Kimenet 2 10 4 2" xfId="14927" xr:uid="{78062525-DE27-4191-A26C-C2710765D876}"/>
    <cellStyle name="Kimenet 2 10 4_Volatility" xfId="14928" xr:uid="{95996C3F-07AE-4E5B-B98C-F8E1346805B8}"/>
    <cellStyle name="Kimenet 2 10 5" xfId="14929" xr:uid="{6EBB4471-4123-4DFD-91B0-AE1A38C52031}"/>
    <cellStyle name="Kimenet 2 10_Volatility" xfId="14930" xr:uid="{9A34ED81-CD79-4283-B5D1-93A6809000D2}"/>
    <cellStyle name="Kimenet 2 11" xfId="14931" xr:uid="{BEB46C81-98CD-4992-8513-2A19517A35F1}"/>
    <cellStyle name="Kimenet 2 11 2" xfId="14932" xr:uid="{7EF70C1E-3978-4564-B4C3-53C95D83304C}"/>
    <cellStyle name="Kimenet 2 11 2 2" xfId="14933" xr:uid="{2347FE1A-C8D8-4E51-8E69-D0774F6ADACF}"/>
    <cellStyle name="Kimenet 2 11 2 2 2" xfId="14934" xr:uid="{F18CF194-6A12-40D9-A2F5-D721B9AB1CAB}"/>
    <cellStyle name="Kimenet 2 11 2 2 2 2" xfId="14935" xr:uid="{4112B277-E051-4AE2-ADE4-02B8C600B9F7}"/>
    <cellStyle name="Kimenet 2 11 2 2 2_Volatility" xfId="14936" xr:uid="{1BC6B255-F23C-40B4-839C-CDABAE17D928}"/>
    <cellStyle name="Kimenet 2 11 2 2 3" xfId="14937" xr:uid="{9954915B-2F25-4834-9BF8-3B684264EBFE}"/>
    <cellStyle name="Kimenet 2 11 2 2_Volatility" xfId="14938" xr:uid="{F5A4DEDB-82AE-4AE0-A557-86109FC2404B}"/>
    <cellStyle name="Kimenet 2 11 2 3" xfId="14939" xr:uid="{6E1559B2-5B0A-44A1-9C9B-BA977ECE5B63}"/>
    <cellStyle name="Kimenet 2 11 2 3 2" xfId="14940" xr:uid="{DE98C7E3-C33F-4CCF-B614-E9BA6F84979E}"/>
    <cellStyle name="Kimenet 2 11 2 3 2 2" xfId="14941" xr:uid="{4250AF4C-0019-4E57-9A96-35549A683E2D}"/>
    <cellStyle name="Kimenet 2 11 2 3 2_Volatility" xfId="14942" xr:uid="{55516504-ED18-40FD-A641-658E236AD159}"/>
    <cellStyle name="Kimenet 2 11 2 3 3" xfId="14943" xr:uid="{54EC70FF-194E-446A-8EFB-A418E9BEB7B9}"/>
    <cellStyle name="Kimenet 2 11 2 3_Volatility" xfId="14944" xr:uid="{130776CC-4A91-43CE-B1E5-94B2DA2DE5DB}"/>
    <cellStyle name="Kimenet 2 11 2 4" xfId="14945" xr:uid="{97913B8D-1C64-4AEA-B579-B072F60D268C}"/>
    <cellStyle name="Kimenet 2 11 2 4 2" xfId="14946" xr:uid="{3FFCCC56-BEC7-47DB-8760-008F5DD137B1}"/>
    <cellStyle name="Kimenet 2 11 2 4_Volatility" xfId="14947" xr:uid="{485C7E2B-32F7-4FCB-BF0A-4EB198D8EBC6}"/>
    <cellStyle name="Kimenet 2 11 2 5" xfId="14948" xr:uid="{88BB4E94-6DA9-4963-81D3-B2FF046211DA}"/>
    <cellStyle name="Kimenet 2 11 2_Volatility" xfId="14949" xr:uid="{2805391A-AB1D-444F-86A1-63CA9E32E807}"/>
    <cellStyle name="Kimenet 2 11 3" xfId="14950" xr:uid="{8DA76F04-2AD3-4038-A28E-633320704BE9}"/>
    <cellStyle name="Kimenet 2 11 3 2" xfId="14951" xr:uid="{2CE25F0A-630A-45F6-8CAB-B7760A7C06DA}"/>
    <cellStyle name="Kimenet 2 11 3 2 2" xfId="14952" xr:uid="{ACCFB39F-6407-4600-AB93-2575247648A8}"/>
    <cellStyle name="Kimenet 2 11 3 2_Volatility" xfId="14953" xr:uid="{95C060AB-7040-4863-9470-7C38A58BBBF1}"/>
    <cellStyle name="Kimenet 2 11 3 3" xfId="14954" xr:uid="{C6F60B1A-DF52-451A-8034-BE778BC1E397}"/>
    <cellStyle name="Kimenet 2 11 3_Volatility" xfId="14955" xr:uid="{6ED83625-D2D3-497B-AF6B-517CAA3A7FA9}"/>
    <cellStyle name="Kimenet 2 11 4" xfId="14956" xr:uid="{55BBE8B7-BC40-4942-BE51-9D7988C01AC1}"/>
    <cellStyle name="Kimenet 2 11 4 2" xfId="14957" xr:uid="{34A13426-F368-40E3-B5D4-E44C15F69409}"/>
    <cellStyle name="Kimenet 2 11 4_Volatility" xfId="14958" xr:uid="{B8C00C37-A127-49A2-A56C-AEBBDB758955}"/>
    <cellStyle name="Kimenet 2 11 5" xfId="14959" xr:uid="{ACDFF60F-668B-4A8E-8340-0E00F281F967}"/>
    <cellStyle name="Kimenet 2 11_Volatility" xfId="14960" xr:uid="{9EB53D1A-69ED-4503-8DEF-4F7E9A863920}"/>
    <cellStyle name="Kimenet 2 12" xfId="14961" xr:uid="{DDB4BC6F-B689-4974-BF12-94F03CE3F369}"/>
    <cellStyle name="Kimenet 2 12 2" xfId="14962" xr:uid="{898D1127-FDE5-48C7-8961-5D027882C286}"/>
    <cellStyle name="Kimenet 2 12 2 2" xfId="14963" xr:uid="{62818721-5DA5-4D17-874E-3ADEEA6D1DA7}"/>
    <cellStyle name="Kimenet 2 12 2 2 2" xfId="14964" xr:uid="{E0A36E44-1259-479C-B10A-A726F7185DAE}"/>
    <cellStyle name="Kimenet 2 12 2 2 2 2" xfId="14965" xr:uid="{E23F6B93-FAB7-4A13-B65D-8ABD28F4EF2C}"/>
    <cellStyle name="Kimenet 2 12 2 2 2_Volatility" xfId="14966" xr:uid="{7BC56925-AC7A-4A50-84FA-1FA617A3646F}"/>
    <cellStyle name="Kimenet 2 12 2 2 3" xfId="14967" xr:uid="{8C42A9D0-A6DB-4A63-8E29-3DC8F515D78C}"/>
    <cellStyle name="Kimenet 2 12 2 2_Volatility" xfId="14968" xr:uid="{ABFF7DB3-D5D8-47ED-9C8A-25FC4180FC5F}"/>
    <cellStyle name="Kimenet 2 12 2 3" xfId="14969" xr:uid="{E206783B-2CC4-47CE-ACD0-15EB569087B2}"/>
    <cellStyle name="Kimenet 2 12 2 3 2" xfId="14970" xr:uid="{FA28BA20-F5C2-47EF-B180-AB4F3581481E}"/>
    <cellStyle name="Kimenet 2 12 2 3 2 2" xfId="14971" xr:uid="{D4F2AE1B-6317-4741-9A0A-AF51C200880D}"/>
    <cellStyle name="Kimenet 2 12 2 3 2_Volatility" xfId="14972" xr:uid="{50FD0444-9C1F-413D-9ECB-0A85C31A7E9F}"/>
    <cellStyle name="Kimenet 2 12 2 3 3" xfId="14973" xr:uid="{1E85EEB0-9BC5-4B9C-AB4A-A26416A25540}"/>
    <cellStyle name="Kimenet 2 12 2 3_Volatility" xfId="14974" xr:uid="{79FA582D-614C-4B3D-A98E-6E135EC5B999}"/>
    <cellStyle name="Kimenet 2 12 2 4" xfId="14975" xr:uid="{31D0A95D-1DC4-45B4-852D-C8EC08261669}"/>
    <cellStyle name="Kimenet 2 12 2 4 2" xfId="14976" xr:uid="{255CDDFC-970B-4810-8D7A-E8635B34A784}"/>
    <cellStyle name="Kimenet 2 12 2 4_Volatility" xfId="14977" xr:uid="{84D25984-1FCD-4F6B-9022-F48856D46663}"/>
    <cellStyle name="Kimenet 2 12 2 5" xfId="14978" xr:uid="{6B5C333F-7350-49E3-BC02-3878706E383A}"/>
    <cellStyle name="Kimenet 2 12 2_Volatility" xfId="14979" xr:uid="{E742C9C2-5298-438B-994A-589763549078}"/>
    <cellStyle name="Kimenet 2 12 3" xfId="14980" xr:uid="{681E603E-85A5-4738-AF8F-547D3369613A}"/>
    <cellStyle name="Kimenet 2 12 3 2" xfId="14981" xr:uid="{6216074B-3930-490A-8EBE-BF4B4B98CE33}"/>
    <cellStyle name="Kimenet 2 12 3 2 2" xfId="14982" xr:uid="{7F0F262B-C6CB-4DE4-B702-B5D0ED436E40}"/>
    <cellStyle name="Kimenet 2 12 3 2_Volatility" xfId="14983" xr:uid="{04C90404-3B61-4285-AE98-B22430A2DB28}"/>
    <cellStyle name="Kimenet 2 12 3 3" xfId="14984" xr:uid="{F08A009F-D088-4CBB-8E54-65A52C71DDCD}"/>
    <cellStyle name="Kimenet 2 12 3_Volatility" xfId="14985" xr:uid="{13C3DC57-6E3D-44BF-AFD2-20CDA66D80E9}"/>
    <cellStyle name="Kimenet 2 12 4" xfId="14986" xr:uid="{7F2786B1-60E1-43FE-A3FB-5A70CECCCC6D}"/>
    <cellStyle name="Kimenet 2 12 4 2" xfId="14987" xr:uid="{4B907930-A383-4DB0-8006-D366BF71A323}"/>
    <cellStyle name="Kimenet 2 12 4_Volatility" xfId="14988" xr:uid="{E84636B2-6405-4420-B138-0A611D744B06}"/>
    <cellStyle name="Kimenet 2 12 5" xfId="14989" xr:uid="{D509EE81-3872-45AF-AE85-328134E3C32C}"/>
    <cellStyle name="Kimenet 2 12_Volatility" xfId="14990" xr:uid="{A8573279-AA43-41E9-A415-0839E5D6D906}"/>
    <cellStyle name="Kimenet 2 13" xfId="14991" xr:uid="{29317054-27DD-4E40-89BB-057637DF10F8}"/>
    <cellStyle name="Kimenet 2 13 2" xfId="14992" xr:uid="{8F3D443A-4376-46D7-974B-1F741E362EBD}"/>
    <cellStyle name="Kimenet 2 13 2 2" xfId="14993" xr:uid="{2AE891C0-6F99-43BE-8EA6-7031E0B36784}"/>
    <cellStyle name="Kimenet 2 13 2 2 2" xfId="14994" xr:uid="{C018677B-3BC0-4A16-8C1E-B978D5EE2522}"/>
    <cellStyle name="Kimenet 2 13 2 2 2 2" xfId="14995" xr:uid="{23467A6A-C86E-465F-AC61-751C03C449ED}"/>
    <cellStyle name="Kimenet 2 13 2 2 2_Volatility" xfId="14996" xr:uid="{E21A8A0A-5124-490C-ADD7-6B7CA99C8B77}"/>
    <cellStyle name="Kimenet 2 13 2 2 3" xfId="14997" xr:uid="{F8ECF9A5-0098-49F8-AC8C-95E8B57C2716}"/>
    <cellStyle name="Kimenet 2 13 2 2_Volatility" xfId="14998" xr:uid="{CC78A38D-6D9E-442E-A42C-B5D91759F8CA}"/>
    <cellStyle name="Kimenet 2 13 2 3" xfId="14999" xr:uid="{26758D41-FFEE-4BAF-A542-6D5ADD1B2A8F}"/>
    <cellStyle name="Kimenet 2 13 2 3 2" xfId="15000" xr:uid="{16717445-4911-4E96-B9F3-3EB68D45B467}"/>
    <cellStyle name="Kimenet 2 13 2 3 2 2" xfId="15001" xr:uid="{AFE29E2E-499F-4B45-959D-D6A4452EEA24}"/>
    <cellStyle name="Kimenet 2 13 2 3 2_Volatility" xfId="15002" xr:uid="{E0530B5E-72ED-457C-8B63-B2F5630E8A4B}"/>
    <cellStyle name="Kimenet 2 13 2 3 3" xfId="15003" xr:uid="{C68E29F9-B8D9-4995-8FFB-A603E0F3E2FD}"/>
    <cellStyle name="Kimenet 2 13 2 3_Volatility" xfId="15004" xr:uid="{0446BE9C-7DAA-4309-B478-162D4DD64D61}"/>
    <cellStyle name="Kimenet 2 13 2 4" xfId="15005" xr:uid="{2C18F411-49C5-4B91-B377-36D2D30A8C3E}"/>
    <cellStyle name="Kimenet 2 13 2 4 2" xfId="15006" xr:uid="{EF253AFA-4A7F-41F2-84D8-34F09BB1A4F9}"/>
    <cellStyle name="Kimenet 2 13 2 4_Volatility" xfId="15007" xr:uid="{B7DA319C-643C-4C51-9E54-9530FFAF598E}"/>
    <cellStyle name="Kimenet 2 13 2 5" xfId="15008" xr:uid="{318EB6D0-718A-42B9-A62D-0AA863B33F34}"/>
    <cellStyle name="Kimenet 2 13 2_Volatility" xfId="15009" xr:uid="{9E313B5B-BE3A-41A8-95FC-CF648232E23A}"/>
    <cellStyle name="Kimenet 2 13 3" xfId="15010" xr:uid="{E2B57F6E-425A-4738-8339-9879A9B4CBFE}"/>
    <cellStyle name="Kimenet 2 13 3 2" xfId="15011" xr:uid="{56FE8B36-D9EB-4430-B4E5-0A4AA6B4236A}"/>
    <cellStyle name="Kimenet 2 13 3 2 2" xfId="15012" xr:uid="{9034D964-5C95-431B-B3F8-2C2901D2D0A2}"/>
    <cellStyle name="Kimenet 2 13 3 2_Volatility" xfId="15013" xr:uid="{63BEC532-E2E8-4764-865B-1D654DAB791C}"/>
    <cellStyle name="Kimenet 2 13 3 3" xfId="15014" xr:uid="{725966B7-F145-43F7-A2AA-C842786B64D4}"/>
    <cellStyle name="Kimenet 2 13 3_Volatility" xfId="15015" xr:uid="{A060A53A-7B04-4FA9-AFA5-ABFC8A45B7EA}"/>
    <cellStyle name="Kimenet 2 13 4" xfId="15016" xr:uid="{0BF6A0D4-FCB5-499E-AF68-854F13FE64B8}"/>
    <cellStyle name="Kimenet 2 13 4 2" xfId="15017" xr:uid="{A5F68862-684D-433D-9133-223F01702BA1}"/>
    <cellStyle name="Kimenet 2 13 4_Volatility" xfId="15018" xr:uid="{2AB69627-596E-452F-89C0-288E9EEEA486}"/>
    <cellStyle name="Kimenet 2 13 5" xfId="15019" xr:uid="{3DCDE340-BB20-4057-A0CD-88BCC76C414F}"/>
    <cellStyle name="Kimenet 2 13_Volatility" xfId="15020" xr:uid="{B670496A-4556-4F3B-9F09-C1CF1FE3DF65}"/>
    <cellStyle name="Kimenet 2 14" xfId="15021" xr:uid="{CAE7B1E2-D0A1-4064-9DBE-95BEB18BEDF1}"/>
    <cellStyle name="Kimenet 2 14 2" xfId="15022" xr:uid="{2E2B4366-8FE4-415D-A349-0D8ECB62B705}"/>
    <cellStyle name="Kimenet 2 14 2 2" xfId="15023" xr:uid="{2ABCA8CB-D9E2-4E0C-B38E-DDA4A2FDDDCE}"/>
    <cellStyle name="Kimenet 2 14 2 2 2" xfId="15024" xr:uid="{616E07D0-193B-4EE8-902A-A8419A4F8FA1}"/>
    <cellStyle name="Kimenet 2 14 2 2 2 2" xfId="15025" xr:uid="{F46FCD1D-2226-4689-9152-E0459F8F115E}"/>
    <cellStyle name="Kimenet 2 14 2 2 2_Volatility" xfId="15026" xr:uid="{0B3C373E-C397-401D-9F32-108871076670}"/>
    <cellStyle name="Kimenet 2 14 2 2 3" xfId="15027" xr:uid="{CB16E34F-DDDD-4B27-840E-5ACFE6AC3879}"/>
    <cellStyle name="Kimenet 2 14 2 2_Volatility" xfId="15028" xr:uid="{7239D744-FEDA-4549-8AF0-58F82CFC8343}"/>
    <cellStyle name="Kimenet 2 14 2 3" xfId="15029" xr:uid="{BC7D73C5-F186-44E5-B357-A6C77AFCEE4F}"/>
    <cellStyle name="Kimenet 2 14 2 3 2" xfId="15030" xr:uid="{93739AB2-CEB3-4D8A-ACDD-15F860AB1334}"/>
    <cellStyle name="Kimenet 2 14 2 3 2 2" xfId="15031" xr:uid="{4CFB06E6-9116-46FC-9682-8790F1D139DF}"/>
    <cellStyle name="Kimenet 2 14 2 3 2_Volatility" xfId="15032" xr:uid="{13F16E5A-919F-4609-9FE5-10AE5A7C5AAE}"/>
    <cellStyle name="Kimenet 2 14 2 3 3" xfId="15033" xr:uid="{95739FFA-B373-4D63-8697-06F82979B456}"/>
    <cellStyle name="Kimenet 2 14 2 3_Volatility" xfId="15034" xr:uid="{B7C4E47E-FD4B-4107-893B-4B8859C633DC}"/>
    <cellStyle name="Kimenet 2 14 2 4" xfId="15035" xr:uid="{27A059C2-8B71-440E-B5AA-1E96394BE464}"/>
    <cellStyle name="Kimenet 2 14 2 4 2" xfId="15036" xr:uid="{73017D86-AF9E-4454-9B96-25360D032AB1}"/>
    <cellStyle name="Kimenet 2 14 2 4_Volatility" xfId="15037" xr:uid="{3B02B9FB-60A9-43AF-AD15-4663ECB38414}"/>
    <cellStyle name="Kimenet 2 14 2 5" xfId="15038" xr:uid="{239F0897-BB69-41C2-B275-A6A82731D0A6}"/>
    <cellStyle name="Kimenet 2 14 2_Volatility" xfId="15039" xr:uid="{B861961A-5333-42F5-9E18-DC1CBAA2E269}"/>
    <cellStyle name="Kimenet 2 14 3" xfId="15040" xr:uid="{5C711A9D-17BB-4D35-98B5-D6786497B770}"/>
    <cellStyle name="Kimenet 2 14 3 2" xfId="15041" xr:uid="{3F4D896B-9293-439C-85EE-AB94E8850E0C}"/>
    <cellStyle name="Kimenet 2 14 3 2 2" xfId="15042" xr:uid="{8D09C3C5-B6AE-4369-A54B-AB6585E92BB4}"/>
    <cellStyle name="Kimenet 2 14 3 2_Volatility" xfId="15043" xr:uid="{C1B56EDB-972B-47E2-B8F9-1219A78E9F37}"/>
    <cellStyle name="Kimenet 2 14 3 3" xfId="15044" xr:uid="{747D7940-53BA-4769-9A60-B7756EC4E4E9}"/>
    <cellStyle name="Kimenet 2 14 3_Volatility" xfId="15045" xr:uid="{A259CE95-F18A-4176-A62A-4528F5B6757B}"/>
    <cellStyle name="Kimenet 2 14 4" xfId="15046" xr:uid="{A4B67C0B-3422-4DEF-8CD7-D4792B952F50}"/>
    <cellStyle name="Kimenet 2 14 4 2" xfId="15047" xr:uid="{C26C372E-4C99-4BCE-BE67-D6F5BD3623EA}"/>
    <cellStyle name="Kimenet 2 14 4_Volatility" xfId="15048" xr:uid="{399B8DA2-59DD-4BFD-B778-CF085743D655}"/>
    <cellStyle name="Kimenet 2 14 5" xfId="15049" xr:uid="{3DAFF2D3-13AB-40C1-B9D4-EFEA3324CCCD}"/>
    <cellStyle name="Kimenet 2 14_Volatility" xfId="15050" xr:uid="{A3FBACEA-B5EF-4296-B301-EC26F9218FB8}"/>
    <cellStyle name="Kimenet 2 15" xfId="15051" xr:uid="{D8A62F82-B40A-46EA-A866-5EA9CA447F2E}"/>
    <cellStyle name="Kimenet 2 15 2" xfId="15052" xr:uid="{5D83D13A-3AB1-410E-98EF-A574C0F36CA1}"/>
    <cellStyle name="Kimenet 2 15 2 2" xfId="15053" xr:uid="{9B176DDB-8B87-43C2-92B4-62D55C71FD70}"/>
    <cellStyle name="Kimenet 2 15 2 2 2" xfId="15054" xr:uid="{180C766C-D9D0-4ED6-AD80-E79C62FEE8BF}"/>
    <cellStyle name="Kimenet 2 15 2 2 2 2" xfId="15055" xr:uid="{58BD31A9-5F22-4139-B51E-F1E5361F2857}"/>
    <cellStyle name="Kimenet 2 15 2 2 2_Volatility" xfId="15056" xr:uid="{E510B350-7AD1-4760-9C82-A0D408FF8449}"/>
    <cellStyle name="Kimenet 2 15 2 2 3" xfId="15057" xr:uid="{658762AB-B654-4AAE-BC24-C1527F07BCD0}"/>
    <cellStyle name="Kimenet 2 15 2 2_Volatility" xfId="15058" xr:uid="{5DD2EDAB-3228-4B5F-858A-A5B04B14B062}"/>
    <cellStyle name="Kimenet 2 15 2 3" xfId="15059" xr:uid="{6B96FE3F-05EE-4BE9-828C-1B70BD7B767B}"/>
    <cellStyle name="Kimenet 2 15 2 3 2" xfId="15060" xr:uid="{A22F5FA7-299D-4C0B-B762-E744FF8C6F93}"/>
    <cellStyle name="Kimenet 2 15 2 3 2 2" xfId="15061" xr:uid="{3005BFF5-AB26-4134-89D1-B903B39F3804}"/>
    <cellStyle name="Kimenet 2 15 2 3 2_Volatility" xfId="15062" xr:uid="{89423C82-0693-4446-9B7E-C47A7B668920}"/>
    <cellStyle name="Kimenet 2 15 2 3 3" xfId="15063" xr:uid="{207C0B55-8933-4C10-871F-2601AD5AB332}"/>
    <cellStyle name="Kimenet 2 15 2 3_Volatility" xfId="15064" xr:uid="{2DE8AC7A-60D2-4D4B-96E3-D7A64B935B7F}"/>
    <cellStyle name="Kimenet 2 15 2 4" xfId="15065" xr:uid="{044280D9-A0D7-4C97-B580-9B689FA17E93}"/>
    <cellStyle name="Kimenet 2 15 2 4 2" xfId="15066" xr:uid="{F7F1AA8F-6D3C-46A9-BB12-76B5F0A409DC}"/>
    <cellStyle name="Kimenet 2 15 2 4_Volatility" xfId="15067" xr:uid="{627F6C54-A013-4D75-AF1C-3DA07E946D6A}"/>
    <cellStyle name="Kimenet 2 15 2 5" xfId="15068" xr:uid="{DEC574B5-339E-4A2F-A2B6-8977CFE9F3DE}"/>
    <cellStyle name="Kimenet 2 15 2_Volatility" xfId="15069" xr:uid="{507C110B-F386-4123-BB0C-319AAEDB2F96}"/>
    <cellStyle name="Kimenet 2 15 3" xfId="15070" xr:uid="{9933AA9A-CB8D-4ADF-88A8-6A23EE39B4AF}"/>
    <cellStyle name="Kimenet 2 15 3 2" xfId="15071" xr:uid="{53684D28-82F0-437C-B415-E5286DEF6FB1}"/>
    <cellStyle name="Kimenet 2 15 3 2 2" xfId="15072" xr:uid="{0623311A-A0FB-4224-A227-B9A74A7AAA9E}"/>
    <cellStyle name="Kimenet 2 15 3 2_Volatility" xfId="15073" xr:uid="{66DD4C32-85C7-41E0-8B92-CB92CEDB78ED}"/>
    <cellStyle name="Kimenet 2 15 3 3" xfId="15074" xr:uid="{AE6D3B87-642D-43D1-8E09-02D966061CDC}"/>
    <cellStyle name="Kimenet 2 15 3_Volatility" xfId="15075" xr:uid="{E0FA0808-D2C3-43A0-8A0C-0748F1B28549}"/>
    <cellStyle name="Kimenet 2 15 4" xfId="15076" xr:uid="{D9E7ED28-F9B7-4248-B2D1-2E8F28FD7C49}"/>
    <cellStyle name="Kimenet 2 15 4 2" xfId="15077" xr:uid="{6D7945EA-D8A6-4AAD-B929-496E459EE89E}"/>
    <cellStyle name="Kimenet 2 15 4_Volatility" xfId="15078" xr:uid="{34A5A042-3FDA-477D-A07C-17B65399DFD7}"/>
    <cellStyle name="Kimenet 2 15 5" xfId="15079" xr:uid="{EC1E9AFA-4DA2-4A57-8C9F-ABF26C4DE712}"/>
    <cellStyle name="Kimenet 2 15_Volatility" xfId="15080" xr:uid="{B70EEB5A-041F-4BA5-98B0-E23BB8EB6716}"/>
    <cellStyle name="Kimenet 2 16" xfId="15081" xr:uid="{2778D002-7169-464F-A93E-3375D5A73E7B}"/>
    <cellStyle name="Kimenet 2 16 2" xfId="15082" xr:uid="{41766B77-0F88-4AA6-B0A0-030447EFAD70}"/>
    <cellStyle name="Kimenet 2 16 2 2" xfId="15083" xr:uid="{A120D452-DECA-44EA-BFFE-36FD11877450}"/>
    <cellStyle name="Kimenet 2 16 2 2 2" xfId="15084" xr:uid="{F75EC9B0-3578-432B-AE00-596354E97EEE}"/>
    <cellStyle name="Kimenet 2 16 2 2 2 2" xfId="15085" xr:uid="{A44FC317-440E-40E7-8678-3CA367A50C9F}"/>
    <cellStyle name="Kimenet 2 16 2 2 2_Volatility" xfId="15086" xr:uid="{56B6A6BF-FA57-475C-8C2D-042F283C21D6}"/>
    <cellStyle name="Kimenet 2 16 2 2 3" xfId="15087" xr:uid="{CABC05AD-3A8D-4546-8C2A-CB0331EA4DAB}"/>
    <cellStyle name="Kimenet 2 16 2 2_Volatility" xfId="15088" xr:uid="{977F9186-1A4A-467D-9A5D-2ADD0B90860E}"/>
    <cellStyle name="Kimenet 2 16 2 3" xfId="15089" xr:uid="{03AA2E42-1B40-4CCC-A6B7-140990F69570}"/>
    <cellStyle name="Kimenet 2 16 2 3 2" xfId="15090" xr:uid="{84752826-E014-40AB-8291-0591363F5E73}"/>
    <cellStyle name="Kimenet 2 16 2 3 2 2" xfId="15091" xr:uid="{FF1C547A-A111-4AF5-BFAE-AE456CEA078B}"/>
    <cellStyle name="Kimenet 2 16 2 3 2_Volatility" xfId="15092" xr:uid="{4B971CDC-BC25-42E6-84C8-AC396D764B5A}"/>
    <cellStyle name="Kimenet 2 16 2 3 3" xfId="15093" xr:uid="{F202C6E4-B646-4961-9A87-980DC35E11A6}"/>
    <cellStyle name="Kimenet 2 16 2 3_Volatility" xfId="15094" xr:uid="{D8882433-FE7E-4922-AF39-F9D3147A8F96}"/>
    <cellStyle name="Kimenet 2 16 2 4" xfId="15095" xr:uid="{B9C96F6F-78A0-4520-AA41-D554D08F7D0A}"/>
    <cellStyle name="Kimenet 2 16 2 4 2" xfId="15096" xr:uid="{28DF3FE7-3315-42B3-B950-C0B60C8D1A41}"/>
    <cellStyle name="Kimenet 2 16 2 4_Volatility" xfId="15097" xr:uid="{9D3C294A-D0A4-4170-9131-798BA45E99AD}"/>
    <cellStyle name="Kimenet 2 16 2 5" xfId="15098" xr:uid="{6EBA5A8A-1D97-4D4B-A44B-CC7CF9AA1844}"/>
    <cellStyle name="Kimenet 2 16 2_Volatility" xfId="15099" xr:uid="{01B07198-7B14-48B1-9C80-BAA4398FA041}"/>
    <cellStyle name="Kimenet 2 16 3" xfId="15100" xr:uid="{9740D875-CFDE-4177-B4CD-7538D96ECD9F}"/>
    <cellStyle name="Kimenet 2 16 3 2" xfId="15101" xr:uid="{A8B19A39-422D-4332-8EE6-4C7EFA0B91C8}"/>
    <cellStyle name="Kimenet 2 16 3 2 2" xfId="15102" xr:uid="{57001320-22C6-4541-AC0A-E588152266A9}"/>
    <cellStyle name="Kimenet 2 16 3 2_Volatility" xfId="15103" xr:uid="{9677C739-DED7-4E3E-B894-3081681922AE}"/>
    <cellStyle name="Kimenet 2 16 3 3" xfId="15104" xr:uid="{CCFAD254-10A5-4276-8297-F163D1743356}"/>
    <cellStyle name="Kimenet 2 16 3_Volatility" xfId="15105" xr:uid="{A55AD0D4-49F9-4098-9714-CC826F3E4F1E}"/>
    <cellStyle name="Kimenet 2 16 4" xfId="15106" xr:uid="{6E8C1772-FFFE-465D-A41A-6C17169ABD03}"/>
    <cellStyle name="Kimenet 2 16 4 2" xfId="15107" xr:uid="{86E42AF4-B5BE-4BC0-B5B2-6D0D14DB4AC8}"/>
    <cellStyle name="Kimenet 2 16 4_Volatility" xfId="15108" xr:uid="{6478BB2F-F55E-4E35-A4B0-DC24C9545B67}"/>
    <cellStyle name="Kimenet 2 16 5" xfId="15109" xr:uid="{2F92AB93-9A67-4A48-92D5-AE30B453DB91}"/>
    <cellStyle name="Kimenet 2 16_Volatility" xfId="15110" xr:uid="{3E038426-7475-4B84-B9AA-EB380E22A3C4}"/>
    <cellStyle name="Kimenet 2 17" xfId="15111" xr:uid="{4C4F16D2-0BD5-4CCC-B6A8-2FE0F4734760}"/>
    <cellStyle name="Kimenet 2 17 2" xfId="15112" xr:uid="{199D3489-4CC8-454C-B910-A8DECAA2A8C2}"/>
    <cellStyle name="Kimenet 2 17 2 2" xfId="15113" xr:uid="{FAD17A48-D576-42B3-8C14-FF040DB85749}"/>
    <cellStyle name="Kimenet 2 17 2 2 2" xfId="15114" xr:uid="{7961A293-6239-4AE5-93CF-FE272437C33F}"/>
    <cellStyle name="Kimenet 2 17 2 2 2 2" xfId="15115" xr:uid="{A0746CAF-B3BE-4EB9-AEDD-366179602F34}"/>
    <cellStyle name="Kimenet 2 17 2 2 2_Volatility" xfId="15116" xr:uid="{202CCAFE-EC5E-4F2D-ACDC-165AFA9CAD20}"/>
    <cellStyle name="Kimenet 2 17 2 2 3" xfId="15117" xr:uid="{439A8C83-89B5-488D-9D2C-11C435B36D47}"/>
    <cellStyle name="Kimenet 2 17 2 2_Volatility" xfId="15118" xr:uid="{B51703A5-62F0-4C8D-A347-E39A5BD54A82}"/>
    <cellStyle name="Kimenet 2 17 2 3" xfId="15119" xr:uid="{05DFE552-9C49-4F01-93A8-A07CE97EF6FA}"/>
    <cellStyle name="Kimenet 2 17 2 3 2" xfId="15120" xr:uid="{4B0FF806-CC33-4D26-BF81-320564A8A3FD}"/>
    <cellStyle name="Kimenet 2 17 2 3 2 2" xfId="15121" xr:uid="{31E6D424-61B9-4F54-B28B-8D71B8F63B5F}"/>
    <cellStyle name="Kimenet 2 17 2 3 2_Volatility" xfId="15122" xr:uid="{5ACE26C2-E0CE-4C3B-BF8B-75788616B448}"/>
    <cellStyle name="Kimenet 2 17 2 3 3" xfId="15123" xr:uid="{44E670A4-BE12-4C55-83EA-4E9DB8D0DDB5}"/>
    <cellStyle name="Kimenet 2 17 2 3_Volatility" xfId="15124" xr:uid="{BF7B56D3-9A95-4382-A4BE-9C9767B69E47}"/>
    <cellStyle name="Kimenet 2 17 2 4" xfId="15125" xr:uid="{27FB5F1F-AD36-48A6-BE7C-4CD80F942C8D}"/>
    <cellStyle name="Kimenet 2 17 2 4 2" xfId="15126" xr:uid="{A265BCCB-DF8E-4DF5-B166-72972B6A7F11}"/>
    <cellStyle name="Kimenet 2 17 2 4_Volatility" xfId="15127" xr:uid="{25E395DE-12FE-49EC-9AD3-9CC2D0BAA567}"/>
    <cellStyle name="Kimenet 2 17 2 5" xfId="15128" xr:uid="{6FCAFB18-49C1-47AC-981B-CDACDB8B2226}"/>
    <cellStyle name="Kimenet 2 17 2_Volatility" xfId="15129" xr:uid="{16CF76C2-8A7D-42D7-B641-14F712B93649}"/>
    <cellStyle name="Kimenet 2 17 3" xfId="15130" xr:uid="{595C77C8-0C7E-4BFA-B1BA-E61405B5A337}"/>
    <cellStyle name="Kimenet 2 17 3 2" xfId="15131" xr:uid="{D903BD2B-66E8-4557-889E-53E5EA0F1AFC}"/>
    <cellStyle name="Kimenet 2 17 3 2 2" xfId="15132" xr:uid="{192E4BC5-0496-4642-B1E4-FEE9E5285EC5}"/>
    <cellStyle name="Kimenet 2 17 3 2_Volatility" xfId="15133" xr:uid="{42D140AE-4402-4257-9D36-CD3DBEA456FB}"/>
    <cellStyle name="Kimenet 2 17 3 3" xfId="15134" xr:uid="{8BC1F966-9EF2-4067-BEE5-4B3718B422C4}"/>
    <cellStyle name="Kimenet 2 17 3_Volatility" xfId="15135" xr:uid="{84F63F0D-AAB8-4454-8A60-DAAF434D0C31}"/>
    <cellStyle name="Kimenet 2 17 4" xfId="15136" xr:uid="{115C028F-2693-4340-B951-86A3BD18522C}"/>
    <cellStyle name="Kimenet 2 17 4 2" xfId="15137" xr:uid="{23226416-E934-4B4C-801F-EFEEAC8E6936}"/>
    <cellStyle name="Kimenet 2 17 4_Volatility" xfId="15138" xr:uid="{6EABFC43-0CA7-4FFF-84F6-B51317803B46}"/>
    <cellStyle name="Kimenet 2 17 5" xfId="15139" xr:uid="{61B44E18-82CC-436A-A91C-28371D89285B}"/>
    <cellStyle name="Kimenet 2 17_Volatility" xfId="15140" xr:uid="{5CE79E4F-E737-495E-A99D-24725B7F51D3}"/>
    <cellStyle name="Kimenet 2 18" xfId="15141" xr:uid="{66097682-E194-4D7E-8716-21AFE16142ED}"/>
    <cellStyle name="Kimenet 2 18 2" xfId="15142" xr:uid="{605429DF-F4FC-4EA9-82E2-2AA90915CFBB}"/>
    <cellStyle name="Kimenet 2 18 2 2" xfId="15143" xr:uid="{9751599B-AC55-43BF-BD29-CDCA2D5D7876}"/>
    <cellStyle name="Kimenet 2 18 2 2 2" xfId="15144" xr:uid="{D330D10B-CB5B-41B0-9E3B-7E67D63FF033}"/>
    <cellStyle name="Kimenet 2 18 2 2 2 2" xfId="15145" xr:uid="{EB462C1E-4B81-4A90-A3A9-FF979AC8B6DF}"/>
    <cellStyle name="Kimenet 2 18 2 2 2_Volatility" xfId="15146" xr:uid="{0828E9D3-A840-4799-837E-D60F1CEBA4FF}"/>
    <cellStyle name="Kimenet 2 18 2 2 3" xfId="15147" xr:uid="{704DBD1F-8530-48B8-AF52-61A5CFB11A07}"/>
    <cellStyle name="Kimenet 2 18 2 2_Volatility" xfId="15148" xr:uid="{3825EA5C-19ED-4D32-B32B-F9B410001041}"/>
    <cellStyle name="Kimenet 2 18 2 3" xfId="15149" xr:uid="{038406D7-774A-4F5C-AD82-5D5C0170B3E0}"/>
    <cellStyle name="Kimenet 2 18 2 3 2" xfId="15150" xr:uid="{52BAA408-9513-45BA-901F-5FA1F6839014}"/>
    <cellStyle name="Kimenet 2 18 2 3 2 2" xfId="15151" xr:uid="{5727A34C-167A-4DB0-AF4C-6184254772EC}"/>
    <cellStyle name="Kimenet 2 18 2 3 2_Volatility" xfId="15152" xr:uid="{30E9047F-1814-45A2-A5A9-C9D1A774688E}"/>
    <cellStyle name="Kimenet 2 18 2 3 3" xfId="15153" xr:uid="{C94CA4F9-F64B-463A-8026-0D7DDBD34F6D}"/>
    <cellStyle name="Kimenet 2 18 2 3_Volatility" xfId="15154" xr:uid="{0DDB1211-6E07-41EF-8707-C0EC2D81D28D}"/>
    <cellStyle name="Kimenet 2 18 2 4" xfId="15155" xr:uid="{F01BF774-52D9-4740-8CFD-65A25FA7BFFD}"/>
    <cellStyle name="Kimenet 2 18 2 4 2" xfId="15156" xr:uid="{8AEA5C78-C370-4F88-95BA-99F3070305BC}"/>
    <cellStyle name="Kimenet 2 18 2 4_Volatility" xfId="15157" xr:uid="{B3EF331A-4AB7-4AAB-8916-0D930228D488}"/>
    <cellStyle name="Kimenet 2 18 2 5" xfId="15158" xr:uid="{1C15E2A3-7B20-4E03-A471-4A06E140A4BC}"/>
    <cellStyle name="Kimenet 2 18 2_Volatility" xfId="15159" xr:uid="{CAFB8426-60C4-49B8-B8C9-46BCA7707DE1}"/>
    <cellStyle name="Kimenet 2 18 3" xfId="15160" xr:uid="{F92F1B39-7AA5-4FFD-B7EC-90EC92CE5A6C}"/>
    <cellStyle name="Kimenet 2 18 3 2" xfId="15161" xr:uid="{8A03A26C-B447-4FEE-A310-C0C26F9027AA}"/>
    <cellStyle name="Kimenet 2 18 3 2 2" xfId="15162" xr:uid="{795271BA-D07E-4F09-BD02-B6B0D88B66CE}"/>
    <cellStyle name="Kimenet 2 18 3 2_Volatility" xfId="15163" xr:uid="{3923F21D-BDC8-4EE8-9ADB-DDCC8852156D}"/>
    <cellStyle name="Kimenet 2 18 3 3" xfId="15164" xr:uid="{0623B4A5-DFE8-455A-99F1-BF6D3205B185}"/>
    <cellStyle name="Kimenet 2 18 3_Volatility" xfId="15165" xr:uid="{837850E9-9E8E-42CD-8300-8FAA6B1FD70A}"/>
    <cellStyle name="Kimenet 2 18 4" xfId="15166" xr:uid="{BF3ED83A-3DF2-412C-91A2-71B0B51666EA}"/>
    <cellStyle name="Kimenet 2 18 4 2" xfId="15167" xr:uid="{76AD8942-A524-4A69-BB82-ABCBD9D81DD3}"/>
    <cellStyle name="Kimenet 2 18 4_Volatility" xfId="15168" xr:uid="{5DE926FB-7CEB-4F6A-8252-FA3DE8C29FC0}"/>
    <cellStyle name="Kimenet 2 18 5" xfId="15169" xr:uid="{56AED0BE-9FD5-4636-9F3E-9165B9CBE76B}"/>
    <cellStyle name="Kimenet 2 18_Volatility" xfId="15170" xr:uid="{B7C47E24-A882-432D-BDD1-6E2F84C546F7}"/>
    <cellStyle name="Kimenet 2 19" xfId="15171" xr:uid="{470E5FFC-DE50-47BF-A625-69D624772AF3}"/>
    <cellStyle name="Kimenet 2 19 2" xfId="15172" xr:uid="{AE8059F8-51AF-406C-89C7-5E239A39E960}"/>
    <cellStyle name="Kimenet 2 19 2 2" xfId="15173" xr:uid="{32018B72-0A78-4361-9CE3-4F4380C79DDB}"/>
    <cellStyle name="Kimenet 2 19 2 2 2" xfId="15174" xr:uid="{5F65811B-A253-4B8C-AD3E-0405B2B3902D}"/>
    <cellStyle name="Kimenet 2 19 2 2 2 2" xfId="15175" xr:uid="{6809C388-2178-4BDB-A3C2-0335A9125635}"/>
    <cellStyle name="Kimenet 2 19 2 2 2_Volatility" xfId="15176" xr:uid="{3BB60630-E1C0-46BC-9336-3CD823B25580}"/>
    <cellStyle name="Kimenet 2 19 2 2 3" xfId="15177" xr:uid="{DB6DA41F-3FE3-4F5D-9471-BD2108FE03B9}"/>
    <cellStyle name="Kimenet 2 19 2 2_Volatility" xfId="15178" xr:uid="{7FF75F3C-3760-420C-B6F6-17831243EB75}"/>
    <cellStyle name="Kimenet 2 19 2 3" xfId="15179" xr:uid="{A6509AC5-E198-49BA-BB52-C1A41A5B6EC2}"/>
    <cellStyle name="Kimenet 2 19 2 3 2" xfId="15180" xr:uid="{77E019EA-494A-4D75-AB3F-AA444429836C}"/>
    <cellStyle name="Kimenet 2 19 2 3 2 2" xfId="15181" xr:uid="{D1D48596-76A4-4F2A-A892-755473682FEC}"/>
    <cellStyle name="Kimenet 2 19 2 3 2_Volatility" xfId="15182" xr:uid="{87BC2A9E-7D60-4A28-B797-8FE877A93F71}"/>
    <cellStyle name="Kimenet 2 19 2 3 3" xfId="15183" xr:uid="{15A93E60-573E-4850-A695-7F57A0CA25C6}"/>
    <cellStyle name="Kimenet 2 19 2 3_Volatility" xfId="15184" xr:uid="{E1C51B8C-2AA8-4DC1-9F08-1F956D23A499}"/>
    <cellStyle name="Kimenet 2 19 2 4" xfId="15185" xr:uid="{2C1E3213-755D-4919-804F-175D5C1CC818}"/>
    <cellStyle name="Kimenet 2 19 2 4 2" xfId="15186" xr:uid="{36E082A2-3DCD-4AB5-9769-262C068EF53B}"/>
    <cellStyle name="Kimenet 2 19 2 4_Volatility" xfId="15187" xr:uid="{2ED8C865-5103-4CC8-9AA7-F6ACFF1F4990}"/>
    <cellStyle name="Kimenet 2 19 2 5" xfId="15188" xr:uid="{A8771E1B-293C-41E1-94ED-C058CC6BEF12}"/>
    <cellStyle name="Kimenet 2 19 2_Volatility" xfId="15189" xr:uid="{CE65914C-A586-40DF-B680-63B568B4BBAA}"/>
    <cellStyle name="Kimenet 2 19 3" xfId="15190" xr:uid="{1B353130-F8A6-4868-A24C-A1810AC4690A}"/>
    <cellStyle name="Kimenet 2 19 3 2" xfId="15191" xr:uid="{A6E3924F-83AE-47AD-96B2-165233C2D290}"/>
    <cellStyle name="Kimenet 2 19 3 2 2" xfId="15192" xr:uid="{592C74AC-CF4B-4FAC-BAE3-9898D897FFED}"/>
    <cellStyle name="Kimenet 2 19 3 2_Volatility" xfId="15193" xr:uid="{30338563-9357-437E-B6AE-1B8BA27CD902}"/>
    <cellStyle name="Kimenet 2 19 3 3" xfId="15194" xr:uid="{CE6C6F92-2828-46CE-A256-49C67407E08A}"/>
    <cellStyle name="Kimenet 2 19 3_Volatility" xfId="15195" xr:uid="{636DA855-665E-4C7F-BA3B-30891D19399E}"/>
    <cellStyle name="Kimenet 2 19 4" xfId="15196" xr:uid="{7A4F2BEF-D363-4E9F-958D-31EC255859DE}"/>
    <cellStyle name="Kimenet 2 19 4 2" xfId="15197" xr:uid="{402977CF-BE89-4652-B658-C2C6DBAA91B4}"/>
    <cellStyle name="Kimenet 2 19 4_Volatility" xfId="15198" xr:uid="{6B3F44AE-CFE1-44DE-82E1-17C970AB5D0D}"/>
    <cellStyle name="Kimenet 2 19 5" xfId="15199" xr:uid="{131DACBA-F8A6-4A33-9900-19622D3B3437}"/>
    <cellStyle name="Kimenet 2 19_Volatility" xfId="15200" xr:uid="{8DF622A4-4780-4DDC-BC5F-96899599C321}"/>
    <cellStyle name="Kimenet 2 2" xfId="15201" xr:uid="{52FD5564-DDE2-4A06-ABD9-0795D7CBEE3D}"/>
    <cellStyle name="Kimenet 2 2 2" xfId="15202" xr:uid="{45AC0413-B92D-48C1-945D-193A1D1A70EE}"/>
    <cellStyle name="Kimenet 2 2 2 2" xfId="15203" xr:uid="{4FB4F52A-FF92-40D6-B62A-D1E31AA9A8EF}"/>
    <cellStyle name="Kimenet 2 2 2 2 2" xfId="15204" xr:uid="{0F81A235-50ED-4583-AC52-86787189FED0}"/>
    <cellStyle name="Kimenet 2 2 2 2 2 2" xfId="15205" xr:uid="{468241FD-A95E-486C-B17E-06DE62C419C2}"/>
    <cellStyle name="Kimenet 2 2 2 2 2_Volatility" xfId="15206" xr:uid="{2493C965-318C-47D6-AED0-3639764A339A}"/>
    <cellStyle name="Kimenet 2 2 2 2 3" xfId="15207" xr:uid="{09E112C4-4D65-4D3F-85D3-A845FBC7ACD9}"/>
    <cellStyle name="Kimenet 2 2 2 2_Volatility" xfId="15208" xr:uid="{3C35696C-BA00-4F15-83EB-3E42FA834CEF}"/>
    <cellStyle name="Kimenet 2 2 2 3" xfId="15209" xr:uid="{997BB7E7-F24A-41C2-B750-0CD7E2B1EC80}"/>
    <cellStyle name="Kimenet 2 2 2 3 2" xfId="15210" xr:uid="{5E073685-97DD-4A13-A6EF-B0D3406E6531}"/>
    <cellStyle name="Kimenet 2 2 2 3 2 2" xfId="15211" xr:uid="{C491FE31-BE83-4E43-A9B9-75498450246B}"/>
    <cellStyle name="Kimenet 2 2 2 3 2_Volatility" xfId="15212" xr:uid="{C2B87697-1742-4C9E-8FAA-897BA7915EAA}"/>
    <cellStyle name="Kimenet 2 2 2 3 3" xfId="15213" xr:uid="{84AF867E-E16D-4361-83A7-1F383C81679F}"/>
    <cellStyle name="Kimenet 2 2 2 3_Volatility" xfId="15214" xr:uid="{26B3B5F8-81A7-4B9E-A468-250B56B6350B}"/>
    <cellStyle name="Kimenet 2 2 2 4" xfId="15215" xr:uid="{2FE7C42F-F817-4703-8929-6729A756DCE9}"/>
    <cellStyle name="Kimenet 2 2 2 4 2" xfId="15216" xr:uid="{A4507C59-671E-4361-8D35-B9639260AAC5}"/>
    <cellStyle name="Kimenet 2 2 2 4_Volatility" xfId="15217" xr:uid="{D7C8FA45-ECA0-4956-8568-53C4C862A0D0}"/>
    <cellStyle name="Kimenet 2 2 2 5" xfId="15218" xr:uid="{2687E7BD-381A-45BA-8329-0EEF52A7482E}"/>
    <cellStyle name="Kimenet 2 2 2_Volatility" xfId="15219" xr:uid="{32BE093E-AA9E-4C73-9049-EDE8ECACA8A3}"/>
    <cellStyle name="Kimenet 2 2 3" xfId="15220" xr:uid="{0A01BBBE-7D2C-4F4B-98E0-E9DF9EF6FAB8}"/>
    <cellStyle name="Kimenet 2 2 3 2" xfId="15221" xr:uid="{09F5AAAC-9877-467D-9DC5-C4F492BF97C5}"/>
    <cellStyle name="Kimenet 2 2 3 2 2" xfId="15222" xr:uid="{BDE39865-25A7-4504-A621-5DB1BD1991B1}"/>
    <cellStyle name="Kimenet 2 2 3 2_Volatility" xfId="15223" xr:uid="{8477B24F-5EE1-4F1A-9A9D-F79BD32FB942}"/>
    <cellStyle name="Kimenet 2 2 3 3" xfId="15224" xr:uid="{4ACA0BFB-4B32-4FD5-8715-8E416E720B78}"/>
    <cellStyle name="Kimenet 2 2 3_Volatility" xfId="15225" xr:uid="{989FC39D-B5FF-43CE-B39B-54F0F3C908B3}"/>
    <cellStyle name="Kimenet 2 2 4" xfId="15226" xr:uid="{DC5DB121-2595-4DF3-A397-B3CBB9DCD08F}"/>
    <cellStyle name="Kimenet 2 2 4 2" xfId="15227" xr:uid="{BD2D71A0-6634-4129-92D3-DDAC566AEC0F}"/>
    <cellStyle name="Kimenet 2 2 4_Volatility" xfId="15228" xr:uid="{FEDA9257-B4F4-4222-A213-B25F5ED8A00C}"/>
    <cellStyle name="Kimenet 2 2 5" xfId="15229" xr:uid="{86C0AFC3-E1FC-4F42-9E4C-3449B55EFD44}"/>
    <cellStyle name="Kimenet 2 2_Volatility" xfId="15230" xr:uid="{FE7BCAF9-66B1-4C3F-B960-E808CE2D5335}"/>
    <cellStyle name="Kimenet 2 20" xfId="15231" xr:uid="{792CDA18-3AB1-404D-9682-D5E7E0552104}"/>
    <cellStyle name="Kimenet 2 20 2" xfId="15232" xr:uid="{975BCE01-1F9B-470F-87CA-C790A7664370}"/>
    <cellStyle name="Kimenet 2 20 2 2" xfId="15233" xr:uid="{38514EA8-8067-4E4F-83EA-90D8216F2CB9}"/>
    <cellStyle name="Kimenet 2 20 2 2 2" xfId="15234" xr:uid="{7CEA6124-20B7-4711-A729-436C314D3111}"/>
    <cellStyle name="Kimenet 2 20 2 2 2 2" xfId="15235" xr:uid="{108DF080-71DD-4C80-9ADE-1CADD29B616D}"/>
    <cellStyle name="Kimenet 2 20 2 2 2_Volatility" xfId="15236" xr:uid="{7A4E2568-6E1C-49BE-BD73-58EFC224A61E}"/>
    <cellStyle name="Kimenet 2 20 2 2 3" xfId="15237" xr:uid="{18131A94-7496-4618-B1A9-442F8BCEF674}"/>
    <cellStyle name="Kimenet 2 20 2 2_Volatility" xfId="15238" xr:uid="{A41CD826-67FC-4921-BA66-2662D1F8F268}"/>
    <cellStyle name="Kimenet 2 20 2 3" xfId="15239" xr:uid="{26E63A27-243F-4067-B0B1-A755EF79329D}"/>
    <cellStyle name="Kimenet 2 20 2 3 2" xfId="15240" xr:uid="{C31CCF69-2E7F-440C-8E33-663CDE7528BD}"/>
    <cellStyle name="Kimenet 2 20 2 3 2 2" xfId="15241" xr:uid="{F962A67C-DEAF-4984-879B-B1305A603775}"/>
    <cellStyle name="Kimenet 2 20 2 3 2_Volatility" xfId="15242" xr:uid="{CA42C4B0-7355-430F-A659-28ED9A27438A}"/>
    <cellStyle name="Kimenet 2 20 2 3 3" xfId="15243" xr:uid="{0BFAFF98-C29D-4DE9-BF00-7A6725DFB1A8}"/>
    <cellStyle name="Kimenet 2 20 2 3_Volatility" xfId="15244" xr:uid="{32A7EA6B-3E7C-4AC8-898E-105BCB7A1899}"/>
    <cellStyle name="Kimenet 2 20 2 4" xfId="15245" xr:uid="{53FB9542-880F-4E4A-BE1A-3BDC19D39557}"/>
    <cellStyle name="Kimenet 2 20 2 4 2" xfId="15246" xr:uid="{49E2E55B-72CE-4EE2-A3E3-A7D9E85BFB00}"/>
    <cellStyle name="Kimenet 2 20 2 4_Volatility" xfId="15247" xr:uid="{F59B570D-33D4-46CA-8282-5B297820538B}"/>
    <cellStyle name="Kimenet 2 20 2 5" xfId="15248" xr:uid="{2A79586A-F619-4D82-9FDC-0669A6134753}"/>
    <cellStyle name="Kimenet 2 20 2_Volatility" xfId="15249" xr:uid="{202CB607-939E-432E-8A8D-940E296E10D3}"/>
    <cellStyle name="Kimenet 2 20 3" xfId="15250" xr:uid="{1BE8E9E9-D5CB-49FA-B32E-A90EB8F8776C}"/>
    <cellStyle name="Kimenet 2 20 3 2" xfId="15251" xr:uid="{A16357EC-5807-41B4-8D1C-0ED5E8F1968A}"/>
    <cellStyle name="Kimenet 2 20 3 2 2" xfId="15252" xr:uid="{A7A4AF39-CFE1-4A51-ADA1-D05069215EE5}"/>
    <cellStyle name="Kimenet 2 20 3 2_Volatility" xfId="15253" xr:uid="{DEFC74F4-F86A-459A-8F37-8E2F06B8749D}"/>
    <cellStyle name="Kimenet 2 20 3 3" xfId="15254" xr:uid="{6C5C6A2C-D35C-4391-BFE2-15AED9136FBE}"/>
    <cellStyle name="Kimenet 2 20 3_Volatility" xfId="15255" xr:uid="{6B1C3BD5-C4C9-4985-A3EA-F197205EB684}"/>
    <cellStyle name="Kimenet 2 20 4" xfId="15256" xr:uid="{5001137B-1E36-4CC6-AC05-DDF21FC722A5}"/>
    <cellStyle name="Kimenet 2 20 4 2" xfId="15257" xr:uid="{A7404FF0-8311-48A0-9763-85FBAAAAD8D4}"/>
    <cellStyle name="Kimenet 2 20 4_Volatility" xfId="15258" xr:uid="{F474665B-2E24-4346-9304-5BB6D1FBD262}"/>
    <cellStyle name="Kimenet 2 20 5" xfId="15259" xr:uid="{53643187-343B-4F99-8871-93EA7719BEFE}"/>
    <cellStyle name="Kimenet 2 20_Volatility" xfId="15260" xr:uid="{75F2C971-BD9C-4D0F-A947-684D18B2E0D6}"/>
    <cellStyle name="Kimenet 2 21" xfId="15261" xr:uid="{2BF6C8D9-5BE6-48CF-BC1B-98CF8372AB8A}"/>
    <cellStyle name="Kimenet 2 21 2" xfId="15262" xr:uid="{7E797D82-936A-4DE4-A31D-739A75D091ED}"/>
    <cellStyle name="Kimenet 2 21 2 2" xfId="15263" xr:uid="{3C4A8DBE-B75B-49CD-A94B-82375D4EC425}"/>
    <cellStyle name="Kimenet 2 21 2 2 2" xfId="15264" xr:uid="{F2DCE231-0104-429F-8AA7-4B4F16A8EC9A}"/>
    <cellStyle name="Kimenet 2 21 2 2 2 2" xfId="15265" xr:uid="{5326DA5A-049E-4D60-ABC0-DFC9D83C4877}"/>
    <cellStyle name="Kimenet 2 21 2 2 2_Volatility" xfId="15266" xr:uid="{52EF0BD9-098A-4076-9D1C-EBB3A9F37AE6}"/>
    <cellStyle name="Kimenet 2 21 2 2 3" xfId="15267" xr:uid="{B7E8D6E7-4DA5-406A-836C-7DA15D0161C8}"/>
    <cellStyle name="Kimenet 2 21 2 2_Volatility" xfId="15268" xr:uid="{2121B807-7158-4DF5-A208-5DF744F6B7CB}"/>
    <cellStyle name="Kimenet 2 21 2 3" xfId="15269" xr:uid="{B4E3C8A5-E0F1-46A9-9750-8A4516480B48}"/>
    <cellStyle name="Kimenet 2 21 2 3 2" xfId="15270" xr:uid="{7AB6BC0D-EBF5-45F3-A4BD-84F01551D45A}"/>
    <cellStyle name="Kimenet 2 21 2 3 2 2" xfId="15271" xr:uid="{BCEA35B7-5EB0-4CCD-BAB3-26E0681FD928}"/>
    <cellStyle name="Kimenet 2 21 2 3 2_Volatility" xfId="15272" xr:uid="{BE51B847-A722-4827-9378-493A64B751F7}"/>
    <cellStyle name="Kimenet 2 21 2 3 3" xfId="15273" xr:uid="{351C060D-AC11-4FB4-86B6-3E27697D255C}"/>
    <cellStyle name="Kimenet 2 21 2 3_Volatility" xfId="15274" xr:uid="{D53AD8C6-8C9B-4FB9-B2CB-440D44470BD2}"/>
    <cellStyle name="Kimenet 2 21 2 4" xfId="15275" xr:uid="{88EB4D66-8FCE-4364-ABF5-66D0DE4C1409}"/>
    <cellStyle name="Kimenet 2 21 2 4 2" xfId="15276" xr:uid="{D0AA40A9-2AA1-4D9A-83EF-D94793FD3A24}"/>
    <cellStyle name="Kimenet 2 21 2 4_Volatility" xfId="15277" xr:uid="{F20889E5-4A6F-48F3-964B-8B0BE125F5A7}"/>
    <cellStyle name="Kimenet 2 21 2 5" xfId="15278" xr:uid="{9EE8A3E0-BE9D-4F24-854E-51D456E1A6BD}"/>
    <cellStyle name="Kimenet 2 21 2_Volatility" xfId="15279" xr:uid="{D781FBB1-D54C-4F0F-B025-DB17F70F8099}"/>
    <cellStyle name="Kimenet 2 21 3" xfId="15280" xr:uid="{89A2166E-4CEF-447A-B638-3684AFA0840D}"/>
    <cellStyle name="Kimenet 2 21 3 2" xfId="15281" xr:uid="{A8202E1F-9A6D-4E52-BF51-2AD33052B365}"/>
    <cellStyle name="Kimenet 2 21 3 2 2" xfId="15282" xr:uid="{DB321C3E-0593-4481-8B29-6ECB4B76FB26}"/>
    <cellStyle name="Kimenet 2 21 3 2_Volatility" xfId="15283" xr:uid="{EEBEF56D-7170-4AAE-B971-A6BC8B0EF0B3}"/>
    <cellStyle name="Kimenet 2 21 3 3" xfId="15284" xr:uid="{C4E197C5-2D9E-4911-B50E-AB772CA66491}"/>
    <cellStyle name="Kimenet 2 21 3_Volatility" xfId="15285" xr:uid="{FFCA2568-7924-40AA-B145-0AE299499E72}"/>
    <cellStyle name="Kimenet 2 21 4" xfId="15286" xr:uid="{51B3233A-74A1-4A42-B606-ADC2DEF80A55}"/>
    <cellStyle name="Kimenet 2 21 4 2" xfId="15287" xr:uid="{7F4F4145-1B27-4D35-AF06-8BA518B55FD1}"/>
    <cellStyle name="Kimenet 2 21 4_Volatility" xfId="15288" xr:uid="{A8DC2D0E-039B-4DC0-BB83-EE69A0E75CD0}"/>
    <cellStyle name="Kimenet 2 21 5" xfId="15289" xr:uid="{73B3B62E-BEA1-423A-9B37-14782E5108EE}"/>
    <cellStyle name="Kimenet 2 21_Volatility" xfId="15290" xr:uid="{E03E993F-FFF6-4D13-9B44-CF2945E1979E}"/>
    <cellStyle name="Kimenet 2 22" xfId="15291" xr:uid="{DDA448D6-FBA4-4147-9089-66D0E6668BD0}"/>
    <cellStyle name="Kimenet 2 22 2" xfId="15292" xr:uid="{60E46901-A3C5-4FD4-81D1-B6562CE44870}"/>
    <cellStyle name="Kimenet 2 22 2 2" xfId="15293" xr:uid="{1AB2C2AB-B848-4E9D-973B-D3A84B2ABABF}"/>
    <cellStyle name="Kimenet 2 22 2 2 2" xfId="15294" xr:uid="{0898E1CE-A1D2-457F-B361-0785731396EF}"/>
    <cellStyle name="Kimenet 2 22 2 2 2 2" xfId="15295" xr:uid="{FEAAA92A-96AF-45CA-B068-81FD9096A10E}"/>
    <cellStyle name="Kimenet 2 22 2 2 2_Volatility" xfId="15296" xr:uid="{8812381B-669E-4513-A87E-719C503A3FFE}"/>
    <cellStyle name="Kimenet 2 22 2 2 3" xfId="15297" xr:uid="{8CBAC82D-EDE7-48F2-AC0C-701F63106764}"/>
    <cellStyle name="Kimenet 2 22 2 2_Volatility" xfId="15298" xr:uid="{AB2ABA20-6B36-4BDD-8B79-A62DDDEBCA1A}"/>
    <cellStyle name="Kimenet 2 22 2 3" xfId="15299" xr:uid="{3F2BC6BD-5D43-4D99-A063-2F7BA031310A}"/>
    <cellStyle name="Kimenet 2 22 2 3 2" xfId="15300" xr:uid="{B359CF9A-244A-4915-AAFE-4260C8E2631A}"/>
    <cellStyle name="Kimenet 2 22 2 3 2 2" xfId="15301" xr:uid="{DA5AFAA5-A574-4967-B242-6F593DF7DD7F}"/>
    <cellStyle name="Kimenet 2 22 2 3 2_Volatility" xfId="15302" xr:uid="{79973734-4992-4050-B72F-366051970C19}"/>
    <cellStyle name="Kimenet 2 22 2 3 3" xfId="15303" xr:uid="{E342EFC0-7406-4C7A-906D-CE4D9BDDD912}"/>
    <cellStyle name="Kimenet 2 22 2 3_Volatility" xfId="15304" xr:uid="{47A7D863-A1E9-4E72-9910-3EA785D87396}"/>
    <cellStyle name="Kimenet 2 22 2 4" xfId="15305" xr:uid="{401294E2-2C5F-437B-9166-7E4C029DBDA1}"/>
    <cellStyle name="Kimenet 2 22 2 4 2" xfId="15306" xr:uid="{CE6758FA-5D60-4D08-AE8D-DAB5321B560C}"/>
    <cellStyle name="Kimenet 2 22 2 4_Volatility" xfId="15307" xr:uid="{1D666F00-09DC-4C7F-91A2-A4610886BA72}"/>
    <cellStyle name="Kimenet 2 22 2 5" xfId="15308" xr:uid="{95318D16-2B20-45F8-BDEC-3523F88CE35C}"/>
    <cellStyle name="Kimenet 2 22 2_Volatility" xfId="15309" xr:uid="{5998CA42-1A19-40F0-8D7F-9D3DE2722D26}"/>
    <cellStyle name="Kimenet 2 22 3" xfId="15310" xr:uid="{97158A45-1F12-4454-A3AB-89D8828AA501}"/>
    <cellStyle name="Kimenet 2 22 3 2" xfId="15311" xr:uid="{E82661C8-A472-4F2C-BC37-E9735D547654}"/>
    <cellStyle name="Kimenet 2 22 3 2 2" xfId="15312" xr:uid="{3CFEC97D-3BCA-4955-AFD9-2C8D14C079AC}"/>
    <cellStyle name="Kimenet 2 22 3 2_Volatility" xfId="15313" xr:uid="{EDE2CAC0-5DFE-4D8A-B646-1C183342D885}"/>
    <cellStyle name="Kimenet 2 22 3 3" xfId="15314" xr:uid="{36DC185E-CF93-438C-9181-6A97D3285B16}"/>
    <cellStyle name="Kimenet 2 22 3_Volatility" xfId="15315" xr:uid="{09AC82D5-0834-4F0F-8CCB-9D4919D9D4D7}"/>
    <cellStyle name="Kimenet 2 22 4" xfId="15316" xr:uid="{F70BDFBD-2844-47D9-9208-4DD4F64F6A1B}"/>
    <cellStyle name="Kimenet 2 22 4 2" xfId="15317" xr:uid="{D43B2CBD-1604-458E-AA87-B8628FF39BE3}"/>
    <cellStyle name="Kimenet 2 22 4_Volatility" xfId="15318" xr:uid="{E46131E3-AD77-4432-8348-87691EAF432C}"/>
    <cellStyle name="Kimenet 2 22 5" xfId="15319" xr:uid="{51ECBBCA-7549-4351-91A6-E9CEC4B5E8CD}"/>
    <cellStyle name="Kimenet 2 22_Volatility" xfId="15320" xr:uid="{C1295F22-BF87-463E-85FE-D62D4EB5CC8B}"/>
    <cellStyle name="Kimenet 2 23" xfId="15321" xr:uid="{7D58AB33-FE18-44BA-9E77-EF92DD617190}"/>
    <cellStyle name="Kimenet 2 23 2" xfId="15322" xr:uid="{59278F54-3090-41E2-8073-436213E5CB31}"/>
    <cellStyle name="Kimenet 2 23 2 2" xfId="15323" xr:uid="{7E4488EC-05B9-411F-9395-EA532F789DBD}"/>
    <cellStyle name="Kimenet 2 23 2 2 2" xfId="15324" xr:uid="{40D20E16-765B-4BC0-9737-27D4A572904B}"/>
    <cellStyle name="Kimenet 2 23 2 2 2 2" xfId="15325" xr:uid="{B39B6409-1E78-4BAE-9D0E-4B4AA189E7AB}"/>
    <cellStyle name="Kimenet 2 23 2 2 2_Volatility" xfId="15326" xr:uid="{FD00ADA5-C09D-42AA-8273-8DB888004D3C}"/>
    <cellStyle name="Kimenet 2 23 2 2 3" xfId="15327" xr:uid="{65AE090F-2744-4EB1-ACF3-46636311B01B}"/>
    <cellStyle name="Kimenet 2 23 2 2_Volatility" xfId="15328" xr:uid="{6ECA293F-4868-4F78-BE94-871A5A496C7F}"/>
    <cellStyle name="Kimenet 2 23 2 3" xfId="15329" xr:uid="{443B9525-C71A-4D28-ACB1-F720EEADFB88}"/>
    <cellStyle name="Kimenet 2 23 2 3 2" xfId="15330" xr:uid="{19189948-7DC3-4473-810F-A64CC1E5F33E}"/>
    <cellStyle name="Kimenet 2 23 2 3 2 2" xfId="15331" xr:uid="{B815B71C-A863-454D-BE74-A83B586B28BF}"/>
    <cellStyle name="Kimenet 2 23 2 3 2_Volatility" xfId="15332" xr:uid="{C6FE5948-F17C-444E-AFA5-EC221D6C271F}"/>
    <cellStyle name="Kimenet 2 23 2 3 3" xfId="15333" xr:uid="{1AE5C86C-5EB5-45D8-A9DD-B5B8DAE3E90C}"/>
    <cellStyle name="Kimenet 2 23 2 3_Volatility" xfId="15334" xr:uid="{0CBED964-7383-4F7E-9566-2B906C67544D}"/>
    <cellStyle name="Kimenet 2 23 2 4" xfId="15335" xr:uid="{9354C268-CB38-44A6-A7B0-DC3E7B808C4F}"/>
    <cellStyle name="Kimenet 2 23 2 4 2" xfId="15336" xr:uid="{290278BD-3767-4E48-B7F9-82CCBC581809}"/>
    <cellStyle name="Kimenet 2 23 2 4_Volatility" xfId="15337" xr:uid="{D76A4BD5-79C5-41A4-86E3-61D2CF8FCF9B}"/>
    <cellStyle name="Kimenet 2 23 2 5" xfId="15338" xr:uid="{87BDC1F0-1C86-42AC-8C0C-60D650873358}"/>
    <cellStyle name="Kimenet 2 23 2_Volatility" xfId="15339" xr:uid="{DCC82B35-0F5E-4CD3-8F64-C3957E502FEE}"/>
    <cellStyle name="Kimenet 2 23 3" xfId="15340" xr:uid="{186B8B11-2971-4F23-AB71-54C3865BC8C4}"/>
    <cellStyle name="Kimenet 2 23 3 2" xfId="15341" xr:uid="{12FA6B4C-059C-4EF2-86F7-D3AB7A1339F0}"/>
    <cellStyle name="Kimenet 2 23 3 2 2" xfId="15342" xr:uid="{6CD65176-9BCC-49F7-9C2C-95A624DD4A58}"/>
    <cellStyle name="Kimenet 2 23 3 2_Volatility" xfId="15343" xr:uid="{89FA6B0E-7DB9-42FA-B52F-595445FD95DE}"/>
    <cellStyle name="Kimenet 2 23 3 3" xfId="15344" xr:uid="{DA8F0630-386B-46B2-A7C4-EADA24BE9335}"/>
    <cellStyle name="Kimenet 2 23 3_Volatility" xfId="15345" xr:uid="{79069FAF-2274-4419-B7B8-00759F23D6E8}"/>
    <cellStyle name="Kimenet 2 23 4" xfId="15346" xr:uid="{3EFE71B2-4CBF-4FD7-BF1D-18CC9B39A244}"/>
    <cellStyle name="Kimenet 2 23 4 2" xfId="15347" xr:uid="{A49C2073-BDBF-4CDF-AA32-47A160A52405}"/>
    <cellStyle name="Kimenet 2 23 4_Volatility" xfId="15348" xr:uid="{45A216F9-04B5-4635-B4CF-B2973AEEA530}"/>
    <cellStyle name="Kimenet 2 23 5" xfId="15349" xr:uid="{85CA3B95-A886-4959-AFED-34EC20253C22}"/>
    <cellStyle name="Kimenet 2 23_Volatility" xfId="15350" xr:uid="{3DB6F8D3-763A-4447-9CFD-EAF8DDDAD433}"/>
    <cellStyle name="Kimenet 2 24" xfId="15351" xr:uid="{B91B7B64-AE5A-4A86-BCBA-153BBFDC9404}"/>
    <cellStyle name="Kimenet 2 24 2" xfId="15352" xr:uid="{71F465B1-9AEB-46AC-8D9E-4CCE39A54B1A}"/>
    <cellStyle name="Kimenet 2 24 2 2" xfId="15353" xr:uid="{4BBC2FBF-BE07-4C28-B9CB-A95378ECB0A1}"/>
    <cellStyle name="Kimenet 2 24 2 2 2" xfId="15354" xr:uid="{512D4ECF-E702-4F83-BC77-24BF4BC0AFEF}"/>
    <cellStyle name="Kimenet 2 24 2 2 2 2" xfId="15355" xr:uid="{A4512F2F-2277-4C34-A52C-BD502C59EA36}"/>
    <cellStyle name="Kimenet 2 24 2 2 2_Volatility" xfId="15356" xr:uid="{102D608C-4DA2-4EF2-8FCD-5840D37DB55A}"/>
    <cellStyle name="Kimenet 2 24 2 2 3" xfId="15357" xr:uid="{0A668465-07FE-4FF4-B89B-61ADAA2E1426}"/>
    <cellStyle name="Kimenet 2 24 2 2_Volatility" xfId="15358" xr:uid="{6601D699-9952-486A-B25B-A0BA793B3EA1}"/>
    <cellStyle name="Kimenet 2 24 2 3" xfId="15359" xr:uid="{1BB03D7B-6887-4E5B-BDFA-C5663936FCB0}"/>
    <cellStyle name="Kimenet 2 24 2 3 2" xfId="15360" xr:uid="{72CF3E28-FED4-4EDF-ADB2-2AA83FD81C2A}"/>
    <cellStyle name="Kimenet 2 24 2 3 2 2" xfId="15361" xr:uid="{301A34DD-2E51-49A2-ADAE-FFC95DE59EDA}"/>
    <cellStyle name="Kimenet 2 24 2 3 2_Volatility" xfId="15362" xr:uid="{7B475900-0143-44DF-8578-5EB635982622}"/>
    <cellStyle name="Kimenet 2 24 2 3 3" xfId="15363" xr:uid="{C2043536-1D71-4D55-8F68-04425C4DE9DB}"/>
    <cellStyle name="Kimenet 2 24 2 3_Volatility" xfId="15364" xr:uid="{115032E3-7214-47C8-B527-B9083CF5BA9B}"/>
    <cellStyle name="Kimenet 2 24 2 4" xfId="15365" xr:uid="{D72C12B5-39E0-4FF0-9AA0-D8BCBEF87DBC}"/>
    <cellStyle name="Kimenet 2 24 2 4 2" xfId="15366" xr:uid="{269D5E0E-4449-443E-9AB2-88319E05228A}"/>
    <cellStyle name="Kimenet 2 24 2 4_Volatility" xfId="15367" xr:uid="{89957B4C-9CF7-4B9F-A4B2-104104B4E70C}"/>
    <cellStyle name="Kimenet 2 24 2 5" xfId="15368" xr:uid="{9CCA4AE5-08D5-48DF-ABD4-6A1215BDB0E2}"/>
    <cellStyle name="Kimenet 2 24 2_Volatility" xfId="15369" xr:uid="{58107ADA-A46A-456B-9C72-7CB932157693}"/>
    <cellStyle name="Kimenet 2 24 3" xfId="15370" xr:uid="{6B9F0BE7-ECDD-4089-9A13-F40B647F5E1D}"/>
    <cellStyle name="Kimenet 2 24 3 2" xfId="15371" xr:uid="{1EC6AB1F-378C-4527-854A-A639655216E4}"/>
    <cellStyle name="Kimenet 2 24 3 2 2" xfId="15372" xr:uid="{1BCBFDCD-63CA-4057-A3A8-A823E61343A5}"/>
    <cellStyle name="Kimenet 2 24 3 2_Volatility" xfId="15373" xr:uid="{1B5829F2-AE39-4B14-834B-93793E711F35}"/>
    <cellStyle name="Kimenet 2 24 3 3" xfId="15374" xr:uid="{E25E1A99-855D-4E3F-AB7B-EE523BBACEE5}"/>
    <cellStyle name="Kimenet 2 24 3_Volatility" xfId="15375" xr:uid="{2750B769-2259-4F6A-B7E6-4C46119C549D}"/>
    <cellStyle name="Kimenet 2 24 4" xfId="15376" xr:uid="{651278A9-825A-4D35-A412-DB1643FEF06D}"/>
    <cellStyle name="Kimenet 2 24 4 2" xfId="15377" xr:uid="{9E33A892-A3B9-4560-9F3E-00B5CEB9869C}"/>
    <cellStyle name="Kimenet 2 24 4_Volatility" xfId="15378" xr:uid="{09432990-8F82-4834-B382-D5AFACAC18DA}"/>
    <cellStyle name="Kimenet 2 24 5" xfId="15379" xr:uid="{7EC81B65-AF01-4806-AA58-E074A72519FC}"/>
    <cellStyle name="Kimenet 2 24_Volatility" xfId="15380" xr:uid="{0F74F015-E438-48D1-82FC-5E41DE17766B}"/>
    <cellStyle name="Kimenet 2 25" xfId="15381" xr:uid="{0C8F5E44-DE14-42F0-B837-7A0C04AB1770}"/>
    <cellStyle name="Kimenet 2 25 2" xfId="15382" xr:uid="{5A451FF4-1A6A-46B5-BB6D-44BF6EA22C0D}"/>
    <cellStyle name="Kimenet 2 25 2 2" xfId="15383" xr:uid="{9A82B554-F8AA-4195-A11C-7FF2848EB02B}"/>
    <cellStyle name="Kimenet 2 25 2 2 2" xfId="15384" xr:uid="{FEB9D004-7254-41C2-B555-10B6BC048151}"/>
    <cellStyle name="Kimenet 2 25 2 2 2 2" xfId="15385" xr:uid="{AF084E47-9540-4369-ACFC-AED25D7088B1}"/>
    <cellStyle name="Kimenet 2 25 2 2 2_Volatility" xfId="15386" xr:uid="{B965B1C8-60FF-4A07-AB15-96086D43E652}"/>
    <cellStyle name="Kimenet 2 25 2 2 3" xfId="15387" xr:uid="{C0FCE245-D8E4-4DC3-B266-739F67612F5F}"/>
    <cellStyle name="Kimenet 2 25 2 2_Volatility" xfId="15388" xr:uid="{41134C5F-2D5B-42CF-8D85-69660291702B}"/>
    <cellStyle name="Kimenet 2 25 2 3" xfId="15389" xr:uid="{4EDB6289-6A02-4E85-A4CA-12AE42F8AC23}"/>
    <cellStyle name="Kimenet 2 25 2 3 2" xfId="15390" xr:uid="{D1B6A643-1355-4D39-9A6A-A4DC9AAFF394}"/>
    <cellStyle name="Kimenet 2 25 2 3 2 2" xfId="15391" xr:uid="{18159162-EC3D-4A54-B79D-333DC708DA1D}"/>
    <cellStyle name="Kimenet 2 25 2 3 2_Volatility" xfId="15392" xr:uid="{EA321355-BAD0-458F-94BB-EC0D32DEB804}"/>
    <cellStyle name="Kimenet 2 25 2 3 3" xfId="15393" xr:uid="{E1F3A308-5027-43AC-A68F-43AB9D439E1C}"/>
    <cellStyle name="Kimenet 2 25 2 3_Volatility" xfId="15394" xr:uid="{B40C60EC-CE4C-43BD-951D-9D5DD2C39D77}"/>
    <cellStyle name="Kimenet 2 25 2 4" xfId="15395" xr:uid="{034BE7BF-4363-438C-BB95-198A1B7C17C9}"/>
    <cellStyle name="Kimenet 2 25 2 4 2" xfId="15396" xr:uid="{BDBC7A56-DA69-4E85-871B-D07A1923D8CB}"/>
    <cellStyle name="Kimenet 2 25 2 4_Volatility" xfId="15397" xr:uid="{3AF78EFB-BFF7-43DB-939E-DADF5CF2A885}"/>
    <cellStyle name="Kimenet 2 25 2 5" xfId="15398" xr:uid="{9EDA7F9E-AF27-4957-A1B0-31083F25EE85}"/>
    <cellStyle name="Kimenet 2 25 2_Volatility" xfId="15399" xr:uid="{1C619344-8CCE-4A26-965D-A7BCCB303703}"/>
    <cellStyle name="Kimenet 2 25 3" xfId="15400" xr:uid="{9B9C6950-FBC2-465C-B770-929D0445B0B9}"/>
    <cellStyle name="Kimenet 2 25 3 2" xfId="15401" xr:uid="{49C3506D-CF26-434C-B989-4853C98BA2BD}"/>
    <cellStyle name="Kimenet 2 25 3 2 2" xfId="15402" xr:uid="{45B92C2F-C8E9-492C-9D7F-671EDFE70339}"/>
    <cellStyle name="Kimenet 2 25 3 2_Volatility" xfId="15403" xr:uid="{B0CDE3CA-0E3B-4B0A-A7F8-00E5EBE71C43}"/>
    <cellStyle name="Kimenet 2 25 3 3" xfId="15404" xr:uid="{BC72A2C1-B8C6-41AF-801E-94CF576AA31A}"/>
    <cellStyle name="Kimenet 2 25 3_Volatility" xfId="15405" xr:uid="{7EBA4EC6-B28F-4856-A56A-4845471F0F8E}"/>
    <cellStyle name="Kimenet 2 25 4" xfId="15406" xr:uid="{0AFBAA12-33FC-406A-80FE-DD10C2F42F15}"/>
    <cellStyle name="Kimenet 2 25 4 2" xfId="15407" xr:uid="{FCB7D847-1DC8-49CB-AE92-443765B02EF7}"/>
    <cellStyle name="Kimenet 2 25 4_Volatility" xfId="15408" xr:uid="{B955E79B-B852-4A9D-ACAB-CA1BB5E36C26}"/>
    <cellStyle name="Kimenet 2 25 5" xfId="15409" xr:uid="{B95EC3D6-9B8F-4790-9A92-2EB3B67E0EF7}"/>
    <cellStyle name="Kimenet 2 25_Volatility" xfId="15410" xr:uid="{E17949C4-C185-4228-BBF1-343AD5C1804E}"/>
    <cellStyle name="Kimenet 2 26" xfId="15411" xr:uid="{1A4BDA5D-C487-4CDA-8920-2526BAE4BD33}"/>
    <cellStyle name="Kimenet 2 26 2" xfId="15412" xr:uid="{38F606C3-9CD1-4CA3-82D1-62939717C97A}"/>
    <cellStyle name="Kimenet 2 26 2 2" xfId="15413" xr:uid="{3D51A115-0CD6-472E-9E73-75F0A4406A61}"/>
    <cellStyle name="Kimenet 2 26 2 2 2" xfId="15414" xr:uid="{16933519-984D-4534-A9B9-41A0EBCEA09F}"/>
    <cellStyle name="Kimenet 2 26 2 2 2 2" xfId="15415" xr:uid="{7B24AD29-BEE4-4751-BBF7-E9CA9EF9AD5D}"/>
    <cellStyle name="Kimenet 2 26 2 2 2_Volatility" xfId="15416" xr:uid="{624A2B0F-2997-4412-856A-D39BCE63959D}"/>
    <cellStyle name="Kimenet 2 26 2 2 3" xfId="15417" xr:uid="{C708D189-C8CF-4BB4-830E-CE219BF0C5CE}"/>
    <cellStyle name="Kimenet 2 26 2 2_Volatility" xfId="15418" xr:uid="{5F865368-66D7-493C-BA8D-A439ECC523FE}"/>
    <cellStyle name="Kimenet 2 26 2 3" xfId="15419" xr:uid="{16853DA4-DF52-4D54-822D-C8904167BDF9}"/>
    <cellStyle name="Kimenet 2 26 2 3 2" xfId="15420" xr:uid="{E131154B-A0BC-4351-A4E0-700669CDDB31}"/>
    <cellStyle name="Kimenet 2 26 2 3 2 2" xfId="15421" xr:uid="{51B1383B-D98E-4127-800B-EB76C1D5B52B}"/>
    <cellStyle name="Kimenet 2 26 2 3 2_Volatility" xfId="15422" xr:uid="{1C3592EA-BC7D-46AC-B37F-55F823893BD7}"/>
    <cellStyle name="Kimenet 2 26 2 3 3" xfId="15423" xr:uid="{CABFDC22-3C89-4BA3-8516-7AFABBA3C5B6}"/>
    <cellStyle name="Kimenet 2 26 2 3_Volatility" xfId="15424" xr:uid="{0BE044CF-B876-4C87-ADF1-5F237321FFE2}"/>
    <cellStyle name="Kimenet 2 26 2 4" xfId="15425" xr:uid="{6E3C74D9-15BF-458A-93DA-CD140B227674}"/>
    <cellStyle name="Kimenet 2 26 2 4 2" xfId="15426" xr:uid="{232E93E9-0FD7-4CB9-B330-4E9CC370CE4B}"/>
    <cellStyle name="Kimenet 2 26 2 4_Volatility" xfId="15427" xr:uid="{E415A65D-0910-432F-A2E0-261B8ED894D3}"/>
    <cellStyle name="Kimenet 2 26 2 5" xfId="15428" xr:uid="{A7BA1AE9-2085-472B-BDD2-5EF37846F845}"/>
    <cellStyle name="Kimenet 2 26 2_Volatility" xfId="15429" xr:uid="{C7430031-4BE7-4148-BF95-15770F1816AC}"/>
    <cellStyle name="Kimenet 2 26 3" xfId="15430" xr:uid="{880D7997-5681-4C3C-986E-A8B91BA923BD}"/>
    <cellStyle name="Kimenet 2 26 3 2" xfId="15431" xr:uid="{75357958-DDD5-4A48-AB36-B907E2C6DB7D}"/>
    <cellStyle name="Kimenet 2 26 3 2 2" xfId="15432" xr:uid="{5BB038F6-2D4A-4D66-8A95-F97E84A2DE1F}"/>
    <cellStyle name="Kimenet 2 26 3 2_Volatility" xfId="15433" xr:uid="{508980F6-A74C-472A-A3C8-9C7D2671D553}"/>
    <cellStyle name="Kimenet 2 26 3 3" xfId="15434" xr:uid="{15BBC3DA-9E36-49B1-B152-99EE5E7E123F}"/>
    <cellStyle name="Kimenet 2 26 3_Volatility" xfId="15435" xr:uid="{C905BE97-BB89-4740-AF5C-4FCD0CF056FB}"/>
    <cellStyle name="Kimenet 2 26 4" xfId="15436" xr:uid="{C968D582-E5BE-420A-8C7F-8C53D538A50A}"/>
    <cellStyle name="Kimenet 2 26 4 2" xfId="15437" xr:uid="{C43EE5C5-021A-4E2F-9FED-3CF4C5C1CD60}"/>
    <cellStyle name="Kimenet 2 26 4_Volatility" xfId="15438" xr:uid="{B474FFA4-0354-4AEA-B14A-24558CA81978}"/>
    <cellStyle name="Kimenet 2 26 5" xfId="15439" xr:uid="{3AC89AAF-4965-43EC-AEDA-73910A4851A8}"/>
    <cellStyle name="Kimenet 2 26_Volatility" xfId="15440" xr:uid="{FD6A2605-20A3-4EBB-89A4-12A02C3E5730}"/>
    <cellStyle name="Kimenet 2 27" xfId="15441" xr:uid="{B58A9202-A508-4320-9C53-88DF437F2AB9}"/>
    <cellStyle name="Kimenet 2 27 2" xfId="15442" xr:uid="{C5B2008E-40C5-4316-B532-CA34A74E4901}"/>
    <cellStyle name="Kimenet 2 27 2 2" xfId="15443" xr:uid="{D799C1D3-88F2-4779-A55E-BDCEE0E10012}"/>
    <cellStyle name="Kimenet 2 27 2 2 2" xfId="15444" xr:uid="{689A4CC6-9AAF-41E7-84AD-00184946ED0A}"/>
    <cellStyle name="Kimenet 2 27 2 2 2 2" xfId="15445" xr:uid="{B8EE8A5E-34DD-4CA8-9582-005612C0EE82}"/>
    <cellStyle name="Kimenet 2 27 2 2 2_Volatility" xfId="15446" xr:uid="{C0D6F17C-0F0D-45A4-A2DA-81A6AE1C260A}"/>
    <cellStyle name="Kimenet 2 27 2 2 3" xfId="15447" xr:uid="{9FE25E8A-9CCC-4DE8-B3BB-E1BDD389F90F}"/>
    <cellStyle name="Kimenet 2 27 2 2_Volatility" xfId="15448" xr:uid="{A2D4BCF4-16AA-4FF2-8B1A-74624D906303}"/>
    <cellStyle name="Kimenet 2 27 2 3" xfId="15449" xr:uid="{7CFF5DFD-4024-4B38-B2C3-3D189EB8E78D}"/>
    <cellStyle name="Kimenet 2 27 2 3 2" xfId="15450" xr:uid="{925128DD-6AE3-48C9-80E9-6E7A0D4B4C2F}"/>
    <cellStyle name="Kimenet 2 27 2 3 2 2" xfId="15451" xr:uid="{47EACFC2-922C-43F4-8BE9-D70937AE702F}"/>
    <cellStyle name="Kimenet 2 27 2 3 2_Volatility" xfId="15452" xr:uid="{8EF71863-720E-45DF-9E8F-207C7B91E6BC}"/>
    <cellStyle name="Kimenet 2 27 2 3 3" xfId="15453" xr:uid="{CF914BE0-CF6C-4909-A725-D15B1E218B7B}"/>
    <cellStyle name="Kimenet 2 27 2 3_Volatility" xfId="15454" xr:uid="{0CA623BD-1F83-4934-9B00-77CC570B589F}"/>
    <cellStyle name="Kimenet 2 27 2 4" xfId="15455" xr:uid="{E914B0F4-C29F-4DDF-9FE8-6E7E5441304E}"/>
    <cellStyle name="Kimenet 2 27 2 4 2" xfId="15456" xr:uid="{13021322-3041-451A-85F2-EF11A234E388}"/>
    <cellStyle name="Kimenet 2 27 2 4_Volatility" xfId="15457" xr:uid="{CE915E83-5886-41BF-83D7-9061C24D7E75}"/>
    <cellStyle name="Kimenet 2 27 2 5" xfId="15458" xr:uid="{884C4F04-0A5D-4E03-A534-DC546C245CF4}"/>
    <cellStyle name="Kimenet 2 27 2_Volatility" xfId="15459" xr:uid="{119D7A2F-1DA7-426E-8756-B374F2E08AC1}"/>
    <cellStyle name="Kimenet 2 27 3" xfId="15460" xr:uid="{1A2FF2A0-DAF9-46D3-AAC2-9DA9CCEB14B3}"/>
    <cellStyle name="Kimenet 2 27 3 2" xfId="15461" xr:uid="{FEEF2939-372A-4E92-B3ED-E20F1F16175F}"/>
    <cellStyle name="Kimenet 2 27 3 2 2" xfId="15462" xr:uid="{2350F84C-E46F-49CE-AB2E-40F6823A7670}"/>
    <cellStyle name="Kimenet 2 27 3 2_Volatility" xfId="15463" xr:uid="{C15BDAC5-F8EE-4068-B553-1A240D4E9358}"/>
    <cellStyle name="Kimenet 2 27 3 3" xfId="15464" xr:uid="{635AA806-BE25-4A4B-A024-9920FF79573C}"/>
    <cellStyle name="Kimenet 2 27 3_Volatility" xfId="15465" xr:uid="{D43A381D-8093-4922-9132-F8EFEFD1C308}"/>
    <cellStyle name="Kimenet 2 27 4" xfId="15466" xr:uid="{401BE6FB-F0F1-40A3-820D-03CDC4DD9777}"/>
    <cellStyle name="Kimenet 2 27 4 2" xfId="15467" xr:uid="{0565C98F-151A-4539-BBF8-2656862DDFA9}"/>
    <cellStyle name="Kimenet 2 27 4_Volatility" xfId="15468" xr:uid="{183CB91F-106E-49FB-9BB1-19B7C4BF4646}"/>
    <cellStyle name="Kimenet 2 27 5" xfId="15469" xr:uid="{6FAC48F6-B76C-4806-9EE8-C53FCFCD5126}"/>
    <cellStyle name="Kimenet 2 27_Volatility" xfId="15470" xr:uid="{F1A8F9A2-9C81-4732-A5CB-10FFD2A8F17B}"/>
    <cellStyle name="Kimenet 2 28" xfId="15471" xr:uid="{12348735-61B6-47A5-A258-B237475D9FF5}"/>
    <cellStyle name="Kimenet 2 28 2" xfId="15472" xr:uid="{EB7EE761-5F06-4631-95C4-0820F1ED176B}"/>
    <cellStyle name="Kimenet 2 28 2 2" xfId="15473" xr:uid="{59928953-F24E-4DA8-9CC9-346B6EBB1C1D}"/>
    <cellStyle name="Kimenet 2 28 2 2 2" xfId="15474" xr:uid="{A72A43F9-5F17-44A8-8891-86402A1C5DBF}"/>
    <cellStyle name="Kimenet 2 28 2 2 2 2" xfId="15475" xr:uid="{FD7D8813-7E50-41A1-8C19-484477AF2A33}"/>
    <cellStyle name="Kimenet 2 28 2 2 2_Volatility" xfId="15476" xr:uid="{26EBA834-6D92-4186-AEF5-76374A547607}"/>
    <cellStyle name="Kimenet 2 28 2 2 3" xfId="15477" xr:uid="{5C6746B9-2EE5-46DD-869F-C53B1884F1C3}"/>
    <cellStyle name="Kimenet 2 28 2 2_Volatility" xfId="15478" xr:uid="{66833BCD-2945-428F-B1D5-6C1874B12739}"/>
    <cellStyle name="Kimenet 2 28 2 3" xfId="15479" xr:uid="{B68DB1DD-428A-40D4-BC00-09A2607ECD49}"/>
    <cellStyle name="Kimenet 2 28 2 3 2" xfId="15480" xr:uid="{DB0A8729-FD59-4AE5-A40B-EFCBDA9B1729}"/>
    <cellStyle name="Kimenet 2 28 2 3 2 2" xfId="15481" xr:uid="{9EF11DBB-C7CA-4F5B-B839-1660DABEB0B0}"/>
    <cellStyle name="Kimenet 2 28 2 3 2_Volatility" xfId="15482" xr:uid="{FAF38165-5CA3-4EB7-BED7-6F4C827408D8}"/>
    <cellStyle name="Kimenet 2 28 2 3 3" xfId="15483" xr:uid="{5386DB29-CF59-4F9B-A2EC-8ABAB51FAEAD}"/>
    <cellStyle name="Kimenet 2 28 2 3_Volatility" xfId="15484" xr:uid="{F12FF32A-0C5B-4345-A155-3A3BD95731BD}"/>
    <cellStyle name="Kimenet 2 28 2 4" xfId="15485" xr:uid="{807F1665-D700-4038-9CC9-6782A09314FE}"/>
    <cellStyle name="Kimenet 2 28 2 4 2" xfId="15486" xr:uid="{0485BB90-8FB2-42BE-AB27-E756451E9F1B}"/>
    <cellStyle name="Kimenet 2 28 2 4_Volatility" xfId="15487" xr:uid="{6C02991D-A906-4925-918E-C0584AABA441}"/>
    <cellStyle name="Kimenet 2 28 2 5" xfId="15488" xr:uid="{9DF1AB85-B654-4192-8432-50D8CD2922A2}"/>
    <cellStyle name="Kimenet 2 28 2_Volatility" xfId="15489" xr:uid="{17754CBD-F89C-48CD-9360-B626E6F10B8C}"/>
    <cellStyle name="Kimenet 2 28 3" xfId="15490" xr:uid="{886DF595-C75E-47DC-9316-C040B4DF9C0A}"/>
    <cellStyle name="Kimenet 2 28 3 2" xfId="15491" xr:uid="{C83BD5F0-F0FF-489C-9FB8-A47A057748FE}"/>
    <cellStyle name="Kimenet 2 28 3 2 2" xfId="15492" xr:uid="{1AB6C0D4-1ABC-4C6A-8CC4-17902610C7A8}"/>
    <cellStyle name="Kimenet 2 28 3 2_Volatility" xfId="15493" xr:uid="{53B82A90-2E92-4B50-879B-003F4EBF9B8E}"/>
    <cellStyle name="Kimenet 2 28 3 3" xfId="15494" xr:uid="{6ECE79F9-78E0-4C8E-8045-FF734AE33D7D}"/>
    <cellStyle name="Kimenet 2 28 3_Volatility" xfId="15495" xr:uid="{D9F98CFF-B29A-4599-97F8-6D7726A67C8F}"/>
    <cellStyle name="Kimenet 2 28 4" xfId="15496" xr:uid="{133861DE-61CC-46BF-AB4E-444D6E7A3787}"/>
    <cellStyle name="Kimenet 2 28 4 2" xfId="15497" xr:uid="{BBD357BF-41CA-4061-94F4-46B78BBFD2BB}"/>
    <cellStyle name="Kimenet 2 28 4_Volatility" xfId="15498" xr:uid="{6B607648-5B76-4118-B895-89DECC8EE6C5}"/>
    <cellStyle name="Kimenet 2 28 5" xfId="15499" xr:uid="{73E41D22-5EE9-4090-9A4C-850AC8617D27}"/>
    <cellStyle name="Kimenet 2 28_Volatility" xfId="15500" xr:uid="{2B59B45D-887F-4932-BC8C-66DEC7029B68}"/>
    <cellStyle name="Kimenet 2 29" xfId="15501" xr:uid="{711F0282-A7F1-48AB-B382-E5C28DCC07EA}"/>
    <cellStyle name="Kimenet 2 29 2" xfId="15502" xr:uid="{19CCF818-4722-4AE7-9358-257CE1853F37}"/>
    <cellStyle name="Kimenet 2 29 2 2" xfId="15503" xr:uid="{9E87118C-CBB1-48A0-BC38-87154E59BDC0}"/>
    <cellStyle name="Kimenet 2 29 2 2 2" xfId="15504" xr:uid="{DB50225D-F6D3-4B6C-9C69-0CFFFC95F561}"/>
    <cellStyle name="Kimenet 2 29 2 2 2 2" xfId="15505" xr:uid="{553ECA41-90F9-4794-ACF1-537905802092}"/>
    <cellStyle name="Kimenet 2 29 2 2 2_Volatility" xfId="15506" xr:uid="{E1AD35DD-82F9-4EB8-ADA5-5CF97BACE99A}"/>
    <cellStyle name="Kimenet 2 29 2 2 3" xfId="15507" xr:uid="{4BB66141-ABE7-40C8-914B-2CE00EDA6986}"/>
    <cellStyle name="Kimenet 2 29 2 2_Volatility" xfId="15508" xr:uid="{E3C06188-8124-4BDD-8910-D89C1BC42386}"/>
    <cellStyle name="Kimenet 2 29 2 3" xfId="15509" xr:uid="{22F83041-843F-4A25-B160-7483F2FA57B7}"/>
    <cellStyle name="Kimenet 2 29 2 3 2" xfId="15510" xr:uid="{20A56019-ECE6-4955-9826-FEF88F0EF415}"/>
    <cellStyle name="Kimenet 2 29 2 3 2 2" xfId="15511" xr:uid="{1C8076A9-2910-4904-A1F8-346B94222722}"/>
    <cellStyle name="Kimenet 2 29 2 3 2_Volatility" xfId="15512" xr:uid="{CE61F5FC-5BB8-4192-AACD-E2D767374750}"/>
    <cellStyle name="Kimenet 2 29 2 3 3" xfId="15513" xr:uid="{EA453FBD-50C6-4BB2-9134-B73978EA4931}"/>
    <cellStyle name="Kimenet 2 29 2 3_Volatility" xfId="15514" xr:uid="{20C3ABFC-40DA-4A92-AD86-E5FED72FAE59}"/>
    <cellStyle name="Kimenet 2 29 2 4" xfId="15515" xr:uid="{3C17118B-7F18-4435-8C27-970F49BC6FB1}"/>
    <cellStyle name="Kimenet 2 29 2 4 2" xfId="15516" xr:uid="{10F276FA-425E-48A3-8A83-78654F8852DE}"/>
    <cellStyle name="Kimenet 2 29 2 4_Volatility" xfId="15517" xr:uid="{913C15EE-1ED4-4158-9246-D97A46D7D229}"/>
    <cellStyle name="Kimenet 2 29 2 5" xfId="15518" xr:uid="{1A1F56FB-5A78-4BD8-A430-6F5E08875365}"/>
    <cellStyle name="Kimenet 2 29 2_Volatility" xfId="15519" xr:uid="{000B14A2-36FF-4EFB-9D56-2ED2F7879457}"/>
    <cellStyle name="Kimenet 2 29 3" xfId="15520" xr:uid="{8498FB3A-E830-4E18-B4E1-B9BCC95C6D9D}"/>
    <cellStyle name="Kimenet 2 29 3 2" xfId="15521" xr:uid="{73B9C23C-713A-433F-9EB9-0762F07A41FD}"/>
    <cellStyle name="Kimenet 2 29 3 2 2" xfId="15522" xr:uid="{B2F784C4-4570-4E5B-9711-F7F484DF532B}"/>
    <cellStyle name="Kimenet 2 29 3 2_Volatility" xfId="15523" xr:uid="{3872C742-66C6-45FF-A850-DC6D18B49973}"/>
    <cellStyle name="Kimenet 2 29 3 3" xfId="15524" xr:uid="{B655B3C4-8A1C-428F-B8FF-4296F8F70804}"/>
    <cellStyle name="Kimenet 2 29 3_Volatility" xfId="15525" xr:uid="{B243BE36-8594-4000-932C-C01EDA6654E1}"/>
    <cellStyle name="Kimenet 2 29 4" xfId="15526" xr:uid="{AB48169B-9A2A-4584-9C32-7B373E95D5AC}"/>
    <cellStyle name="Kimenet 2 29 4 2" xfId="15527" xr:uid="{D9BD994E-41A2-4490-AFFC-D58C1DF46C32}"/>
    <cellStyle name="Kimenet 2 29 4_Volatility" xfId="15528" xr:uid="{3B2D205D-B61C-4647-B99C-B0BD8B3FCD08}"/>
    <cellStyle name="Kimenet 2 29 5" xfId="15529" xr:uid="{E6F4AF4A-846F-478C-BCD4-7B405BCE9633}"/>
    <cellStyle name="Kimenet 2 29_Volatility" xfId="15530" xr:uid="{12986135-62E9-4D9D-812C-3B72322134A4}"/>
    <cellStyle name="Kimenet 2 3" xfId="15531" xr:uid="{D0BED0D0-9306-42CC-8D89-6E306B2E4C6A}"/>
    <cellStyle name="Kimenet 2 3 2" xfId="15532" xr:uid="{DA3ACCCE-51E2-4416-BC8E-1261DD781803}"/>
    <cellStyle name="Kimenet 2 3 2 2" xfId="15533" xr:uid="{36B1D9FE-D1FF-4CAB-B594-9E6C88A60EF1}"/>
    <cellStyle name="Kimenet 2 3 2 2 2" xfId="15534" xr:uid="{11EE8C76-5042-4338-9271-3845315AD0FF}"/>
    <cellStyle name="Kimenet 2 3 2 2 2 2" xfId="15535" xr:uid="{60157556-E6A5-4B84-8089-E2C2BCC20A29}"/>
    <cellStyle name="Kimenet 2 3 2 2 2_Volatility" xfId="15536" xr:uid="{72179099-BEC1-4850-98BD-D422193C8A69}"/>
    <cellStyle name="Kimenet 2 3 2 2 3" xfId="15537" xr:uid="{28AD0EDC-25C9-45F0-9BAC-CCE10E597654}"/>
    <cellStyle name="Kimenet 2 3 2 2_Volatility" xfId="15538" xr:uid="{907D864D-5C9D-45F4-A8FA-6044EB58E7DB}"/>
    <cellStyle name="Kimenet 2 3 2 3" xfId="15539" xr:uid="{75BE32BE-5929-4FCD-AC63-DF30171DB49D}"/>
    <cellStyle name="Kimenet 2 3 2 3 2" xfId="15540" xr:uid="{68530595-2FFC-403B-92B2-DB52C53A8076}"/>
    <cellStyle name="Kimenet 2 3 2 3 2 2" xfId="15541" xr:uid="{36A96C1D-EDB6-434C-B1EE-84F5714AC635}"/>
    <cellStyle name="Kimenet 2 3 2 3 2_Volatility" xfId="15542" xr:uid="{F50C4A23-041B-420A-AD7A-CAF537CBF038}"/>
    <cellStyle name="Kimenet 2 3 2 3 3" xfId="15543" xr:uid="{66E23691-C95D-4CC7-A37C-60D70AE78A17}"/>
    <cellStyle name="Kimenet 2 3 2 3_Volatility" xfId="15544" xr:uid="{B39C8D43-F6C8-4B11-8924-924E457B51F6}"/>
    <cellStyle name="Kimenet 2 3 2 4" xfId="15545" xr:uid="{7AE5B9AE-516C-4B3E-975B-2F50416514FE}"/>
    <cellStyle name="Kimenet 2 3 2 4 2" xfId="15546" xr:uid="{451AAD0C-ADE7-4866-B466-EDDEEBD5927B}"/>
    <cellStyle name="Kimenet 2 3 2 4_Volatility" xfId="15547" xr:uid="{744CDC11-7FB5-4ECB-990B-5755F5932404}"/>
    <cellStyle name="Kimenet 2 3 2 5" xfId="15548" xr:uid="{1AC6E099-8378-4007-A98B-75EDEEE2E6E6}"/>
    <cellStyle name="Kimenet 2 3 2_Volatility" xfId="15549" xr:uid="{1D4C298D-7508-4230-A6D4-23DFA6C655C8}"/>
    <cellStyle name="Kimenet 2 3 3" xfId="15550" xr:uid="{8E10EDB0-30D8-4A6F-BFD9-0745FA0C213A}"/>
    <cellStyle name="Kimenet 2 3 3 2" xfId="15551" xr:uid="{FAD830E9-6470-426E-B262-12291AEA13D3}"/>
    <cellStyle name="Kimenet 2 3 3 2 2" xfId="15552" xr:uid="{D920DAAA-5816-4767-B1EE-2818AE9041B2}"/>
    <cellStyle name="Kimenet 2 3 3 2_Volatility" xfId="15553" xr:uid="{C378A413-4FB5-49FC-A13C-D8E61ADF1017}"/>
    <cellStyle name="Kimenet 2 3 3 3" xfId="15554" xr:uid="{55AC8D2F-60CA-4353-A1E8-E1E1EC9C428E}"/>
    <cellStyle name="Kimenet 2 3 3_Volatility" xfId="15555" xr:uid="{AD596BED-6900-4F47-8D00-97994F8262CB}"/>
    <cellStyle name="Kimenet 2 3 4" xfId="15556" xr:uid="{253B4EB2-0F3F-4451-8CE5-03D645202295}"/>
    <cellStyle name="Kimenet 2 3 4 2" xfId="15557" xr:uid="{589E7411-84DB-4C19-9972-0F50ABBCCE80}"/>
    <cellStyle name="Kimenet 2 3 4_Volatility" xfId="15558" xr:uid="{E5D23AA7-CB5C-4BF8-989C-92D6F69CA4C3}"/>
    <cellStyle name="Kimenet 2 3 5" xfId="15559" xr:uid="{E10E5770-9831-45B6-8A62-E3AA860053D4}"/>
    <cellStyle name="Kimenet 2 3_Volatility" xfId="15560" xr:uid="{4E1577B1-870E-4832-8153-3E500294E2BF}"/>
    <cellStyle name="Kimenet 2 30" xfId="15561" xr:uid="{30E5E324-F0D6-4018-8718-82DA69C961A3}"/>
    <cellStyle name="Kimenet 2 30 2" xfId="15562" xr:uid="{AF541C0E-0833-4459-9926-DAF0D949BD96}"/>
    <cellStyle name="Kimenet 2 30 2 2" xfId="15563" xr:uid="{BBB264EF-A737-453A-8809-8D74D1FA8D4C}"/>
    <cellStyle name="Kimenet 2 30 2 2 2" xfId="15564" xr:uid="{C5E0BEC7-14EB-4079-A721-5031FBF6D81A}"/>
    <cellStyle name="Kimenet 2 30 2 2 2 2" xfId="15565" xr:uid="{36AA2841-7E40-4C14-AB94-73330BD353BA}"/>
    <cellStyle name="Kimenet 2 30 2 2 2_Volatility" xfId="15566" xr:uid="{8B67211A-2AF3-4C9F-AE63-6F6B7EC1CFAA}"/>
    <cellStyle name="Kimenet 2 30 2 2 3" xfId="15567" xr:uid="{179D04AA-1FF2-4F60-8575-D0F891EDE3A7}"/>
    <cellStyle name="Kimenet 2 30 2 2_Volatility" xfId="15568" xr:uid="{F1A7F5A8-224B-4891-B9F0-D521C9F8BC5B}"/>
    <cellStyle name="Kimenet 2 30 2 3" xfId="15569" xr:uid="{071262CC-B634-4FE4-A8DD-A1D498F3649C}"/>
    <cellStyle name="Kimenet 2 30 2 3 2" xfId="15570" xr:uid="{7452044A-78B6-4E49-9348-46085FC25BD1}"/>
    <cellStyle name="Kimenet 2 30 2 3 2 2" xfId="15571" xr:uid="{82EFA341-F2AA-4515-B08F-C6B4E7A413CB}"/>
    <cellStyle name="Kimenet 2 30 2 3 2_Volatility" xfId="15572" xr:uid="{D387F581-9AD8-4D27-981B-6F6F6C96D71C}"/>
    <cellStyle name="Kimenet 2 30 2 3 3" xfId="15573" xr:uid="{AF0BD8BA-C502-4D4A-A6DE-8EBD62448422}"/>
    <cellStyle name="Kimenet 2 30 2 3_Volatility" xfId="15574" xr:uid="{0BF908B5-6533-4D31-B397-F240CE8818CB}"/>
    <cellStyle name="Kimenet 2 30 2 4" xfId="15575" xr:uid="{F0F21D8D-61DD-4839-AD23-24CD6D695863}"/>
    <cellStyle name="Kimenet 2 30 2 4 2" xfId="15576" xr:uid="{FF20C1A3-7B54-439F-BE38-3AE70A7A3587}"/>
    <cellStyle name="Kimenet 2 30 2 4_Volatility" xfId="15577" xr:uid="{4CD261A9-1A98-4844-8CD6-66B0A68FA8EB}"/>
    <cellStyle name="Kimenet 2 30 2 5" xfId="15578" xr:uid="{1A3DD9DB-3D2E-4079-B839-378DF51FB240}"/>
    <cellStyle name="Kimenet 2 30 2_Volatility" xfId="15579" xr:uid="{140052A6-70F6-4A6B-883F-B806B7A513E9}"/>
    <cellStyle name="Kimenet 2 30 3" xfId="15580" xr:uid="{DE5776EC-1429-41AE-AF82-6B7D27A77F29}"/>
    <cellStyle name="Kimenet 2 30 3 2" xfId="15581" xr:uid="{134C0B2F-0D64-4FBA-A1BC-D14BDEA51E06}"/>
    <cellStyle name="Kimenet 2 30 3 2 2" xfId="15582" xr:uid="{54280724-2F28-486E-91DE-F8EE9C1BD926}"/>
    <cellStyle name="Kimenet 2 30 3 2_Volatility" xfId="15583" xr:uid="{770F72EA-D20C-4C8C-8BC9-B11C84714314}"/>
    <cellStyle name="Kimenet 2 30 3 3" xfId="15584" xr:uid="{30754FFA-12F9-4C8B-936B-C6C1A6C6419D}"/>
    <cellStyle name="Kimenet 2 30 3_Volatility" xfId="15585" xr:uid="{19B6F513-6169-46C0-8621-59B6F25BBE31}"/>
    <cellStyle name="Kimenet 2 30 4" xfId="15586" xr:uid="{B34ECBD8-31B7-4BE6-9F14-6646C2B07233}"/>
    <cellStyle name="Kimenet 2 30 4 2" xfId="15587" xr:uid="{1BDEE72D-082D-4B46-9C51-5684A8236A48}"/>
    <cellStyle name="Kimenet 2 30 4_Volatility" xfId="15588" xr:uid="{ED5027BF-CD61-41DA-884E-E12D8D0977E8}"/>
    <cellStyle name="Kimenet 2 30 5" xfId="15589" xr:uid="{7C522329-C6BF-4D23-B453-4B9EAE39A4B7}"/>
    <cellStyle name="Kimenet 2 30_Volatility" xfId="15590" xr:uid="{C859EE07-D35E-44F1-BC44-E0CB67710070}"/>
    <cellStyle name="Kimenet 2 31" xfId="15591" xr:uid="{2EB88331-D026-4F4C-BFB3-3335C15FEC5D}"/>
    <cellStyle name="Kimenet 2 31 2" xfId="15592" xr:uid="{2B97B5AF-1F6D-456D-B2FD-3D526239BCFA}"/>
    <cellStyle name="Kimenet 2 31 2 2" xfId="15593" xr:uid="{B6855304-1E02-43AF-B42E-4181F2544781}"/>
    <cellStyle name="Kimenet 2 31 2 2 2" xfId="15594" xr:uid="{9E06D52F-3011-4E5E-B240-1F78695FA187}"/>
    <cellStyle name="Kimenet 2 31 2 2 2 2" xfId="15595" xr:uid="{7C5529DE-940B-42CD-BEDD-0187012535C1}"/>
    <cellStyle name="Kimenet 2 31 2 2 2_Volatility" xfId="15596" xr:uid="{F182F914-2A19-4B3A-A63F-0C43716C403D}"/>
    <cellStyle name="Kimenet 2 31 2 2 3" xfId="15597" xr:uid="{F7B87D63-012F-40A6-8088-3BC96CE28C2D}"/>
    <cellStyle name="Kimenet 2 31 2 2_Volatility" xfId="15598" xr:uid="{058D8094-ED3F-4106-A331-C103E6E7B927}"/>
    <cellStyle name="Kimenet 2 31 2 3" xfId="15599" xr:uid="{6B8613D2-011E-41C3-9D2E-556A0E476691}"/>
    <cellStyle name="Kimenet 2 31 2 3 2" xfId="15600" xr:uid="{1C5D0459-9292-439B-A5F6-9E3972F45935}"/>
    <cellStyle name="Kimenet 2 31 2 3 2 2" xfId="15601" xr:uid="{23253DAE-6F03-487C-912D-DA92D3CBBF68}"/>
    <cellStyle name="Kimenet 2 31 2 3 2_Volatility" xfId="15602" xr:uid="{788649B2-CB70-4AF0-AEA0-A230AE769F20}"/>
    <cellStyle name="Kimenet 2 31 2 3 3" xfId="15603" xr:uid="{05FF7AB2-1DD2-4106-A344-3DDAF78E1E8C}"/>
    <cellStyle name="Kimenet 2 31 2 3_Volatility" xfId="15604" xr:uid="{75176045-BA21-4CC9-87A1-C0D16AE51AFC}"/>
    <cellStyle name="Kimenet 2 31 2 4" xfId="15605" xr:uid="{78621543-82D9-4FFD-B85C-41E9B898232D}"/>
    <cellStyle name="Kimenet 2 31 2 4 2" xfId="15606" xr:uid="{BDD0315C-25A7-49BD-BAB1-A32A8E9B6573}"/>
    <cellStyle name="Kimenet 2 31 2 4_Volatility" xfId="15607" xr:uid="{FA6725AC-1C79-46D7-B1AD-B2D76005E363}"/>
    <cellStyle name="Kimenet 2 31 2 5" xfId="15608" xr:uid="{95F2A798-4924-4C78-893C-A727FF516166}"/>
    <cellStyle name="Kimenet 2 31 2_Volatility" xfId="15609" xr:uid="{D72501DE-E7BC-4CD6-A014-FA103D692AA6}"/>
    <cellStyle name="Kimenet 2 31 3" xfId="15610" xr:uid="{C2506B9E-EF3F-45AC-AD5A-679B0BEC9D86}"/>
    <cellStyle name="Kimenet 2 31 3 2" xfId="15611" xr:uid="{046CED02-1D3F-43CC-A6E9-D69A22B6416F}"/>
    <cellStyle name="Kimenet 2 31 3 2 2" xfId="15612" xr:uid="{A1568A0B-7AEE-4B95-8650-C975F74CE3CF}"/>
    <cellStyle name="Kimenet 2 31 3 2_Volatility" xfId="15613" xr:uid="{4844C9EE-8B92-4AFB-A738-3FCCED149E3B}"/>
    <cellStyle name="Kimenet 2 31 3 3" xfId="15614" xr:uid="{BA47D5AA-C188-4E65-8B3C-1851A6568CB2}"/>
    <cellStyle name="Kimenet 2 31 3_Volatility" xfId="15615" xr:uid="{61918FFB-C9A5-4265-B98C-0FF3849F8AFB}"/>
    <cellStyle name="Kimenet 2 31 4" xfId="15616" xr:uid="{A32E26BB-E51E-4607-9AFD-054F7DE9C635}"/>
    <cellStyle name="Kimenet 2 31 4 2" xfId="15617" xr:uid="{8B4B9859-5AD6-476A-8DCB-1BECDD2ACEC4}"/>
    <cellStyle name="Kimenet 2 31 4_Volatility" xfId="15618" xr:uid="{D2C2E333-82E7-4092-88A1-56945D787FD6}"/>
    <cellStyle name="Kimenet 2 31 5" xfId="15619" xr:uid="{E152E9E1-8193-4596-BDE0-83E61C18EAE4}"/>
    <cellStyle name="Kimenet 2 31_Volatility" xfId="15620" xr:uid="{95C4E46D-81C6-43F4-A490-160440F2F271}"/>
    <cellStyle name="Kimenet 2 32" xfId="15621" xr:uid="{EA0D9EB3-6017-40C1-AC03-E6F3CDF76F12}"/>
    <cellStyle name="Kimenet 2 32 2" xfId="15622" xr:uid="{6DA143F7-C12E-4006-B19B-436702BCB777}"/>
    <cellStyle name="Kimenet 2 32 2 2" xfId="15623" xr:uid="{62DE221B-616F-4979-91B0-4DAC73CF840C}"/>
    <cellStyle name="Kimenet 2 32 2 2 2" xfId="15624" xr:uid="{645A5584-9E73-44B5-A900-E433D7F347DF}"/>
    <cellStyle name="Kimenet 2 32 2 2 2 2" xfId="15625" xr:uid="{9328F2A2-CFFF-44F4-9F17-5A2456D2FA8D}"/>
    <cellStyle name="Kimenet 2 32 2 2 2_Volatility" xfId="15626" xr:uid="{ECA48566-4386-4725-8853-B31D9469B45C}"/>
    <cellStyle name="Kimenet 2 32 2 2 3" xfId="15627" xr:uid="{1488A0BB-F487-4ADB-82A1-87B1D0E5EE67}"/>
    <cellStyle name="Kimenet 2 32 2 2_Volatility" xfId="15628" xr:uid="{1F7EFCE7-2B5B-4B0B-8A89-85A6970B8AD5}"/>
    <cellStyle name="Kimenet 2 32 2 3" xfId="15629" xr:uid="{3018A908-24AB-4B54-B8B0-F81FBC3F455F}"/>
    <cellStyle name="Kimenet 2 32 2 3 2" xfId="15630" xr:uid="{D1FAFDFB-D470-4534-BF09-25E43981A6F0}"/>
    <cellStyle name="Kimenet 2 32 2 3 2 2" xfId="15631" xr:uid="{8824CD63-92B5-4D1E-A595-66C7EA3EEDBC}"/>
    <cellStyle name="Kimenet 2 32 2 3 2_Volatility" xfId="15632" xr:uid="{B2091B85-4719-47C5-BC4F-37FC03C72683}"/>
    <cellStyle name="Kimenet 2 32 2 3 3" xfId="15633" xr:uid="{EB8B1C61-BE2B-413A-8552-177AD65108B2}"/>
    <cellStyle name="Kimenet 2 32 2 3_Volatility" xfId="15634" xr:uid="{CA49A0E6-4E0D-4321-AD15-40BD842A418B}"/>
    <cellStyle name="Kimenet 2 32 2 4" xfId="15635" xr:uid="{3FD0B62A-F55A-44EB-97A9-96D1DCADC148}"/>
    <cellStyle name="Kimenet 2 32 2 4 2" xfId="15636" xr:uid="{A0693D8D-83C8-49EF-9940-564B9877BC0A}"/>
    <cellStyle name="Kimenet 2 32 2 4_Volatility" xfId="15637" xr:uid="{35393F39-5276-47F5-AE64-25AC0F04F0DC}"/>
    <cellStyle name="Kimenet 2 32 2 5" xfId="15638" xr:uid="{964B7E6A-0FA7-4CBB-8887-FD6B33515D88}"/>
    <cellStyle name="Kimenet 2 32 2_Volatility" xfId="15639" xr:uid="{B2299F3B-2004-4A8F-BAF0-E9058463BEBC}"/>
    <cellStyle name="Kimenet 2 32 3" xfId="15640" xr:uid="{49A92981-38FC-4DF8-9C85-C67C17E3CFC2}"/>
    <cellStyle name="Kimenet 2 32 3 2" xfId="15641" xr:uid="{0D911A95-9C52-4D4F-919B-7D78A55D1024}"/>
    <cellStyle name="Kimenet 2 32 3 2 2" xfId="15642" xr:uid="{698DC6A9-8F31-4753-8E32-6ADA28908C84}"/>
    <cellStyle name="Kimenet 2 32 3 2_Volatility" xfId="15643" xr:uid="{70051F1E-6F0A-42C5-80C9-FDE730F28A31}"/>
    <cellStyle name="Kimenet 2 32 3 3" xfId="15644" xr:uid="{43031B17-2417-4DC2-A2F2-3EA511AE7F63}"/>
    <cellStyle name="Kimenet 2 32 3_Volatility" xfId="15645" xr:uid="{06214ED1-7C1D-49E3-B051-F825BE0D7C51}"/>
    <cellStyle name="Kimenet 2 32 4" xfId="15646" xr:uid="{48C23767-978D-4101-ABDD-93B3242EFD19}"/>
    <cellStyle name="Kimenet 2 32 4 2" xfId="15647" xr:uid="{9D30927A-D7E3-4B3F-A484-D3B4A085F0EA}"/>
    <cellStyle name="Kimenet 2 32 4_Volatility" xfId="15648" xr:uid="{7D7439B4-541A-4C78-8C59-1347B1A0BD78}"/>
    <cellStyle name="Kimenet 2 32 5" xfId="15649" xr:uid="{C9E0BB58-6851-45C0-92D6-C3EB92F2A968}"/>
    <cellStyle name="Kimenet 2 32_Volatility" xfId="15650" xr:uid="{2DABB5A1-7450-4D9F-B120-47CF6F4C122A}"/>
    <cellStyle name="Kimenet 2 33" xfId="15651" xr:uid="{B4A8BB67-DF9A-42B0-A166-5687435ADAE5}"/>
    <cellStyle name="Kimenet 2 33 2" xfId="15652" xr:uid="{3E96994A-995D-4A77-BDC6-5F2DCDF4D90E}"/>
    <cellStyle name="Kimenet 2 33 2 2" xfId="15653" xr:uid="{11ECA3CD-716D-41B6-9D3D-9F60CE66E26B}"/>
    <cellStyle name="Kimenet 2 33 2 2 2" xfId="15654" xr:uid="{DECCF58E-03B4-4CA5-89BC-0112452F117C}"/>
    <cellStyle name="Kimenet 2 33 2 2 2 2" xfId="15655" xr:uid="{827917C4-B251-4AE4-B471-2AB1D0A26A40}"/>
    <cellStyle name="Kimenet 2 33 2 2 2_Volatility" xfId="15656" xr:uid="{BD179436-97DE-4805-AF68-0BE521FD762C}"/>
    <cellStyle name="Kimenet 2 33 2 2 3" xfId="15657" xr:uid="{D141A4CA-34D3-43B6-AC12-E8246C6EA806}"/>
    <cellStyle name="Kimenet 2 33 2 2_Volatility" xfId="15658" xr:uid="{6E7E4938-DEDE-4BED-9CFE-494B949255A9}"/>
    <cellStyle name="Kimenet 2 33 2 3" xfId="15659" xr:uid="{885F971D-7337-4186-BA3A-048352A51A7A}"/>
    <cellStyle name="Kimenet 2 33 2 3 2" xfId="15660" xr:uid="{175CA66E-C154-42A4-873F-1913795E93BC}"/>
    <cellStyle name="Kimenet 2 33 2 3 2 2" xfId="15661" xr:uid="{F3D15201-7398-4D13-8CF6-863CA702302C}"/>
    <cellStyle name="Kimenet 2 33 2 3 2_Volatility" xfId="15662" xr:uid="{89B6434E-B3C6-4559-87DA-83B57741C93B}"/>
    <cellStyle name="Kimenet 2 33 2 3 3" xfId="15663" xr:uid="{5910AEA4-3C1F-4C95-B8D7-63C54007D04F}"/>
    <cellStyle name="Kimenet 2 33 2 3_Volatility" xfId="15664" xr:uid="{90CF32E1-7C49-43C4-89C1-3CF40C7DCD3B}"/>
    <cellStyle name="Kimenet 2 33 2 4" xfId="15665" xr:uid="{73596182-1785-4319-B738-CC789C7AF72C}"/>
    <cellStyle name="Kimenet 2 33 2 4 2" xfId="15666" xr:uid="{D1901146-EB59-4C63-97DF-8B4930966330}"/>
    <cellStyle name="Kimenet 2 33 2 4_Volatility" xfId="15667" xr:uid="{77C4888C-C57B-4B33-93BD-729FF1EDC985}"/>
    <cellStyle name="Kimenet 2 33 2 5" xfId="15668" xr:uid="{12F478E4-DFCB-465F-B37C-D5EA05C1FC6C}"/>
    <cellStyle name="Kimenet 2 33 2_Volatility" xfId="15669" xr:uid="{6562B516-BC84-494B-9421-7054A45B7A37}"/>
    <cellStyle name="Kimenet 2 33 3" xfId="15670" xr:uid="{698B2CC4-D1C3-4D41-A16C-E7E14F03B43C}"/>
    <cellStyle name="Kimenet 2 33 3 2" xfId="15671" xr:uid="{B4AD7C15-2536-4992-A93A-8A9E4DC7EA40}"/>
    <cellStyle name="Kimenet 2 33 3 2 2" xfId="15672" xr:uid="{B6D1391A-01AD-432D-A2CB-4CBADD8AE324}"/>
    <cellStyle name="Kimenet 2 33 3 2_Volatility" xfId="15673" xr:uid="{C7B634E3-0F01-4CFB-AB29-FFE4D4718C42}"/>
    <cellStyle name="Kimenet 2 33 3 3" xfId="15674" xr:uid="{FA42F170-D86E-423D-8A35-052080380140}"/>
    <cellStyle name="Kimenet 2 33 3_Volatility" xfId="15675" xr:uid="{41DDE54E-D6D1-4453-ABF6-71BD6965A212}"/>
    <cellStyle name="Kimenet 2 33 4" xfId="15676" xr:uid="{9AA09856-9533-4DEB-97E8-EEFB519D0E50}"/>
    <cellStyle name="Kimenet 2 33 4 2" xfId="15677" xr:uid="{E7B88148-A282-4942-B442-1B3CA6C8B2A0}"/>
    <cellStyle name="Kimenet 2 33 4_Volatility" xfId="15678" xr:uid="{55A42796-F606-4BDD-A761-19B089D5BEA8}"/>
    <cellStyle name="Kimenet 2 33 5" xfId="15679" xr:uid="{C60A21BE-90BC-4CE1-8573-D76CE4A71840}"/>
    <cellStyle name="Kimenet 2 33_Volatility" xfId="15680" xr:uid="{A27B8631-D422-47D3-AE5E-8005B7F70FE7}"/>
    <cellStyle name="Kimenet 2 34" xfId="15681" xr:uid="{7C9778C8-E514-496C-AF78-287F4AFBF250}"/>
    <cellStyle name="Kimenet 2 34 2" xfId="15682" xr:uid="{A0EF2826-1DF2-470B-877F-962E82EF927F}"/>
    <cellStyle name="Kimenet 2 34 2 2" xfId="15683" xr:uid="{0616E2F2-C9B4-4F7A-A83B-88058E5E2DC0}"/>
    <cellStyle name="Kimenet 2 34 2 2 2" xfId="15684" xr:uid="{7A61AF9E-6F6C-4AFC-BD06-67A8EE5EB28D}"/>
    <cellStyle name="Kimenet 2 34 2 2 2 2" xfId="15685" xr:uid="{CB3878B6-2154-4B73-B93C-F850064BE0E5}"/>
    <cellStyle name="Kimenet 2 34 2 2 2_Volatility" xfId="15686" xr:uid="{7A0E83D4-ABE9-4B0B-A4A1-972AE037F51E}"/>
    <cellStyle name="Kimenet 2 34 2 2 3" xfId="15687" xr:uid="{A3DB2743-1661-4A1C-A954-2BB64E5E9B6C}"/>
    <cellStyle name="Kimenet 2 34 2 2_Volatility" xfId="15688" xr:uid="{2B92B9BC-2FF4-4B23-BCF9-646B4E77C207}"/>
    <cellStyle name="Kimenet 2 34 2 3" xfId="15689" xr:uid="{CD9A871B-0803-4CD9-B8E0-02FFF7665145}"/>
    <cellStyle name="Kimenet 2 34 2 3 2" xfId="15690" xr:uid="{9CB8C691-C4CC-46AE-BE14-305739D7A85C}"/>
    <cellStyle name="Kimenet 2 34 2 3 2 2" xfId="15691" xr:uid="{1D4009CF-E123-4A27-B145-1298E87B2B4E}"/>
    <cellStyle name="Kimenet 2 34 2 3 2_Volatility" xfId="15692" xr:uid="{05A2045F-3040-4766-97E9-D12EDEAD3022}"/>
    <cellStyle name="Kimenet 2 34 2 3 3" xfId="15693" xr:uid="{6ADB1645-DFD2-4AB6-A269-F2428E453C92}"/>
    <cellStyle name="Kimenet 2 34 2 3_Volatility" xfId="15694" xr:uid="{F15711C4-9B1B-48E2-A297-DD5EF2644E48}"/>
    <cellStyle name="Kimenet 2 34 2 4" xfId="15695" xr:uid="{DFCA08B7-4E38-4ABC-9FD4-906818CA43B4}"/>
    <cellStyle name="Kimenet 2 34 2 4 2" xfId="15696" xr:uid="{D49CC303-022A-495E-AC16-AA1D58EF81E1}"/>
    <cellStyle name="Kimenet 2 34 2 4_Volatility" xfId="15697" xr:uid="{950754D6-7EBA-48E5-9029-2841861DB412}"/>
    <cellStyle name="Kimenet 2 34 2 5" xfId="15698" xr:uid="{A8460AA0-97A5-46E4-A888-1CE152817E7F}"/>
    <cellStyle name="Kimenet 2 34 2_Volatility" xfId="15699" xr:uid="{9D27845E-318B-4ACA-8D87-C8160AB0C35F}"/>
    <cellStyle name="Kimenet 2 34 3" xfId="15700" xr:uid="{0544DC5C-E263-4E89-BD73-4A9372B78D18}"/>
    <cellStyle name="Kimenet 2 34 3 2" xfId="15701" xr:uid="{52BD9C6F-520D-494A-8A84-9E7F1051AAAF}"/>
    <cellStyle name="Kimenet 2 34 3 2 2" xfId="15702" xr:uid="{C87E039F-E42D-40FD-A433-CE3087CF53FB}"/>
    <cellStyle name="Kimenet 2 34 3 2_Volatility" xfId="15703" xr:uid="{E9132CC8-89AD-4E8D-8D21-CF8A5534D778}"/>
    <cellStyle name="Kimenet 2 34 3 3" xfId="15704" xr:uid="{DCE23DD7-EB14-4BC0-869B-E16F47703397}"/>
    <cellStyle name="Kimenet 2 34 3_Volatility" xfId="15705" xr:uid="{AE7B1D4D-3AA7-4FE4-B4AD-68768C493077}"/>
    <cellStyle name="Kimenet 2 34 4" xfId="15706" xr:uid="{1AE81760-2DE5-483D-810A-BF7553632A4C}"/>
    <cellStyle name="Kimenet 2 34 4 2" xfId="15707" xr:uid="{F8F1E254-4F37-4CA4-8A5B-49D9B841111F}"/>
    <cellStyle name="Kimenet 2 34 4_Volatility" xfId="15708" xr:uid="{B6F70E1E-DA2A-463E-AE46-46734A74DADE}"/>
    <cellStyle name="Kimenet 2 34 5" xfId="15709" xr:uid="{2E39C4C5-CA6E-4FB1-B1F7-F8D9381401E3}"/>
    <cellStyle name="Kimenet 2 34_Volatility" xfId="15710" xr:uid="{58E27B63-509B-4402-ADB3-B9BA888176F6}"/>
    <cellStyle name="Kimenet 2 35" xfId="15711" xr:uid="{EA70F043-F15E-4C22-9E68-2D63D7405B69}"/>
    <cellStyle name="Kimenet 2 35 2" xfId="15712" xr:uid="{88ED48E2-F269-4EC3-8240-8FEA346E330D}"/>
    <cellStyle name="Kimenet 2 35 2 2" xfId="15713" xr:uid="{188AF097-1A41-45AA-AE95-DD427FA9F60B}"/>
    <cellStyle name="Kimenet 2 35 2 2 2" xfId="15714" xr:uid="{4C2F2F76-8C4D-481F-9E72-A636CE9E1276}"/>
    <cellStyle name="Kimenet 2 35 2 2 2 2" xfId="15715" xr:uid="{F2E37550-4285-41DC-B7B5-B5A167159591}"/>
    <cellStyle name="Kimenet 2 35 2 2 2_Volatility" xfId="15716" xr:uid="{480D9E60-1BEA-45B8-845E-E155700BC5F0}"/>
    <cellStyle name="Kimenet 2 35 2 2 3" xfId="15717" xr:uid="{1519D990-6E93-46AA-85EF-302856CCEAF4}"/>
    <cellStyle name="Kimenet 2 35 2 2_Volatility" xfId="15718" xr:uid="{F29B024E-F06B-42E7-BCDC-036B4CE8E626}"/>
    <cellStyle name="Kimenet 2 35 2 3" xfId="15719" xr:uid="{D81B76F4-FDC6-45FD-8981-AC016F6DB659}"/>
    <cellStyle name="Kimenet 2 35 2 3 2" xfId="15720" xr:uid="{EDC80DF9-DE5C-4655-BF5E-5622D3A9A6B3}"/>
    <cellStyle name="Kimenet 2 35 2 3 2 2" xfId="15721" xr:uid="{C3BA421B-D211-4D15-8566-715ED0B5953D}"/>
    <cellStyle name="Kimenet 2 35 2 3 2_Volatility" xfId="15722" xr:uid="{A6736C17-F8B3-496E-8A68-08943D0059CD}"/>
    <cellStyle name="Kimenet 2 35 2 3 3" xfId="15723" xr:uid="{C6A97E8E-FEA6-42FD-A26C-81B65C226347}"/>
    <cellStyle name="Kimenet 2 35 2 3_Volatility" xfId="15724" xr:uid="{4BFF3823-C755-4ECF-827F-6FA8E951D152}"/>
    <cellStyle name="Kimenet 2 35 2 4" xfId="15725" xr:uid="{A0FBFEBF-1153-48A8-84B8-6D22CEB37F37}"/>
    <cellStyle name="Kimenet 2 35 2 4 2" xfId="15726" xr:uid="{3CFB4F23-5FBE-4B82-8105-6DB3DA47D579}"/>
    <cellStyle name="Kimenet 2 35 2 4_Volatility" xfId="15727" xr:uid="{7ACDEADC-CB55-46FC-9BA1-970FC3EE7AFD}"/>
    <cellStyle name="Kimenet 2 35 2 5" xfId="15728" xr:uid="{B4A856F0-F2B1-4442-A5BF-CD0CBB73A28B}"/>
    <cellStyle name="Kimenet 2 35 2_Volatility" xfId="15729" xr:uid="{7F89560D-D735-4FD7-BACF-3380DEB29D64}"/>
    <cellStyle name="Kimenet 2 35 3" xfId="15730" xr:uid="{ABABB26A-9259-4E83-87C6-7144AD4C8259}"/>
    <cellStyle name="Kimenet 2 35 3 2" xfId="15731" xr:uid="{2743F50F-D942-4258-AA7B-29470A8FB865}"/>
    <cellStyle name="Kimenet 2 35 3 2 2" xfId="15732" xr:uid="{884A25B5-60CD-4C1F-9037-BC044D6BFCC3}"/>
    <cellStyle name="Kimenet 2 35 3 2_Volatility" xfId="15733" xr:uid="{B277D331-F1C7-4A6C-A695-5B539913B3CC}"/>
    <cellStyle name="Kimenet 2 35 3 3" xfId="15734" xr:uid="{2C0FC4CA-3092-44EE-BE06-56DCF7B00A24}"/>
    <cellStyle name="Kimenet 2 35 3_Volatility" xfId="15735" xr:uid="{C60A5C02-9B1A-4852-BDE9-C0735C335E71}"/>
    <cellStyle name="Kimenet 2 35 4" xfId="15736" xr:uid="{64E1BAC2-9DE8-4E98-901E-8C250C1F8310}"/>
    <cellStyle name="Kimenet 2 35 4 2" xfId="15737" xr:uid="{F36FB32F-A252-4A17-920B-6F777FC75522}"/>
    <cellStyle name="Kimenet 2 35 4_Volatility" xfId="15738" xr:uid="{D4FE492C-9700-467C-91A1-0CA0F1F5CFD8}"/>
    <cellStyle name="Kimenet 2 35 5" xfId="15739" xr:uid="{FC4CC431-A3C3-4C03-84CE-D9BFA1C07881}"/>
    <cellStyle name="Kimenet 2 35_Volatility" xfId="15740" xr:uid="{7D6A9573-5FEF-4D9D-87AF-CC242BFC4F34}"/>
    <cellStyle name="Kimenet 2 36" xfId="15741" xr:uid="{B134323D-1C40-49D3-8803-2FCACDF34539}"/>
    <cellStyle name="Kimenet 2 36 2" xfId="15742" xr:uid="{1093DFDD-8A39-4B17-BE9C-18C252B4FCF5}"/>
    <cellStyle name="Kimenet 2 36 2 2" xfId="15743" xr:uid="{E0D870A6-5BDA-4AB0-9C19-9402095E0278}"/>
    <cellStyle name="Kimenet 2 36 2 2 2" xfId="15744" xr:uid="{953972F3-30D0-489C-A941-FE03BAF34D31}"/>
    <cellStyle name="Kimenet 2 36 2 2 2 2" xfId="15745" xr:uid="{916A197B-A21C-4447-9164-CE03FAE7D5C7}"/>
    <cellStyle name="Kimenet 2 36 2 2 2_Volatility" xfId="15746" xr:uid="{D1999F19-9CC8-4025-98DF-0EE51D2A9AFD}"/>
    <cellStyle name="Kimenet 2 36 2 2 3" xfId="15747" xr:uid="{8B32758E-8182-4E72-BBDA-128E63178369}"/>
    <cellStyle name="Kimenet 2 36 2 2_Volatility" xfId="15748" xr:uid="{D86617AB-46E4-43C4-A75C-BB8E2DC042CB}"/>
    <cellStyle name="Kimenet 2 36 2 3" xfId="15749" xr:uid="{BB359F77-2133-4470-A678-10613600EAE4}"/>
    <cellStyle name="Kimenet 2 36 2 3 2" xfId="15750" xr:uid="{4460D61E-5A6A-433F-959A-1036DCFA4EFB}"/>
    <cellStyle name="Kimenet 2 36 2 3 2 2" xfId="15751" xr:uid="{C617488F-60D6-4B4C-A063-B045D077E18C}"/>
    <cellStyle name="Kimenet 2 36 2 3 2_Volatility" xfId="15752" xr:uid="{F62C9C19-5C9B-4562-92FA-BED8FAC7C351}"/>
    <cellStyle name="Kimenet 2 36 2 3 3" xfId="15753" xr:uid="{E346E752-17C3-4501-A138-118E7097A677}"/>
    <cellStyle name="Kimenet 2 36 2 3_Volatility" xfId="15754" xr:uid="{D81A707C-1032-4BC7-87CD-6CEAD62F328D}"/>
    <cellStyle name="Kimenet 2 36 2 4" xfId="15755" xr:uid="{0B7E665C-94A7-4C13-88A4-CEA4563E3BE9}"/>
    <cellStyle name="Kimenet 2 36 2 4 2" xfId="15756" xr:uid="{D0E4A50F-1E2E-44A7-B2D1-4649DEE6EA7F}"/>
    <cellStyle name="Kimenet 2 36 2 4_Volatility" xfId="15757" xr:uid="{891E166E-6753-4744-8539-B187AB415601}"/>
    <cellStyle name="Kimenet 2 36 2 5" xfId="15758" xr:uid="{1D929252-F18C-41CC-954E-2981B8F088BF}"/>
    <cellStyle name="Kimenet 2 36 2_Volatility" xfId="15759" xr:uid="{D24659F4-C77E-417B-B457-C67DA0232809}"/>
    <cellStyle name="Kimenet 2 36 3" xfId="15760" xr:uid="{5B27E1AD-434E-48C3-9778-780F5770F407}"/>
    <cellStyle name="Kimenet 2 36 3 2" xfId="15761" xr:uid="{90E1E3A2-4A2D-458A-A785-68C1794FD927}"/>
    <cellStyle name="Kimenet 2 36 3 2 2" xfId="15762" xr:uid="{81145A37-4A0A-46B2-AE04-014C8D9D7AB2}"/>
    <cellStyle name="Kimenet 2 36 3 2_Volatility" xfId="15763" xr:uid="{64DDA778-8184-46EE-AF80-425E8C27A9FC}"/>
    <cellStyle name="Kimenet 2 36 3 3" xfId="15764" xr:uid="{F03E19B5-58E3-44ED-A34B-29582DA4687E}"/>
    <cellStyle name="Kimenet 2 36 3_Volatility" xfId="15765" xr:uid="{31FB823D-8990-4B36-ADE3-0195D4D69FFA}"/>
    <cellStyle name="Kimenet 2 36 4" xfId="15766" xr:uid="{C4AC0551-CBFB-4057-8E5A-EEAB15E7DA17}"/>
    <cellStyle name="Kimenet 2 36 4 2" xfId="15767" xr:uid="{AC6370B1-D592-4410-943C-63FAE42174B2}"/>
    <cellStyle name="Kimenet 2 36 4_Volatility" xfId="15768" xr:uid="{B944B2B6-EBCC-4A10-BAC1-84B4839A5D1C}"/>
    <cellStyle name="Kimenet 2 36 5" xfId="15769" xr:uid="{0A9AB2C1-DE9F-4C18-B819-2C34EF909A19}"/>
    <cellStyle name="Kimenet 2 36_Volatility" xfId="15770" xr:uid="{46BCAD37-84B1-4FF5-8AF1-2C2125A429A4}"/>
    <cellStyle name="Kimenet 2 37" xfId="15771" xr:uid="{7BBBDBAF-1999-4F25-8B60-C8664AED7AB1}"/>
    <cellStyle name="Kimenet 2 37 2" xfId="15772" xr:uid="{6BC7C3EE-FC29-4055-924B-8CFAF8263896}"/>
    <cellStyle name="Kimenet 2 37 2 2" xfId="15773" xr:uid="{17315A88-D22F-4158-A121-F67D78781E9D}"/>
    <cellStyle name="Kimenet 2 37 2 2 2" xfId="15774" xr:uid="{391C7075-0230-4590-84CA-693A06CF5C88}"/>
    <cellStyle name="Kimenet 2 37 2 2 2 2" xfId="15775" xr:uid="{47C18345-737D-434E-9B46-987CDD5FDFDC}"/>
    <cellStyle name="Kimenet 2 37 2 2 2_Volatility" xfId="15776" xr:uid="{029C941E-FCCF-4032-AC40-94DB9A48F2A3}"/>
    <cellStyle name="Kimenet 2 37 2 2 3" xfId="15777" xr:uid="{1CDEAB6D-ECD4-47C5-8A62-373B22B25883}"/>
    <cellStyle name="Kimenet 2 37 2 2_Volatility" xfId="15778" xr:uid="{436AC896-7BB7-4417-ACD2-7AC9909AC7C1}"/>
    <cellStyle name="Kimenet 2 37 2 3" xfId="15779" xr:uid="{891967CD-17C0-4D89-B203-B9FD93BF48EB}"/>
    <cellStyle name="Kimenet 2 37 2 3 2" xfId="15780" xr:uid="{840673AE-A93B-4FA8-97C8-2315AB199757}"/>
    <cellStyle name="Kimenet 2 37 2 3 2 2" xfId="15781" xr:uid="{BC75253E-4345-4B19-84AA-513DF0536A4E}"/>
    <cellStyle name="Kimenet 2 37 2 3 2_Volatility" xfId="15782" xr:uid="{43A22300-0A94-446D-A17D-313087F08369}"/>
    <cellStyle name="Kimenet 2 37 2 3 3" xfId="15783" xr:uid="{044EA0E1-D073-4921-A09D-7AC1FB81E12F}"/>
    <cellStyle name="Kimenet 2 37 2 3_Volatility" xfId="15784" xr:uid="{0518E838-2B89-4545-AF6E-38E62937DA06}"/>
    <cellStyle name="Kimenet 2 37 2 4" xfId="15785" xr:uid="{F407E9AD-A00D-4F80-84AC-B4EAC695A6A8}"/>
    <cellStyle name="Kimenet 2 37 2 4 2" xfId="15786" xr:uid="{93D68B0A-E056-4246-A2C4-A186C1B86BA4}"/>
    <cellStyle name="Kimenet 2 37 2 4_Volatility" xfId="15787" xr:uid="{50DF8359-0EA2-4C81-A7A2-F7D6425C2822}"/>
    <cellStyle name="Kimenet 2 37 2 5" xfId="15788" xr:uid="{40B4FF7F-DF32-4BEB-A388-9DD0434D961B}"/>
    <cellStyle name="Kimenet 2 37 2_Volatility" xfId="15789" xr:uid="{AC2B5FE8-E52A-4BA5-AD67-798546D57158}"/>
    <cellStyle name="Kimenet 2 37 3" xfId="15790" xr:uid="{483FC47B-9F92-4AB6-A3BB-DFAA805A41B7}"/>
    <cellStyle name="Kimenet 2 37 3 2" xfId="15791" xr:uid="{CB04932A-92ED-432D-97D6-2DED77184E97}"/>
    <cellStyle name="Kimenet 2 37 3 2 2" xfId="15792" xr:uid="{B452556E-A6EB-45C5-85E2-CE8115C57CA7}"/>
    <cellStyle name="Kimenet 2 37 3 2_Volatility" xfId="15793" xr:uid="{37326F8D-EF6D-4929-A00D-AC7CEB9C3214}"/>
    <cellStyle name="Kimenet 2 37 3 3" xfId="15794" xr:uid="{3FD0AA64-6417-466E-A4D7-FB9C08FE6DEC}"/>
    <cellStyle name="Kimenet 2 37 3_Volatility" xfId="15795" xr:uid="{70C8A0B5-27E7-4D5F-B91A-91408151DCE2}"/>
    <cellStyle name="Kimenet 2 37 4" xfId="15796" xr:uid="{E5C40BAB-1E0E-4401-B339-2A3815FA8F19}"/>
    <cellStyle name="Kimenet 2 37 4 2" xfId="15797" xr:uid="{F67FD993-2AA4-415A-AF75-12C597012D85}"/>
    <cellStyle name="Kimenet 2 37 4_Volatility" xfId="15798" xr:uid="{E06B7377-3AE8-4429-9CB4-209F5EE6C06E}"/>
    <cellStyle name="Kimenet 2 37 5" xfId="15799" xr:uid="{0C0309CF-A574-4D88-843B-336A66927E69}"/>
    <cellStyle name="Kimenet 2 37_Volatility" xfId="15800" xr:uid="{CBCF93D0-4C3F-455F-918E-C5D50017ED00}"/>
    <cellStyle name="Kimenet 2 38" xfId="15801" xr:uid="{DB3360E8-3AC8-4B9F-9D75-8194E713C87D}"/>
    <cellStyle name="Kimenet 2 38 2" xfId="15802" xr:uid="{39607F2D-1FA3-456E-9A66-09EE8594271B}"/>
    <cellStyle name="Kimenet 2 38 2 2" xfId="15803" xr:uid="{511A0818-F352-447D-8281-8717889C7780}"/>
    <cellStyle name="Kimenet 2 38 2 2 2" xfId="15804" xr:uid="{EE5EC654-8A3A-4114-BAC2-BAECA218C406}"/>
    <cellStyle name="Kimenet 2 38 2 2 2 2" xfId="15805" xr:uid="{EEFB7D76-45E5-44A7-89F8-D1B6BCEE3D01}"/>
    <cellStyle name="Kimenet 2 38 2 2 2_Volatility" xfId="15806" xr:uid="{D6EEE094-0708-4E1F-B3D7-438FC7C2064F}"/>
    <cellStyle name="Kimenet 2 38 2 2 3" xfId="15807" xr:uid="{D686D84D-56EE-421E-BD82-136592D67B45}"/>
    <cellStyle name="Kimenet 2 38 2 2_Volatility" xfId="15808" xr:uid="{EBC1FF67-63BC-49B0-BBA5-AEB267D1C1A2}"/>
    <cellStyle name="Kimenet 2 38 2 3" xfId="15809" xr:uid="{375A7198-E391-454A-A817-F00A92413E20}"/>
    <cellStyle name="Kimenet 2 38 2 3 2" xfId="15810" xr:uid="{702DDB09-D8A9-4BD1-B101-4F9D6B3B67B0}"/>
    <cellStyle name="Kimenet 2 38 2 3 2 2" xfId="15811" xr:uid="{6E3C261D-36C7-42F5-892D-372065B7C32F}"/>
    <cellStyle name="Kimenet 2 38 2 3 2_Volatility" xfId="15812" xr:uid="{CEE15CCE-3F88-4305-A113-4471B7CCB5B7}"/>
    <cellStyle name="Kimenet 2 38 2 3 3" xfId="15813" xr:uid="{A8E408E6-2F0C-4401-8DBB-8D669230216E}"/>
    <cellStyle name="Kimenet 2 38 2 3_Volatility" xfId="15814" xr:uid="{DD01FA3C-AAF4-45C1-9D87-F2FEA9941BCD}"/>
    <cellStyle name="Kimenet 2 38 2 4" xfId="15815" xr:uid="{8F9D76EE-A97A-4B90-AB5A-FADAA36118B1}"/>
    <cellStyle name="Kimenet 2 38 2 4 2" xfId="15816" xr:uid="{6F19C0CB-991D-466E-9F0C-CC5F08BE1587}"/>
    <cellStyle name="Kimenet 2 38 2 4_Volatility" xfId="15817" xr:uid="{5BEAC0DE-74BA-44F5-A18D-2AC69985C5F3}"/>
    <cellStyle name="Kimenet 2 38 2 5" xfId="15818" xr:uid="{8AD3078D-194F-4A02-A72D-52820CC72018}"/>
    <cellStyle name="Kimenet 2 38 2_Volatility" xfId="15819" xr:uid="{C9556B6B-C6E9-4483-B0B2-E0F1D94F3A92}"/>
    <cellStyle name="Kimenet 2 38 3" xfId="15820" xr:uid="{DD2A35E0-ADBD-4A18-B38E-275C85BB73CB}"/>
    <cellStyle name="Kimenet 2 38 3 2" xfId="15821" xr:uid="{943A352A-7D87-4725-9096-681468DEFD99}"/>
    <cellStyle name="Kimenet 2 38 3 2 2" xfId="15822" xr:uid="{898493A3-3A7E-4EB9-BD5E-B9A51413F670}"/>
    <cellStyle name="Kimenet 2 38 3 2_Volatility" xfId="15823" xr:uid="{CD6C3BD6-23FF-40E5-A1C1-C92A8586F6FC}"/>
    <cellStyle name="Kimenet 2 38 3 3" xfId="15824" xr:uid="{4841CE63-4DF9-48AB-965A-77B438F2EB3F}"/>
    <cellStyle name="Kimenet 2 38 3_Volatility" xfId="15825" xr:uid="{CB036B91-F675-45A4-A29C-7B44BB15B962}"/>
    <cellStyle name="Kimenet 2 38 4" xfId="15826" xr:uid="{BBE5CC45-2F68-4B95-8402-434AC3DB0E35}"/>
    <cellStyle name="Kimenet 2 38 4 2" xfId="15827" xr:uid="{50710933-629A-45DC-AAEF-C2EA4BA46734}"/>
    <cellStyle name="Kimenet 2 38 4_Volatility" xfId="15828" xr:uid="{7104BF8E-30B0-485A-9203-C09ED60959C5}"/>
    <cellStyle name="Kimenet 2 38 5" xfId="15829" xr:uid="{8992E640-D4B2-479B-987C-7A28C527DDED}"/>
    <cellStyle name="Kimenet 2 38_Volatility" xfId="15830" xr:uid="{914C77EA-B9BB-4C5B-BF61-0C6494110201}"/>
    <cellStyle name="Kimenet 2 39" xfId="15831" xr:uid="{C632A7C0-8CC3-469F-8D5C-5FF347CFDA76}"/>
    <cellStyle name="Kimenet 2 39 2" xfId="15832" xr:uid="{CDB3CC87-8C32-485E-BF31-0C4839519BF1}"/>
    <cellStyle name="Kimenet 2 39 2 2" xfId="15833" xr:uid="{A0491E16-A110-4881-958F-24BDFA516624}"/>
    <cellStyle name="Kimenet 2 39 2 2 2" xfId="15834" xr:uid="{A9683FE0-0B87-4B7D-99AB-7B67DA4AC2B5}"/>
    <cellStyle name="Kimenet 2 39 2 2 2 2" xfId="15835" xr:uid="{07013C24-64A7-4315-B473-1AA328260FB8}"/>
    <cellStyle name="Kimenet 2 39 2 2 2_Volatility" xfId="15836" xr:uid="{E923B59B-3159-448B-84F6-55A98645E40B}"/>
    <cellStyle name="Kimenet 2 39 2 2 3" xfId="15837" xr:uid="{62DE2FDF-4FC1-476A-8A93-D132C5DE0713}"/>
    <cellStyle name="Kimenet 2 39 2 2_Volatility" xfId="15838" xr:uid="{838A4FF2-046C-4722-B5DC-0230FEA35ACF}"/>
    <cellStyle name="Kimenet 2 39 2 3" xfId="15839" xr:uid="{F464DF4A-F4FD-4049-BBBD-A898C5697D47}"/>
    <cellStyle name="Kimenet 2 39 2 3 2" xfId="15840" xr:uid="{259764CC-D3BC-4B31-8AED-66C2C21A0190}"/>
    <cellStyle name="Kimenet 2 39 2 3 2 2" xfId="15841" xr:uid="{CE401F50-1B53-454E-8571-75FBA2C4AE0B}"/>
    <cellStyle name="Kimenet 2 39 2 3 2_Volatility" xfId="15842" xr:uid="{A0297D26-A653-4057-9BA1-D2EE4330C0D9}"/>
    <cellStyle name="Kimenet 2 39 2 3 3" xfId="15843" xr:uid="{778E2B8B-B638-4032-8675-5C1B86447412}"/>
    <cellStyle name="Kimenet 2 39 2 3_Volatility" xfId="15844" xr:uid="{DD710D04-CE1B-449C-886E-2DC9481E62A7}"/>
    <cellStyle name="Kimenet 2 39 2 4" xfId="15845" xr:uid="{0D9678A5-5D58-4D4B-9824-2192E02DAD64}"/>
    <cellStyle name="Kimenet 2 39 2 4 2" xfId="15846" xr:uid="{22C92709-810A-4508-9F2C-346218D9D9E4}"/>
    <cellStyle name="Kimenet 2 39 2 4_Volatility" xfId="15847" xr:uid="{088B95DB-43E5-4BB8-B20A-954BD374A997}"/>
    <cellStyle name="Kimenet 2 39 2 5" xfId="15848" xr:uid="{B73938DF-8FA2-4232-8318-2D82366B000B}"/>
    <cellStyle name="Kimenet 2 39 2_Volatility" xfId="15849" xr:uid="{31C7F5BE-6BBC-4062-A7FB-BE227F5515F1}"/>
    <cellStyle name="Kimenet 2 39 3" xfId="15850" xr:uid="{78C22C19-942E-4556-AB4D-ED01D5A3AB60}"/>
    <cellStyle name="Kimenet 2 39 3 2" xfId="15851" xr:uid="{9BD34CF5-3C1B-4D03-8975-0B067DFA562A}"/>
    <cellStyle name="Kimenet 2 39 3 2 2" xfId="15852" xr:uid="{49CB28E8-3B5E-43C5-9A76-2FACEAC18544}"/>
    <cellStyle name="Kimenet 2 39 3 2_Volatility" xfId="15853" xr:uid="{05B6E791-E3FC-43C7-94E1-9085B55806E0}"/>
    <cellStyle name="Kimenet 2 39 3 3" xfId="15854" xr:uid="{78A8F9A0-0174-4B99-B3FA-57E0637CFBB0}"/>
    <cellStyle name="Kimenet 2 39 3_Volatility" xfId="15855" xr:uid="{6B7AF8F3-47BC-46DF-BAFD-C4D94D3D0E78}"/>
    <cellStyle name="Kimenet 2 39 4" xfId="15856" xr:uid="{6B939BA8-F87A-4F8E-B302-1DCFCCB2F1E4}"/>
    <cellStyle name="Kimenet 2 39 4 2" xfId="15857" xr:uid="{4EA87EC9-1380-4C13-BA17-96CFF572F2DD}"/>
    <cellStyle name="Kimenet 2 39 4_Volatility" xfId="15858" xr:uid="{9CFC5C55-CB33-4C81-B6A1-7F3445F02AFA}"/>
    <cellStyle name="Kimenet 2 39 5" xfId="15859" xr:uid="{60FE3B2C-03EE-49A8-880E-2244A57DB7E8}"/>
    <cellStyle name="Kimenet 2 39_Volatility" xfId="15860" xr:uid="{5EBC99D1-15F2-4A7E-B6FC-A1E41DD7C9C3}"/>
    <cellStyle name="Kimenet 2 4" xfId="15861" xr:uid="{63AAF408-2529-4B4A-9DD1-77F53359C571}"/>
    <cellStyle name="Kimenet 2 4 2" xfId="15862" xr:uid="{BCC6E7D7-50A4-43F3-93DF-C47FA7F4CCE3}"/>
    <cellStyle name="Kimenet 2 4 2 2" xfId="15863" xr:uid="{6CB89A04-5D38-4637-A40C-0ED1D899536F}"/>
    <cellStyle name="Kimenet 2 4 2 2 2" xfId="15864" xr:uid="{4B3C5AB2-6306-412D-8EE0-C3E56F0A7A41}"/>
    <cellStyle name="Kimenet 2 4 2 2 2 2" xfId="15865" xr:uid="{A4A6C4CC-151B-4481-9018-84D67A68781D}"/>
    <cellStyle name="Kimenet 2 4 2 2 2_Volatility" xfId="15866" xr:uid="{1E41A3C0-0656-4189-8331-5DFC3D9CFFC4}"/>
    <cellStyle name="Kimenet 2 4 2 2 3" xfId="15867" xr:uid="{B8E6F22A-5AD9-410D-8678-E87467621753}"/>
    <cellStyle name="Kimenet 2 4 2 2_Volatility" xfId="15868" xr:uid="{D56006C8-E7A0-4771-8DE5-E1A3FA0752D3}"/>
    <cellStyle name="Kimenet 2 4 2 3" xfId="15869" xr:uid="{19F7F14B-3124-46E9-AEBD-518DCA859470}"/>
    <cellStyle name="Kimenet 2 4 2 3 2" xfId="15870" xr:uid="{AD121079-8AA7-4689-8366-1D782A08E2F8}"/>
    <cellStyle name="Kimenet 2 4 2 3 2 2" xfId="15871" xr:uid="{3C135D10-A938-4CD1-A1D3-579957FB75BD}"/>
    <cellStyle name="Kimenet 2 4 2 3 2_Volatility" xfId="15872" xr:uid="{A04A2AA0-34EE-4B6A-9649-0F71CC4AD4AF}"/>
    <cellStyle name="Kimenet 2 4 2 3 3" xfId="15873" xr:uid="{0F8F23D9-8076-4129-A0C6-878EB9395013}"/>
    <cellStyle name="Kimenet 2 4 2 3_Volatility" xfId="15874" xr:uid="{E8DD140F-9564-425D-944B-488DD98F9786}"/>
    <cellStyle name="Kimenet 2 4 2 4" xfId="15875" xr:uid="{8B2EE1B9-4ED1-4D61-9580-BC9C4EED6E31}"/>
    <cellStyle name="Kimenet 2 4 2 4 2" xfId="15876" xr:uid="{C96581CF-A92A-4609-932A-D6A81AB74316}"/>
    <cellStyle name="Kimenet 2 4 2 4_Volatility" xfId="15877" xr:uid="{27CDAE32-8712-4529-AFCC-67F3E81BAE49}"/>
    <cellStyle name="Kimenet 2 4 2 5" xfId="15878" xr:uid="{787DE13C-4804-4E86-8899-E21748DF960C}"/>
    <cellStyle name="Kimenet 2 4 2_Volatility" xfId="15879" xr:uid="{3B46264F-AA54-4A40-8A44-B84478B368AE}"/>
    <cellStyle name="Kimenet 2 4 3" xfId="15880" xr:uid="{11757118-E285-4C42-A292-ECE1EDB16D5E}"/>
    <cellStyle name="Kimenet 2 4 3 2" xfId="15881" xr:uid="{3F7D93B2-D995-4559-9F4D-B76DC8AF1852}"/>
    <cellStyle name="Kimenet 2 4 3 2 2" xfId="15882" xr:uid="{8193A028-AC66-4C47-80B7-140C3E83F663}"/>
    <cellStyle name="Kimenet 2 4 3 2_Volatility" xfId="15883" xr:uid="{1FF5151E-C0E5-423C-B9C5-58F76C61DA78}"/>
    <cellStyle name="Kimenet 2 4 3 3" xfId="15884" xr:uid="{7DC15E13-476C-4F17-89DB-F528D613FC0C}"/>
    <cellStyle name="Kimenet 2 4 3_Volatility" xfId="15885" xr:uid="{5CD630D7-A28C-41F3-B7B5-95B46CF62EE2}"/>
    <cellStyle name="Kimenet 2 4 4" xfId="15886" xr:uid="{E126234B-C931-448F-945C-C3315D34B5E9}"/>
    <cellStyle name="Kimenet 2 4 4 2" xfId="15887" xr:uid="{7BA5F7A6-B07B-4C76-8AC7-121230BAC6F1}"/>
    <cellStyle name="Kimenet 2 4 4_Volatility" xfId="15888" xr:uid="{3BE7A79B-B056-464F-BC68-5B4BC5E215AC}"/>
    <cellStyle name="Kimenet 2 4 5" xfId="15889" xr:uid="{D9BE63A3-26AA-4910-BAD0-AFA838E8778B}"/>
    <cellStyle name="Kimenet 2 4_Volatility" xfId="15890" xr:uid="{9E52294C-6203-4EEA-992E-6D730267F7F7}"/>
    <cellStyle name="Kimenet 2 40" xfId="15891" xr:uid="{A9B68205-D631-4A4B-82AA-3705245095A9}"/>
    <cellStyle name="Kimenet 2 40 2" xfId="15892" xr:uid="{8452608B-980D-4305-BE7E-0F9FF8A4C72D}"/>
    <cellStyle name="Kimenet 2 40 2 2" xfId="15893" xr:uid="{34916871-1E57-4FD9-B4F6-8E99BBC66EA8}"/>
    <cellStyle name="Kimenet 2 40 2 2 2" xfId="15894" xr:uid="{C3FA4EF7-7C64-4292-8DAF-B40AC11EFF3A}"/>
    <cellStyle name="Kimenet 2 40 2 2 2 2" xfId="15895" xr:uid="{49EE4FA5-1FAB-49DE-B70F-3719225E2A27}"/>
    <cellStyle name="Kimenet 2 40 2 2 2_Volatility" xfId="15896" xr:uid="{29B1808E-8A09-4E15-A81E-D435295352B5}"/>
    <cellStyle name="Kimenet 2 40 2 2 3" xfId="15897" xr:uid="{7ACB340E-2084-4416-8DFF-33E99C9AC48A}"/>
    <cellStyle name="Kimenet 2 40 2 2_Volatility" xfId="15898" xr:uid="{A291DF32-06AD-4D02-AEDB-0149E5153A75}"/>
    <cellStyle name="Kimenet 2 40 2 3" xfId="15899" xr:uid="{D8FA9699-5698-40A8-A79E-81F9AB53B6DE}"/>
    <cellStyle name="Kimenet 2 40 2 3 2" xfId="15900" xr:uid="{B0BA315A-A54D-41A4-9188-97E95DC02DD9}"/>
    <cellStyle name="Kimenet 2 40 2 3 2 2" xfId="15901" xr:uid="{38A29101-F03A-4D38-9D36-8C06B23D7DCC}"/>
    <cellStyle name="Kimenet 2 40 2 3 2_Volatility" xfId="15902" xr:uid="{FBFF2091-B14C-437D-AC79-6934F064BDDA}"/>
    <cellStyle name="Kimenet 2 40 2 3 3" xfId="15903" xr:uid="{F55D0E38-5359-44BA-B712-A1AE74A918EF}"/>
    <cellStyle name="Kimenet 2 40 2 3_Volatility" xfId="15904" xr:uid="{359439EA-A69C-46E2-85A0-E57EFF5BA024}"/>
    <cellStyle name="Kimenet 2 40 2 4" xfId="15905" xr:uid="{ECD55B56-5B8A-48A5-B54C-C5C012D2D578}"/>
    <cellStyle name="Kimenet 2 40 2 4 2" xfId="15906" xr:uid="{C0030418-627D-4E58-A48B-6E2541225F33}"/>
    <cellStyle name="Kimenet 2 40 2 4_Volatility" xfId="15907" xr:uid="{F6CBECD9-AE8A-4B2F-8EFF-EF4B9E346BC9}"/>
    <cellStyle name="Kimenet 2 40 2 5" xfId="15908" xr:uid="{6C8B318D-E58F-42E0-8A16-8B235BC528E7}"/>
    <cellStyle name="Kimenet 2 40 2_Volatility" xfId="15909" xr:uid="{D1388CFB-11E3-46E5-BD43-FFC3D0CE7EB9}"/>
    <cellStyle name="Kimenet 2 40 3" xfId="15910" xr:uid="{3D696D75-E9C3-4722-85E0-356C397F6512}"/>
    <cellStyle name="Kimenet 2 40 3 2" xfId="15911" xr:uid="{43A671CB-1C2F-4041-A5DB-1A2D9C3D3A00}"/>
    <cellStyle name="Kimenet 2 40 3 2 2" xfId="15912" xr:uid="{4FC7F416-AEAB-444E-A917-F8990B33A976}"/>
    <cellStyle name="Kimenet 2 40 3 2_Volatility" xfId="15913" xr:uid="{B602238D-A3AE-4EF1-BCFE-B4EBC1489567}"/>
    <cellStyle name="Kimenet 2 40 3 3" xfId="15914" xr:uid="{A6CEC473-7EA4-4BE0-9EBB-C2BA14D28036}"/>
    <cellStyle name="Kimenet 2 40 3_Volatility" xfId="15915" xr:uid="{C3AAC2EA-6753-4069-8D08-3DD971009492}"/>
    <cellStyle name="Kimenet 2 40 4" xfId="15916" xr:uid="{324F4733-934B-4958-A567-C1BCA55FCF5C}"/>
    <cellStyle name="Kimenet 2 40 4 2" xfId="15917" xr:uid="{43D7C024-E010-42F3-9DB6-33B88909127F}"/>
    <cellStyle name="Kimenet 2 40 4_Volatility" xfId="15918" xr:uid="{2341CB0B-DA28-4310-8C99-A706343CE15F}"/>
    <cellStyle name="Kimenet 2 40 5" xfId="15919" xr:uid="{F23B4980-F51F-4492-A01B-2FED2D2B22CE}"/>
    <cellStyle name="Kimenet 2 40_Volatility" xfId="15920" xr:uid="{40FF1AAD-F1F6-4966-8B67-3166E0698362}"/>
    <cellStyle name="Kimenet 2 41" xfId="15921" xr:uid="{EF25D7B2-EAFE-43EA-9054-5D1DF464A5B9}"/>
    <cellStyle name="Kimenet 2 41 2" xfId="15922" xr:uid="{CFC10D1E-E12C-4074-8EA8-B1F0CB469F50}"/>
    <cellStyle name="Kimenet 2 41 2 2" xfId="15923" xr:uid="{8D906ED6-9CB1-4C3C-8E1A-501C5A20DF83}"/>
    <cellStyle name="Kimenet 2 41 2 2 2" xfId="15924" xr:uid="{048E6F60-4D71-4A2C-97D1-AD503B47A423}"/>
    <cellStyle name="Kimenet 2 41 2 2 2 2" xfId="15925" xr:uid="{871DFE6A-6E3C-426F-A113-4732D2D99E4C}"/>
    <cellStyle name="Kimenet 2 41 2 2 2_Volatility" xfId="15926" xr:uid="{7687D97D-BA27-4A9C-BBE9-54E16F3149F0}"/>
    <cellStyle name="Kimenet 2 41 2 2 3" xfId="15927" xr:uid="{CEBF3FD6-F17A-4B84-A9B1-C15B5377C1BD}"/>
    <cellStyle name="Kimenet 2 41 2 2_Volatility" xfId="15928" xr:uid="{6AC2F230-05F2-401C-B2C1-0DA084522C06}"/>
    <cellStyle name="Kimenet 2 41 2 3" xfId="15929" xr:uid="{D0B735A9-2472-4280-B30D-340289643FAD}"/>
    <cellStyle name="Kimenet 2 41 2 3 2" xfId="15930" xr:uid="{86F63C33-F90B-4FA3-BB84-04D5094CA953}"/>
    <cellStyle name="Kimenet 2 41 2 3 2 2" xfId="15931" xr:uid="{DD557C6C-5C2A-4209-B48C-DD9D13AA448A}"/>
    <cellStyle name="Kimenet 2 41 2 3 2_Volatility" xfId="15932" xr:uid="{DAFA82E7-1759-4116-8817-ED9375F4F8CF}"/>
    <cellStyle name="Kimenet 2 41 2 3 3" xfId="15933" xr:uid="{FD325580-9003-404F-9E89-123788447716}"/>
    <cellStyle name="Kimenet 2 41 2 3_Volatility" xfId="15934" xr:uid="{9FD45405-FDDF-4A40-8300-C9822CF0F3AB}"/>
    <cellStyle name="Kimenet 2 41 2 4" xfId="15935" xr:uid="{16A11EE0-8741-4923-8459-8DEC84BFD146}"/>
    <cellStyle name="Kimenet 2 41 2 4 2" xfId="15936" xr:uid="{D518B46C-F4CF-4AA6-8737-4A8B44799FBB}"/>
    <cellStyle name="Kimenet 2 41 2 4_Volatility" xfId="15937" xr:uid="{99F1C4E7-FF47-466D-AB66-4EDBF7CC746A}"/>
    <cellStyle name="Kimenet 2 41 2 5" xfId="15938" xr:uid="{8442FA4D-B8CF-4CDC-868D-8A5E2EC7E8DC}"/>
    <cellStyle name="Kimenet 2 41 2_Volatility" xfId="15939" xr:uid="{620BC1FF-3B41-47FA-B102-B3D883AF3763}"/>
    <cellStyle name="Kimenet 2 41 3" xfId="15940" xr:uid="{E059BD51-7565-43E4-A43E-B56E42C327C0}"/>
    <cellStyle name="Kimenet 2 41 3 2" xfId="15941" xr:uid="{7832A160-A233-4690-8DB4-1332573AAB8A}"/>
    <cellStyle name="Kimenet 2 41 3 2 2" xfId="15942" xr:uid="{2096C4EE-8444-4E9C-9198-31F6B8E45AAF}"/>
    <cellStyle name="Kimenet 2 41 3 2_Volatility" xfId="15943" xr:uid="{857377BF-0FF4-42FA-8397-2F5DA4FDB6BE}"/>
    <cellStyle name="Kimenet 2 41 3 3" xfId="15944" xr:uid="{C1D4ADC2-AC31-44C7-83C2-D13835821734}"/>
    <cellStyle name="Kimenet 2 41 3_Volatility" xfId="15945" xr:uid="{3F6874ED-EE65-415E-9849-1F7C00CE700D}"/>
    <cellStyle name="Kimenet 2 41 4" xfId="15946" xr:uid="{F5F11CE5-E864-49B1-A354-1FB18F2A200F}"/>
    <cellStyle name="Kimenet 2 41 4 2" xfId="15947" xr:uid="{32EC1892-0C87-42B7-987D-E98B72F2BF84}"/>
    <cellStyle name="Kimenet 2 41 4_Volatility" xfId="15948" xr:uid="{B8988A06-65FE-4453-BB58-9D0855FE933C}"/>
    <cellStyle name="Kimenet 2 41 5" xfId="15949" xr:uid="{3434B2C8-E262-46C5-B40C-3CB8A68543DE}"/>
    <cellStyle name="Kimenet 2 41_Volatility" xfId="15950" xr:uid="{A9846A0D-5123-48A2-95A8-3BE31A373D61}"/>
    <cellStyle name="Kimenet 2 42" xfId="15951" xr:uid="{47682536-AB1E-416C-8245-8F212A5E32DF}"/>
    <cellStyle name="Kimenet 2 42 2" xfId="15952" xr:uid="{A68AFD0F-9063-4F97-AA5A-F4F863CD7213}"/>
    <cellStyle name="Kimenet 2 42 2 2" xfId="15953" xr:uid="{F4FFD858-F0F5-46B1-9386-7FB661018DFC}"/>
    <cellStyle name="Kimenet 2 42 2 2 2" xfId="15954" xr:uid="{BEC18D0C-4752-4953-A4A3-05323E7D6CD4}"/>
    <cellStyle name="Kimenet 2 42 2 2 2 2" xfId="15955" xr:uid="{F7E0B596-0889-4239-B299-0E89D23DF315}"/>
    <cellStyle name="Kimenet 2 42 2 2 2_Volatility" xfId="15956" xr:uid="{48DDB671-2F4E-4E17-B500-3566943B2E10}"/>
    <cellStyle name="Kimenet 2 42 2 2 3" xfId="15957" xr:uid="{7CF0D495-CF57-42EF-896D-92F5A1D49162}"/>
    <cellStyle name="Kimenet 2 42 2 2_Volatility" xfId="15958" xr:uid="{CDC2FF80-146A-4747-BE4A-A5F6AC2C2943}"/>
    <cellStyle name="Kimenet 2 42 2 3" xfId="15959" xr:uid="{58D37E1E-C7B4-47B7-AEEE-CAB17917D700}"/>
    <cellStyle name="Kimenet 2 42 2 3 2" xfId="15960" xr:uid="{519D48B7-E622-4E30-88E8-7BE2290432EB}"/>
    <cellStyle name="Kimenet 2 42 2 3 2 2" xfId="15961" xr:uid="{3CBC386E-9FF0-4690-9ACD-6442D28F9B42}"/>
    <cellStyle name="Kimenet 2 42 2 3 2_Volatility" xfId="15962" xr:uid="{7C596127-1F25-4D7B-B661-EF0F4B97258D}"/>
    <cellStyle name="Kimenet 2 42 2 3 3" xfId="15963" xr:uid="{B4124608-4198-4F52-A6E1-2FB9E27F6FC6}"/>
    <cellStyle name="Kimenet 2 42 2 3_Volatility" xfId="15964" xr:uid="{F4ACA579-1362-4949-871B-07FDA112C645}"/>
    <cellStyle name="Kimenet 2 42 2 4" xfId="15965" xr:uid="{3D9755A7-E373-455E-B550-23F2331DEF99}"/>
    <cellStyle name="Kimenet 2 42 2 4 2" xfId="15966" xr:uid="{6FADD854-BE4A-46F7-9C31-CCD09A19F0D1}"/>
    <cellStyle name="Kimenet 2 42 2 4_Volatility" xfId="15967" xr:uid="{7528354E-5FDE-4746-8C70-DC0BD86D98CC}"/>
    <cellStyle name="Kimenet 2 42 2 5" xfId="15968" xr:uid="{83CA6E1F-904F-4A5F-B1BB-72A4E88996F0}"/>
    <cellStyle name="Kimenet 2 42 2_Volatility" xfId="15969" xr:uid="{F529EAA8-A876-4C2B-AF56-C0326F998BA5}"/>
    <cellStyle name="Kimenet 2 42 3" xfId="15970" xr:uid="{8C690856-4D4F-44A1-836B-A60F5B81EBA8}"/>
    <cellStyle name="Kimenet 2 42 3 2" xfId="15971" xr:uid="{94728AE3-6652-45CA-BFE9-9F3D64138480}"/>
    <cellStyle name="Kimenet 2 42 3 2 2" xfId="15972" xr:uid="{1371DE09-747A-44DF-9585-38F480DE083B}"/>
    <cellStyle name="Kimenet 2 42 3 2_Volatility" xfId="15973" xr:uid="{C9BC328A-485E-4AFD-8F69-D157B3ED1D94}"/>
    <cellStyle name="Kimenet 2 42 3 3" xfId="15974" xr:uid="{60AAD1F8-91DE-4A68-9009-82DDBA3D1B2C}"/>
    <cellStyle name="Kimenet 2 42 3_Volatility" xfId="15975" xr:uid="{853BC80F-E5C4-4EAF-B813-D551D6179871}"/>
    <cellStyle name="Kimenet 2 42 4" xfId="15976" xr:uid="{7B01F5F5-555A-4694-B5F4-E5713F73902C}"/>
    <cellStyle name="Kimenet 2 42 4 2" xfId="15977" xr:uid="{68B678F2-144C-4DB9-ABE6-B819E8CA5804}"/>
    <cellStyle name="Kimenet 2 42 4_Volatility" xfId="15978" xr:uid="{078FD8AE-8641-4306-B6B3-EA3AEFEFEABB}"/>
    <cellStyle name="Kimenet 2 42 5" xfId="15979" xr:uid="{CAF25C24-91CE-4E43-AFFF-77AAB0A923F7}"/>
    <cellStyle name="Kimenet 2 42_Volatility" xfId="15980" xr:uid="{171BD106-062E-41DE-B146-A69AE414736C}"/>
    <cellStyle name="Kimenet 2 43" xfId="15981" xr:uid="{A8669370-5C1E-4DF9-BB12-978F9E043574}"/>
    <cellStyle name="Kimenet 2 43 2" xfId="15982" xr:uid="{5FADBDA4-0927-4D24-8B0B-5DE45A63DC94}"/>
    <cellStyle name="Kimenet 2 43 2 2" xfId="15983" xr:uid="{9846ED02-4090-4707-9952-C95E56585918}"/>
    <cellStyle name="Kimenet 2 43 2 2 2" xfId="15984" xr:uid="{4102EE91-7AAF-4510-B8AC-4C121B94EA5E}"/>
    <cellStyle name="Kimenet 2 43 2 2 2 2" xfId="15985" xr:uid="{E07C7F9F-E4DE-4153-8EDA-815C1C94864A}"/>
    <cellStyle name="Kimenet 2 43 2 2 2_Volatility" xfId="15986" xr:uid="{C5565478-4F8B-4011-80E5-CBECF91B91C6}"/>
    <cellStyle name="Kimenet 2 43 2 2 3" xfId="15987" xr:uid="{AA1E62D9-8A22-47A3-BFDE-15688889E094}"/>
    <cellStyle name="Kimenet 2 43 2 2_Volatility" xfId="15988" xr:uid="{29F5724D-0868-4A93-9B64-040879917B19}"/>
    <cellStyle name="Kimenet 2 43 2 3" xfId="15989" xr:uid="{2330C845-1D3E-49E7-BD80-761BC6B6E265}"/>
    <cellStyle name="Kimenet 2 43 2 3 2" xfId="15990" xr:uid="{B100A223-8CE4-4C44-B056-8CAB69875541}"/>
    <cellStyle name="Kimenet 2 43 2 3 2 2" xfId="15991" xr:uid="{53AD0523-54AC-4803-A2F9-6BE931CA7019}"/>
    <cellStyle name="Kimenet 2 43 2 3 2_Volatility" xfId="15992" xr:uid="{76DCC475-02E8-4C6B-9FB6-F74FF3157A77}"/>
    <cellStyle name="Kimenet 2 43 2 3 3" xfId="15993" xr:uid="{787E1C8D-62CE-4F76-9720-8F51DC0F138D}"/>
    <cellStyle name="Kimenet 2 43 2 3_Volatility" xfId="15994" xr:uid="{AF872A66-D42D-4E3E-8C49-ACCDBCC60B52}"/>
    <cellStyle name="Kimenet 2 43 2 4" xfId="15995" xr:uid="{7705BCC5-97EF-4509-AE1E-D8AB87F3077C}"/>
    <cellStyle name="Kimenet 2 43 2 4 2" xfId="15996" xr:uid="{0618C15B-F32C-400B-8DE1-0086A140D4E9}"/>
    <cellStyle name="Kimenet 2 43 2 4_Volatility" xfId="15997" xr:uid="{79CA3E00-C34B-49C7-9B4C-CE2714311359}"/>
    <cellStyle name="Kimenet 2 43 2 5" xfId="15998" xr:uid="{456F39C1-4BA1-45C6-AB59-221367208AEB}"/>
    <cellStyle name="Kimenet 2 43 2_Volatility" xfId="15999" xr:uid="{16045AE7-6EE3-4E01-BFF9-63FC07AD4C0E}"/>
    <cellStyle name="Kimenet 2 43 3" xfId="16000" xr:uid="{50161F4F-B6F2-4196-8F1C-DAA0D34C7FCC}"/>
    <cellStyle name="Kimenet 2 43 3 2" xfId="16001" xr:uid="{0493C0CC-C2BE-4DE0-82CB-B62B0E9F3C26}"/>
    <cellStyle name="Kimenet 2 43 3 2 2" xfId="16002" xr:uid="{9001A7EB-6A94-486D-82FD-C9189EE239E2}"/>
    <cellStyle name="Kimenet 2 43 3 2_Volatility" xfId="16003" xr:uid="{D06A3F7E-47DD-4133-9606-BC774845C951}"/>
    <cellStyle name="Kimenet 2 43 3 3" xfId="16004" xr:uid="{B7080F83-BA86-4CEC-999C-8079E1D0BD55}"/>
    <cellStyle name="Kimenet 2 43 3_Volatility" xfId="16005" xr:uid="{38F44EF4-3C90-4EF7-BBD5-3F2CD606DCF8}"/>
    <cellStyle name="Kimenet 2 43 4" xfId="16006" xr:uid="{922C7DD5-BC6A-4A80-B896-D44AFF067E3F}"/>
    <cellStyle name="Kimenet 2 43 4 2" xfId="16007" xr:uid="{1E0447AB-1E1E-4D86-9BF7-58DED845E425}"/>
    <cellStyle name="Kimenet 2 43 4_Volatility" xfId="16008" xr:uid="{2D6D7014-0989-4322-B232-3AF310E19647}"/>
    <cellStyle name="Kimenet 2 43 5" xfId="16009" xr:uid="{BDCE9BA4-580D-4897-A227-2018688344FE}"/>
    <cellStyle name="Kimenet 2 43_Volatility" xfId="16010" xr:uid="{B71B93A1-3F60-43DD-BFD4-7982FE16F030}"/>
    <cellStyle name="Kimenet 2 44" xfId="16011" xr:uid="{25770476-E0C7-4F28-9C55-9E925400A208}"/>
    <cellStyle name="Kimenet 2 44 2" xfId="16012" xr:uid="{B50AB7D5-4955-4375-8351-4391CA7C6CFA}"/>
    <cellStyle name="Kimenet 2 44 2 2" xfId="16013" xr:uid="{2FD6A636-1D72-457D-9227-9006C00DCA06}"/>
    <cellStyle name="Kimenet 2 44 2 2 2" xfId="16014" xr:uid="{F5529D8C-EC76-4478-B7BD-F4E78D4958BB}"/>
    <cellStyle name="Kimenet 2 44 2 2 2 2" xfId="16015" xr:uid="{64FE5CD6-D26B-4411-84CC-F51ACD8BE895}"/>
    <cellStyle name="Kimenet 2 44 2 2 2_Volatility" xfId="16016" xr:uid="{D9CDFB7C-6792-4F33-BD69-D2A0CCFB177B}"/>
    <cellStyle name="Kimenet 2 44 2 2 3" xfId="16017" xr:uid="{91C4E3D0-C9E5-4B11-9159-3F455F3C0057}"/>
    <cellStyle name="Kimenet 2 44 2 2_Volatility" xfId="16018" xr:uid="{56B8CA0C-69DE-400C-B329-140A628425C7}"/>
    <cellStyle name="Kimenet 2 44 2 3" xfId="16019" xr:uid="{81E6E96D-CF2C-4E67-93BD-70AEBF402DAF}"/>
    <cellStyle name="Kimenet 2 44 2 3 2" xfId="16020" xr:uid="{59EFC6E4-2FE2-4C11-B69A-E4D073DD9938}"/>
    <cellStyle name="Kimenet 2 44 2 3 2 2" xfId="16021" xr:uid="{60D251B6-2868-4988-BC1A-A6D19A91EBC4}"/>
    <cellStyle name="Kimenet 2 44 2 3 2_Volatility" xfId="16022" xr:uid="{186C2B31-4683-4BA5-8542-DE1E62A24906}"/>
    <cellStyle name="Kimenet 2 44 2 3 3" xfId="16023" xr:uid="{B69136BD-D437-4CFA-BEC1-DDA937B0B32A}"/>
    <cellStyle name="Kimenet 2 44 2 3_Volatility" xfId="16024" xr:uid="{D592E982-34A7-48B0-85F0-DC066FED378F}"/>
    <cellStyle name="Kimenet 2 44 2 4" xfId="16025" xr:uid="{9B0CACFD-B533-4ACC-8F48-ED154D504ED9}"/>
    <cellStyle name="Kimenet 2 44 2 4 2" xfId="16026" xr:uid="{14493E6D-DC7F-4C93-9B06-FE8AC4E3BF2B}"/>
    <cellStyle name="Kimenet 2 44 2 4_Volatility" xfId="16027" xr:uid="{22338E83-9B51-4626-AE3C-A9DF17B5D3E4}"/>
    <cellStyle name="Kimenet 2 44 2 5" xfId="16028" xr:uid="{0EE6D315-7E11-4243-A065-B30334AF97F9}"/>
    <cellStyle name="Kimenet 2 44 2_Volatility" xfId="16029" xr:uid="{1A1FB142-E743-485F-A3DC-7F6D4D877DE7}"/>
    <cellStyle name="Kimenet 2 44 3" xfId="16030" xr:uid="{4CD00756-D9FD-4937-9C10-7A247B5EC20D}"/>
    <cellStyle name="Kimenet 2 44 3 2" xfId="16031" xr:uid="{FD3A30B0-AFD3-4719-A370-A117431A90DA}"/>
    <cellStyle name="Kimenet 2 44 3 2 2" xfId="16032" xr:uid="{B486EE67-3A11-4798-82DE-0B6800765E7C}"/>
    <cellStyle name="Kimenet 2 44 3 2_Volatility" xfId="16033" xr:uid="{201D60E9-462C-4BA7-8855-4E532382085D}"/>
    <cellStyle name="Kimenet 2 44 3 3" xfId="16034" xr:uid="{B251569B-F69D-4AFB-9A52-F07DC013D7B6}"/>
    <cellStyle name="Kimenet 2 44 3_Volatility" xfId="16035" xr:uid="{C07AAFD8-EBCD-4010-BFCE-BFFC97F5BE28}"/>
    <cellStyle name="Kimenet 2 44 4" xfId="16036" xr:uid="{EA7D840B-A23A-479C-BCB8-CFF6026CAE33}"/>
    <cellStyle name="Kimenet 2 44 4 2" xfId="16037" xr:uid="{2453B31B-F0C1-409C-AB4A-961F640BE961}"/>
    <cellStyle name="Kimenet 2 44 4_Volatility" xfId="16038" xr:uid="{B3DB8DCE-7FB7-4F54-9022-6A1C34D84164}"/>
    <cellStyle name="Kimenet 2 44 5" xfId="16039" xr:uid="{F07B3554-079E-4095-BB31-C38FA9F6DD24}"/>
    <cellStyle name="Kimenet 2 44_Volatility" xfId="16040" xr:uid="{24C53AAD-7CA4-4E33-8F66-B8E6BFCE53F0}"/>
    <cellStyle name="Kimenet 2 45" xfId="16041" xr:uid="{B5E2BCD5-5B97-4B04-9F41-8A2367160B58}"/>
    <cellStyle name="Kimenet 2 45 2" xfId="16042" xr:uid="{195D2FC3-C989-46B8-9148-42CD5FAD76DA}"/>
    <cellStyle name="Kimenet 2 45 2 2" xfId="16043" xr:uid="{43591167-B8B8-4739-88A7-308EB478BBBD}"/>
    <cellStyle name="Kimenet 2 45 2 2 2" xfId="16044" xr:uid="{1DFEBED9-FDA1-4A3D-8EFC-9F5A8F91EB02}"/>
    <cellStyle name="Kimenet 2 45 2 2 2 2" xfId="16045" xr:uid="{432DB90F-9C58-4652-AD18-62EB29ADCDDC}"/>
    <cellStyle name="Kimenet 2 45 2 2 2_Volatility" xfId="16046" xr:uid="{23D953E6-2D34-4E47-9641-AE241BC2C33B}"/>
    <cellStyle name="Kimenet 2 45 2 2 3" xfId="16047" xr:uid="{EA2EC6B2-86F8-4844-8557-FBBDB5A40109}"/>
    <cellStyle name="Kimenet 2 45 2 2_Volatility" xfId="16048" xr:uid="{019AAFDB-EEE1-4CEC-83F5-2ED1466102CB}"/>
    <cellStyle name="Kimenet 2 45 2 3" xfId="16049" xr:uid="{3F92318A-D541-4E1F-B530-42D5508CF115}"/>
    <cellStyle name="Kimenet 2 45 2 3 2" xfId="16050" xr:uid="{AA6FF59E-1AB3-4257-84D5-8CE36E119C52}"/>
    <cellStyle name="Kimenet 2 45 2 3 2 2" xfId="16051" xr:uid="{7729AC92-2E80-4B4A-B2C0-FD251920B4BC}"/>
    <cellStyle name="Kimenet 2 45 2 3 2_Volatility" xfId="16052" xr:uid="{558ED856-6635-44D9-9225-E7116A45A8FC}"/>
    <cellStyle name="Kimenet 2 45 2 3 3" xfId="16053" xr:uid="{5B1303B9-B3EE-42A1-854D-1363BF023E44}"/>
    <cellStyle name="Kimenet 2 45 2 3_Volatility" xfId="16054" xr:uid="{D5BE6EC2-28A8-4B78-AFE7-2FE2D35138BB}"/>
    <cellStyle name="Kimenet 2 45 2 4" xfId="16055" xr:uid="{A164ADA1-8941-44AF-B7E1-8779B326526D}"/>
    <cellStyle name="Kimenet 2 45 2 4 2" xfId="16056" xr:uid="{14734C90-EC72-4753-ABF6-C9539B1D0178}"/>
    <cellStyle name="Kimenet 2 45 2 4_Volatility" xfId="16057" xr:uid="{85F24DE7-FF32-4BEC-B0C2-3EAC9E1618A2}"/>
    <cellStyle name="Kimenet 2 45 2 5" xfId="16058" xr:uid="{B58D9C20-8DB2-47A0-A035-4BF090B9D09F}"/>
    <cellStyle name="Kimenet 2 45 2_Volatility" xfId="16059" xr:uid="{EE2FE080-295F-4F15-9BF0-AAFEF0FA4394}"/>
    <cellStyle name="Kimenet 2 45 3" xfId="16060" xr:uid="{3A34C58C-A7B1-47A4-9F8D-B5022ECCD4DD}"/>
    <cellStyle name="Kimenet 2 45 3 2" xfId="16061" xr:uid="{2963EC21-5201-4936-A4ED-BBCF0AAC9BF7}"/>
    <cellStyle name="Kimenet 2 45 3 2 2" xfId="16062" xr:uid="{3E77959B-835A-4EBF-BD35-C843EE992DF4}"/>
    <cellStyle name="Kimenet 2 45 3 2_Volatility" xfId="16063" xr:uid="{D241AD45-4EA3-4A95-A73A-4E440B022494}"/>
    <cellStyle name="Kimenet 2 45 3 3" xfId="16064" xr:uid="{BDB8AA0A-AA1D-420C-936F-98E1690F3147}"/>
    <cellStyle name="Kimenet 2 45 3_Volatility" xfId="16065" xr:uid="{D9A5CC19-AA8A-4413-B21B-BC2D02D12703}"/>
    <cellStyle name="Kimenet 2 45 4" xfId="16066" xr:uid="{66673A88-3045-496D-A1C6-3E6F3D45F3BD}"/>
    <cellStyle name="Kimenet 2 45 4 2" xfId="16067" xr:uid="{5466D847-90A6-4340-AAB4-0C96AC875425}"/>
    <cellStyle name="Kimenet 2 45 4_Volatility" xfId="16068" xr:uid="{15F08952-889D-4036-A411-7187E73013FA}"/>
    <cellStyle name="Kimenet 2 45 5" xfId="16069" xr:uid="{85678726-B50E-4FF0-945C-0CE49616BB8D}"/>
    <cellStyle name="Kimenet 2 45_Volatility" xfId="16070" xr:uid="{E0C1FFE0-BE73-42B8-870A-F70108F4F7EE}"/>
    <cellStyle name="Kimenet 2 46" xfId="16071" xr:uid="{236CD11E-6AD0-4B33-A79D-582162AA3A73}"/>
    <cellStyle name="Kimenet 2 46 2" xfId="16072" xr:uid="{0D1BD77F-5389-4C74-A1DC-EBD465B0589C}"/>
    <cellStyle name="Kimenet 2 46 2 2" xfId="16073" xr:uid="{E2F76B8B-29B0-4575-BE47-012ACD8F8527}"/>
    <cellStyle name="Kimenet 2 46 2 2 2" xfId="16074" xr:uid="{B5A5AFD0-C2F5-4EBE-A67B-E59E485E876A}"/>
    <cellStyle name="Kimenet 2 46 2 2 2 2" xfId="16075" xr:uid="{13F670E1-E8A9-41AA-B067-675D64C072F3}"/>
    <cellStyle name="Kimenet 2 46 2 2 2_Volatility" xfId="16076" xr:uid="{0F0573B4-17B5-49F4-BA51-F4A5CF405FB6}"/>
    <cellStyle name="Kimenet 2 46 2 2 3" xfId="16077" xr:uid="{94A0BE9B-D452-477F-ACC9-53CAC32EA24A}"/>
    <cellStyle name="Kimenet 2 46 2 2_Volatility" xfId="16078" xr:uid="{C3F2E13A-168F-4DB6-B098-EDF6BD8DD43A}"/>
    <cellStyle name="Kimenet 2 46 2 3" xfId="16079" xr:uid="{AB0CAB7F-7C76-420E-A86E-E961B00F7C1C}"/>
    <cellStyle name="Kimenet 2 46 2 3 2" xfId="16080" xr:uid="{57E084BE-C2F1-4BA2-8B4C-CC93C747CB1B}"/>
    <cellStyle name="Kimenet 2 46 2 3 2 2" xfId="16081" xr:uid="{62ABC2A6-9338-489D-90B9-3508179301C7}"/>
    <cellStyle name="Kimenet 2 46 2 3 2_Volatility" xfId="16082" xr:uid="{38DB055A-5441-45DD-A896-723E96FF95C8}"/>
    <cellStyle name="Kimenet 2 46 2 3 3" xfId="16083" xr:uid="{6FB2C51C-4403-4A94-959C-F67F2E1780F8}"/>
    <cellStyle name="Kimenet 2 46 2 3_Volatility" xfId="16084" xr:uid="{46EF2FCC-6319-4D7E-BC7F-6CDE246E4D90}"/>
    <cellStyle name="Kimenet 2 46 2 4" xfId="16085" xr:uid="{F002AFD3-5E57-4DC3-87A4-A70987075C96}"/>
    <cellStyle name="Kimenet 2 46 2 4 2" xfId="16086" xr:uid="{18E91F6F-A12F-4FD2-93FC-F2EC850DC7A6}"/>
    <cellStyle name="Kimenet 2 46 2 4_Volatility" xfId="16087" xr:uid="{7724E9AE-80C3-4C1E-B8D3-7446D61E8B5B}"/>
    <cellStyle name="Kimenet 2 46 2 5" xfId="16088" xr:uid="{C0C3A138-DBEC-4E63-AC79-AADBE8583A71}"/>
    <cellStyle name="Kimenet 2 46 2_Volatility" xfId="16089" xr:uid="{7C23939F-B729-4C3D-AC63-4C578E07D392}"/>
    <cellStyle name="Kimenet 2 46 3" xfId="16090" xr:uid="{A286D3F5-E9FE-4379-97AD-AA6C744F1511}"/>
    <cellStyle name="Kimenet 2 46 3 2" xfId="16091" xr:uid="{C5BD912C-EA15-4026-B4E1-320040C04A54}"/>
    <cellStyle name="Kimenet 2 46 3 2 2" xfId="16092" xr:uid="{249DBE92-77F7-4602-A80F-7691070C2A9F}"/>
    <cellStyle name="Kimenet 2 46 3 2_Volatility" xfId="16093" xr:uid="{3F83A621-B30C-4408-889B-27725666E9A3}"/>
    <cellStyle name="Kimenet 2 46 3 3" xfId="16094" xr:uid="{07A9B6A6-78F0-48BA-959A-58D98B95DACB}"/>
    <cellStyle name="Kimenet 2 46 3_Volatility" xfId="16095" xr:uid="{2F327F1C-CF58-42A0-A146-F1BCACFD47F2}"/>
    <cellStyle name="Kimenet 2 46 4" xfId="16096" xr:uid="{0144C554-C7EF-4A60-B8C8-0373564CB091}"/>
    <cellStyle name="Kimenet 2 46 4 2" xfId="16097" xr:uid="{88EB8949-0DB2-431B-BDB1-74EED7E367DF}"/>
    <cellStyle name="Kimenet 2 46 4_Volatility" xfId="16098" xr:uid="{CC10748F-D147-4A4A-A921-0D85E996104C}"/>
    <cellStyle name="Kimenet 2 46 5" xfId="16099" xr:uid="{7296D1E2-B74F-445C-9FA1-80DDDB5110E7}"/>
    <cellStyle name="Kimenet 2 46_Volatility" xfId="16100" xr:uid="{EF364822-8169-4F32-815F-57ED5DC48D1D}"/>
    <cellStyle name="Kimenet 2 47" xfId="16101" xr:uid="{2646ABAA-1540-432E-A0E9-5AFB58DA62E9}"/>
    <cellStyle name="Kimenet 2 47 2" xfId="16102" xr:uid="{9B3828E8-D1BE-4FA6-A004-85303899F164}"/>
    <cellStyle name="Kimenet 2 47 2 2" xfId="16103" xr:uid="{39AAD395-B1BF-4C88-B7A3-3941342DFDED}"/>
    <cellStyle name="Kimenet 2 47 2 2 2" xfId="16104" xr:uid="{1C1093FB-8157-4D57-A322-E53D851D35E8}"/>
    <cellStyle name="Kimenet 2 47 2 2_Volatility" xfId="16105" xr:uid="{24B47D50-039C-4D49-ABC9-018B0DB23223}"/>
    <cellStyle name="Kimenet 2 47 2 3" xfId="16106" xr:uid="{E5715A7F-83D2-4532-B63A-6B2BB420E643}"/>
    <cellStyle name="Kimenet 2 47 2_Volatility" xfId="16107" xr:uid="{EBFB11A0-2DC6-4C9C-BA66-75A505C06D16}"/>
    <cellStyle name="Kimenet 2 47 3" xfId="16108" xr:uid="{CD8372F6-4E09-4A9E-AC17-28667568675B}"/>
    <cellStyle name="Kimenet 2 47 3 2" xfId="16109" xr:uid="{ED4BB579-6DD0-4F40-96B4-A9997B2CF894}"/>
    <cellStyle name="Kimenet 2 47 3 2 2" xfId="16110" xr:uid="{FC5758F3-0D3F-441A-AC2B-09EE8306CFC8}"/>
    <cellStyle name="Kimenet 2 47 3 2_Volatility" xfId="16111" xr:uid="{782BF309-6992-4B26-B0A2-F649CBF56417}"/>
    <cellStyle name="Kimenet 2 47 3 3" xfId="16112" xr:uid="{D99EBBAB-F7C2-42D2-852F-CA414150A348}"/>
    <cellStyle name="Kimenet 2 47 3_Volatility" xfId="16113" xr:uid="{E0E99AB7-02D3-4D44-B90E-65993A3787F2}"/>
    <cellStyle name="Kimenet 2 47 4" xfId="16114" xr:uid="{C96AC042-7A81-4C0F-97BA-6BE26617A252}"/>
    <cellStyle name="Kimenet 2 47 4 2" xfId="16115" xr:uid="{B449138E-AC05-4926-9C27-9B9B2FAA2B46}"/>
    <cellStyle name="Kimenet 2 47 4_Volatility" xfId="16116" xr:uid="{BD65D7EE-ADFD-47F5-87F5-53341967302E}"/>
    <cellStyle name="Kimenet 2 47 5" xfId="16117" xr:uid="{9EEC8F8F-E908-454D-A9A5-4BB9C601D3F4}"/>
    <cellStyle name="Kimenet 2 47_Volatility" xfId="16118" xr:uid="{E455D8E4-5946-419A-BAFB-728F121005B7}"/>
    <cellStyle name="Kimenet 2 48" xfId="16119" xr:uid="{8019CD1A-30B4-4475-AE2A-44D7889106A7}"/>
    <cellStyle name="Kimenet 2 48 2" xfId="16120" xr:uid="{F26470E6-4C7D-4A11-AADA-D6D2E1A785B8}"/>
    <cellStyle name="Kimenet 2 48 2 2" xfId="16121" xr:uid="{24F21E72-E7A5-4F2F-99B3-3E1E810F6D20}"/>
    <cellStyle name="Kimenet 2 48 2_Volatility" xfId="16122" xr:uid="{17559498-F3D0-4B76-AB3B-FBCBCFCD7785}"/>
    <cellStyle name="Kimenet 2 48 3" xfId="16123" xr:uid="{56DDB240-D3FE-4638-B5D3-577015CBFA2F}"/>
    <cellStyle name="Kimenet 2 48_Volatility" xfId="16124" xr:uid="{821362B5-04DE-4D2F-A2D6-D9D4151B9A2C}"/>
    <cellStyle name="Kimenet 2 49" xfId="16125" xr:uid="{26CD94FB-9009-4213-B49F-B0BBF74B77AD}"/>
    <cellStyle name="Kimenet 2 49 2" xfId="16126" xr:uid="{89754DCF-1C56-4BCD-89BE-2A2B2ABCA2C6}"/>
    <cellStyle name="Kimenet 2 49_Volatility" xfId="16127" xr:uid="{3616054A-F0B2-4E5B-9523-99AD6CF2F961}"/>
    <cellStyle name="Kimenet 2 5" xfId="16128" xr:uid="{AEDE09E8-EE63-4051-B669-1D7524A897A1}"/>
    <cellStyle name="Kimenet 2 5 2" xfId="16129" xr:uid="{994DB2E2-AF2D-4343-B970-4C22245373F9}"/>
    <cellStyle name="Kimenet 2 5 2 2" xfId="16130" xr:uid="{F1BD34B8-0B91-403A-9F51-E0264E5D3D68}"/>
    <cellStyle name="Kimenet 2 5 2 2 2" xfId="16131" xr:uid="{4EDB1DD7-B339-465D-8582-3D72F11F5FF0}"/>
    <cellStyle name="Kimenet 2 5 2 2 2 2" xfId="16132" xr:uid="{B4CB6B51-40BC-430E-B536-7B9CA5919BB2}"/>
    <cellStyle name="Kimenet 2 5 2 2 2_Volatility" xfId="16133" xr:uid="{6F5AA480-7720-46F5-92E0-92C202E8FF89}"/>
    <cellStyle name="Kimenet 2 5 2 2 3" xfId="16134" xr:uid="{CBFE4C52-4B84-4C8F-A9BF-F3AA694DB3CF}"/>
    <cellStyle name="Kimenet 2 5 2 2_Volatility" xfId="16135" xr:uid="{C3A3C367-42C1-4A7D-A64F-459FFCB02EA1}"/>
    <cellStyle name="Kimenet 2 5 2 3" xfId="16136" xr:uid="{21852E74-6031-4816-A9DC-F098E827BB10}"/>
    <cellStyle name="Kimenet 2 5 2 3 2" xfId="16137" xr:uid="{F47333C3-40DF-4FD5-9078-55AEEFA87B44}"/>
    <cellStyle name="Kimenet 2 5 2 3 2 2" xfId="16138" xr:uid="{E35B1494-638C-492B-B2A8-D2AC09E67C5A}"/>
    <cellStyle name="Kimenet 2 5 2 3 2_Volatility" xfId="16139" xr:uid="{5FCB6545-207C-439F-A52E-B2F1D0D39BC9}"/>
    <cellStyle name="Kimenet 2 5 2 3 3" xfId="16140" xr:uid="{B1ECC6D4-4FFD-4C5F-B60B-ACE8D008BA5F}"/>
    <cellStyle name="Kimenet 2 5 2 3_Volatility" xfId="16141" xr:uid="{0A244BA5-06CA-4FFB-B1FC-1EA5147740F7}"/>
    <cellStyle name="Kimenet 2 5 2 4" xfId="16142" xr:uid="{66C80D18-9097-49AE-8734-CDA48AEDB87B}"/>
    <cellStyle name="Kimenet 2 5 2 4 2" xfId="16143" xr:uid="{AE8374EB-7DF2-4D3F-8E80-5470B30C8890}"/>
    <cellStyle name="Kimenet 2 5 2 4_Volatility" xfId="16144" xr:uid="{48165A09-9D84-4643-9302-3F409044CB89}"/>
    <cellStyle name="Kimenet 2 5 2 5" xfId="16145" xr:uid="{A6190B16-DA65-4863-BF4D-603DFC8C9E57}"/>
    <cellStyle name="Kimenet 2 5 2_Volatility" xfId="16146" xr:uid="{9C67017D-0F40-43E0-8028-C6CF1C48303C}"/>
    <cellStyle name="Kimenet 2 5 3" xfId="16147" xr:uid="{03A979DC-AE43-4491-9B7A-CF29C148ABEB}"/>
    <cellStyle name="Kimenet 2 5 3 2" xfId="16148" xr:uid="{D7785B10-ADE5-44D7-802D-BCACB3896853}"/>
    <cellStyle name="Kimenet 2 5 3 2 2" xfId="16149" xr:uid="{8AD2D034-A111-4975-A90B-582CD4580D16}"/>
    <cellStyle name="Kimenet 2 5 3 2_Volatility" xfId="16150" xr:uid="{21047EE8-DFEF-46EE-ADF0-0D729D2CF8C8}"/>
    <cellStyle name="Kimenet 2 5 3 3" xfId="16151" xr:uid="{8AC3D908-0AFD-4306-9164-7D6DC5E9CEAD}"/>
    <cellStyle name="Kimenet 2 5 3_Volatility" xfId="16152" xr:uid="{F50CCD66-4119-47B2-AAD8-2202F2966A4E}"/>
    <cellStyle name="Kimenet 2 5 4" xfId="16153" xr:uid="{63A911EC-D529-4E41-A901-59D578E49034}"/>
    <cellStyle name="Kimenet 2 5 4 2" xfId="16154" xr:uid="{FC384E2B-A034-4154-BA3A-C21D2BA574FA}"/>
    <cellStyle name="Kimenet 2 5 4_Volatility" xfId="16155" xr:uid="{B4C13B4E-2245-4E1D-96C7-86C0502C042E}"/>
    <cellStyle name="Kimenet 2 5 5" xfId="16156" xr:uid="{F0F00EB8-C95B-4A50-891E-F5B8200E8C65}"/>
    <cellStyle name="Kimenet 2 5_Volatility" xfId="16157" xr:uid="{625BC9BD-1B96-46E6-9295-2AF813E5CA04}"/>
    <cellStyle name="Kimenet 2 50" xfId="16158" xr:uid="{E877A84A-E566-44A1-9C1E-1FC055B9AEB2}"/>
    <cellStyle name="Kimenet 2 6" xfId="16159" xr:uid="{FD438369-213F-4B7F-836D-56409200E087}"/>
    <cellStyle name="Kimenet 2 6 2" xfId="16160" xr:uid="{88BBD05F-3F60-4C1B-A8D5-5778D18B4DFA}"/>
    <cellStyle name="Kimenet 2 6 2 2" xfId="16161" xr:uid="{F07BE2AC-1E0B-481D-ADE4-DF0655F34419}"/>
    <cellStyle name="Kimenet 2 6 2 2 2" xfId="16162" xr:uid="{4E2B41E9-6211-489E-AF45-48BBB1EE3929}"/>
    <cellStyle name="Kimenet 2 6 2 2 2 2" xfId="16163" xr:uid="{46E7A2B3-3A73-4BBB-9AB3-C16F6C6C5A98}"/>
    <cellStyle name="Kimenet 2 6 2 2 2_Volatility" xfId="16164" xr:uid="{069796D3-E355-43FB-86B5-6F3904862940}"/>
    <cellStyle name="Kimenet 2 6 2 2 3" xfId="16165" xr:uid="{D2DAE2AD-88CD-46CE-AF58-5F07DE6250DE}"/>
    <cellStyle name="Kimenet 2 6 2 2_Volatility" xfId="16166" xr:uid="{B74099A9-E4E8-4E43-88E1-C0FB459723D0}"/>
    <cellStyle name="Kimenet 2 6 2 3" xfId="16167" xr:uid="{82B33D69-E3E2-430A-8FCC-A061721F6288}"/>
    <cellStyle name="Kimenet 2 6 2 3 2" xfId="16168" xr:uid="{53906941-6763-45E2-BC67-A122B0A9AD0C}"/>
    <cellStyle name="Kimenet 2 6 2 3 2 2" xfId="16169" xr:uid="{05EE919B-13A8-42B4-9F64-3F58C62CDD17}"/>
    <cellStyle name="Kimenet 2 6 2 3 2_Volatility" xfId="16170" xr:uid="{20F3ABF5-1F80-4E0A-B67C-1F769F215ECF}"/>
    <cellStyle name="Kimenet 2 6 2 3 3" xfId="16171" xr:uid="{21543CEE-CBB2-4936-90E6-6F15CF968627}"/>
    <cellStyle name="Kimenet 2 6 2 3_Volatility" xfId="16172" xr:uid="{35D1A2AA-4FC3-4B5B-AFFD-ECFBFA4189E5}"/>
    <cellStyle name="Kimenet 2 6 2 4" xfId="16173" xr:uid="{6BDC9B90-F0AF-4583-9666-7F4555CCFBA7}"/>
    <cellStyle name="Kimenet 2 6 2 4 2" xfId="16174" xr:uid="{8397D70A-4188-4F34-B2FE-A8B7F144D5B0}"/>
    <cellStyle name="Kimenet 2 6 2 4_Volatility" xfId="16175" xr:uid="{283F890B-8A7C-4B22-A63A-E32E1DA014D6}"/>
    <cellStyle name="Kimenet 2 6 2 5" xfId="16176" xr:uid="{DDFEC9BD-9004-4282-9DF6-1F65EF6EFDBB}"/>
    <cellStyle name="Kimenet 2 6 2_Volatility" xfId="16177" xr:uid="{DD96FCE7-0663-434E-9FC1-47F6C2C33CEA}"/>
    <cellStyle name="Kimenet 2 6 3" xfId="16178" xr:uid="{37C52461-6FED-4A10-A84E-0E339BCEA7E0}"/>
    <cellStyle name="Kimenet 2 6 3 2" xfId="16179" xr:uid="{F2112954-4C57-45F3-A1B9-6D41D720A49D}"/>
    <cellStyle name="Kimenet 2 6 3 2 2" xfId="16180" xr:uid="{9A083188-2FDF-46D2-83F0-469CB1B0D610}"/>
    <cellStyle name="Kimenet 2 6 3 2_Volatility" xfId="16181" xr:uid="{AA562445-F554-49DD-86A7-E5ABB8F6B702}"/>
    <cellStyle name="Kimenet 2 6 3 3" xfId="16182" xr:uid="{BF8042D1-E858-4DD1-8DE3-56676D83EBF5}"/>
    <cellStyle name="Kimenet 2 6 3_Volatility" xfId="16183" xr:uid="{398047A8-3660-4067-94CA-8982BC2C2DF8}"/>
    <cellStyle name="Kimenet 2 6 4" xfId="16184" xr:uid="{DBF8D547-40A5-4028-B663-939474FB0FDA}"/>
    <cellStyle name="Kimenet 2 6 4 2" xfId="16185" xr:uid="{42DAE0F0-DCD6-441B-845D-015761DC63E1}"/>
    <cellStyle name="Kimenet 2 6 4_Volatility" xfId="16186" xr:uid="{B890C8E9-6125-4841-BE28-C165FADB612F}"/>
    <cellStyle name="Kimenet 2 6 5" xfId="16187" xr:uid="{527B32B4-CF3D-4E80-BCAD-A56F2ACD9DCC}"/>
    <cellStyle name="Kimenet 2 6_Volatility" xfId="16188" xr:uid="{0C875B8B-52D7-41AC-B4AE-68E5F565584F}"/>
    <cellStyle name="Kimenet 2 7" xfId="16189" xr:uid="{AB766E6F-B3A8-4DFB-8795-8C3EF32F2D0B}"/>
    <cellStyle name="Kimenet 2 7 2" xfId="16190" xr:uid="{AB674469-62D3-443B-82E8-64A682C10A4E}"/>
    <cellStyle name="Kimenet 2 7 2 2" xfId="16191" xr:uid="{665C7815-C14C-4993-9661-0DD02850FF28}"/>
    <cellStyle name="Kimenet 2 7 2 2 2" xfId="16192" xr:uid="{8DA0D793-E1D2-49F2-99F1-68C009BBC9B2}"/>
    <cellStyle name="Kimenet 2 7 2 2 2 2" xfId="16193" xr:uid="{498E81AC-B70B-4089-9C6F-BE9D7B047FB6}"/>
    <cellStyle name="Kimenet 2 7 2 2 2_Volatility" xfId="16194" xr:uid="{9C04C457-25E2-477C-B034-3B12E6B0870E}"/>
    <cellStyle name="Kimenet 2 7 2 2 3" xfId="16195" xr:uid="{ED773ADA-F882-418B-9DD0-1EC1F06E9F74}"/>
    <cellStyle name="Kimenet 2 7 2 2_Volatility" xfId="16196" xr:uid="{91076E6B-981D-402A-9BC8-4E4F099594B9}"/>
    <cellStyle name="Kimenet 2 7 2 3" xfId="16197" xr:uid="{86A5CC28-0121-4E51-9469-422F627531C2}"/>
    <cellStyle name="Kimenet 2 7 2 3 2" xfId="16198" xr:uid="{AA86D301-84DE-4C3C-934C-DA6DEC72247F}"/>
    <cellStyle name="Kimenet 2 7 2 3 2 2" xfId="16199" xr:uid="{A5CF165F-60C9-4ECA-BBB5-11B9ABD5891C}"/>
    <cellStyle name="Kimenet 2 7 2 3 2_Volatility" xfId="16200" xr:uid="{3CF57D46-7303-44E6-A3A5-C97EE5CE4AE0}"/>
    <cellStyle name="Kimenet 2 7 2 3 3" xfId="16201" xr:uid="{4B9E3F85-2D25-432A-9F2F-47F004494CA2}"/>
    <cellStyle name="Kimenet 2 7 2 3_Volatility" xfId="16202" xr:uid="{15575D8F-5B64-4A1F-9E38-94601E7513B8}"/>
    <cellStyle name="Kimenet 2 7 2 4" xfId="16203" xr:uid="{54C46570-3303-4F5E-95F4-A8481974FAF2}"/>
    <cellStyle name="Kimenet 2 7 2 4 2" xfId="16204" xr:uid="{ED63904D-77DD-4E07-90B5-C06C8B858669}"/>
    <cellStyle name="Kimenet 2 7 2 4_Volatility" xfId="16205" xr:uid="{F3B05351-8102-48DC-A077-5D4875989861}"/>
    <cellStyle name="Kimenet 2 7 2 5" xfId="16206" xr:uid="{86854467-AE55-4466-B4D0-DD9CE40A8037}"/>
    <cellStyle name="Kimenet 2 7 2_Volatility" xfId="16207" xr:uid="{A8F416FE-3AE1-4CFA-B84F-1195544C14C5}"/>
    <cellStyle name="Kimenet 2 7 3" xfId="16208" xr:uid="{1E9019AE-6826-4559-9D94-1D1C34C14392}"/>
    <cellStyle name="Kimenet 2 7 3 2" xfId="16209" xr:uid="{9304EFB7-3784-4F75-B25F-9F707D02639F}"/>
    <cellStyle name="Kimenet 2 7 3 2 2" xfId="16210" xr:uid="{EAF27BE0-35B0-4753-B3CA-23DE1D767D8F}"/>
    <cellStyle name="Kimenet 2 7 3 2_Volatility" xfId="16211" xr:uid="{FCBF7539-3B87-4DA2-8E7B-85BB8042BD9B}"/>
    <cellStyle name="Kimenet 2 7 3 3" xfId="16212" xr:uid="{CACF0722-ABAF-4586-B322-88B81AE6F0A9}"/>
    <cellStyle name="Kimenet 2 7 3_Volatility" xfId="16213" xr:uid="{51B3E4E1-3DD5-4990-960F-95A238EA3BBE}"/>
    <cellStyle name="Kimenet 2 7 4" xfId="16214" xr:uid="{62DB77FD-15FF-42D0-94D3-9F5E44D5E068}"/>
    <cellStyle name="Kimenet 2 7 4 2" xfId="16215" xr:uid="{08E54104-4E5E-48AA-ABB9-F6C52F87A5CA}"/>
    <cellStyle name="Kimenet 2 7 4_Volatility" xfId="16216" xr:uid="{843F9B5F-B930-4F8F-8BAF-ECAD27AF5596}"/>
    <cellStyle name="Kimenet 2 7 5" xfId="16217" xr:uid="{75509211-CD3B-4B32-86AE-C5AC3ACE39FB}"/>
    <cellStyle name="Kimenet 2 7_Volatility" xfId="16218" xr:uid="{6B49925E-2142-4F70-9A10-8D8FECF53C60}"/>
    <cellStyle name="Kimenet 2 8" xfId="16219" xr:uid="{9EAD3363-B39F-468B-A9FB-155EB8824CBC}"/>
    <cellStyle name="Kimenet 2 8 2" xfId="16220" xr:uid="{145B6817-049F-41D7-84A4-0CA7DD140656}"/>
    <cellStyle name="Kimenet 2 8 2 2" xfId="16221" xr:uid="{6492B217-15A2-4B19-984E-0F8462352172}"/>
    <cellStyle name="Kimenet 2 8 2 2 2" xfId="16222" xr:uid="{1AD24A36-979E-4444-A062-F661A78D2B00}"/>
    <cellStyle name="Kimenet 2 8 2 2 2 2" xfId="16223" xr:uid="{0F03BB35-A1B0-496E-8535-9FADC24436F0}"/>
    <cellStyle name="Kimenet 2 8 2 2 2_Volatility" xfId="16224" xr:uid="{A7F0EC95-C872-4B6E-922B-BAC4D263028C}"/>
    <cellStyle name="Kimenet 2 8 2 2 3" xfId="16225" xr:uid="{236B1B19-5A52-4D00-9F19-E5E374384F93}"/>
    <cellStyle name="Kimenet 2 8 2 2_Volatility" xfId="16226" xr:uid="{B69042F7-DB25-41AB-AB08-36FDCA7C51AF}"/>
    <cellStyle name="Kimenet 2 8 2 3" xfId="16227" xr:uid="{03961B61-5DBB-48DF-B024-FE184095B94E}"/>
    <cellStyle name="Kimenet 2 8 2 3 2" xfId="16228" xr:uid="{681C54A6-395A-4908-92E6-88FE3E0DFA07}"/>
    <cellStyle name="Kimenet 2 8 2 3 2 2" xfId="16229" xr:uid="{05D1315E-6DF9-4645-B829-EBD7A570B4C2}"/>
    <cellStyle name="Kimenet 2 8 2 3 2_Volatility" xfId="16230" xr:uid="{4F4F9F02-7695-4B5A-B957-616FF71EC424}"/>
    <cellStyle name="Kimenet 2 8 2 3 3" xfId="16231" xr:uid="{99E6F76E-5AF8-473A-99BD-768EFD570FDB}"/>
    <cellStyle name="Kimenet 2 8 2 3_Volatility" xfId="16232" xr:uid="{D3FD5ED6-31DB-4FBA-AEE8-6F4FE2C49973}"/>
    <cellStyle name="Kimenet 2 8 2 4" xfId="16233" xr:uid="{75A90136-17B8-487F-8A47-8FE3FBDAC0DF}"/>
    <cellStyle name="Kimenet 2 8 2 4 2" xfId="16234" xr:uid="{2917068C-2284-4A3D-8B8F-AC58368148B5}"/>
    <cellStyle name="Kimenet 2 8 2 4_Volatility" xfId="16235" xr:uid="{33FEB885-EFCF-4F7F-ADB3-17B663648811}"/>
    <cellStyle name="Kimenet 2 8 2 5" xfId="16236" xr:uid="{86E916A5-5C1D-4B48-8B6B-01E2222324DE}"/>
    <cellStyle name="Kimenet 2 8 2_Volatility" xfId="16237" xr:uid="{69CD4EB0-C2C5-4615-AF42-19C26D29A9FB}"/>
    <cellStyle name="Kimenet 2 8 3" xfId="16238" xr:uid="{B4B470D6-1D26-4F58-87F6-B1E6ABEBA784}"/>
    <cellStyle name="Kimenet 2 8 3 2" xfId="16239" xr:uid="{19138E6D-111E-4BF5-BA86-79ACD47DA3E1}"/>
    <cellStyle name="Kimenet 2 8 3 2 2" xfId="16240" xr:uid="{CE397511-0D10-4EAD-8329-D92F7F5A3B6D}"/>
    <cellStyle name="Kimenet 2 8 3 2_Volatility" xfId="16241" xr:uid="{B853AB8B-95B3-49B1-ABF9-A99C896377E2}"/>
    <cellStyle name="Kimenet 2 8 3 3" xfId="16242" xr:uid="{62CBEFDE-7626-4B4D-89FA-300C0F2F4DF9}"/>
    <cellStyle name="Kimenet 2 8 3_Volatility" xfId="16243" xr:uid="{08143345-5AC7-4FE3-BEA5-82E18F775422}"/>
    <cellStyle name="Kimenet 2 8 4" xfId="16244" xr:uid="{3BC817B1-7CAD-415A-A572-9B7F66454DB1}"/>
    <cellStyle name="Kimenet 2 8 4 2" xfId="16245" xr:uid="{F982ACE1-50EC-4485-A94B-A2844A30DAF7}"/>
    <cellStyle name="Kimenet 2 8 4_Volatility" xfId="16246" xr:uid="{43BE9F90-C0DF-462F-9F9F-5579580FE651}"/>
    <cellStyle name="Kimenet 2 8 5" xfId="16247" xr:uid="{6631825A-AF98-49F5-A3D6-593C48BDF68A}"/>
    <cellStyle name="Kimenet 2 8_Volatility" xfId="16248" xr:uid="{4829E778-5F9E-4815-9675-D8A913009E8C}"/>
    <cellStyle name="Kimenet 2 9" xfId="16249" xr:uid="{BC5B0D12-5645-42AF-8252-1EF163737DBB}"/>
    <cellStyle name="Kimenet 2 9 2" xfId="16250" xr:uid="{983C57CB-8E76-4F1F-BCB2-A9023909D4E1}"/>
    <cellStyle name="Kimenet 2 9 2 2" xfId="16251" xr:uid="{131FA6BB-9FA4-448F-B86D-6F2A8C867F08}"/>
    <cellStyle name="Kimenet 2 9 2 2 2" xfId="16252" xr:uid="{75F69E05-95C0-4F4C-815B-EDDC962B9460}"/>
    <cellStyle name="Kimenet 2 9 2 2 2 2" xfId="16253" xr:uid="{5E08BEF6-2B44-49D6-B5CF-49FC0A698293}"/>
    <cellStyle name="Kimenet 2 9 2 2 2_Volatility" xfId="16254" xr:uid="{6ECD7C62-289D-44E1-B3A9-9E1971835E28}"/>
    <cellStyle name="Kimenet 2 9 2 2 3" xfId="16255" xr:uid="{720FFD65-68B0-4766-A5BB-6AC23CD2D5C2}"/>
    <cellStyle name="Kimenet 2 9 2 2_Volatility" xfId="16256" xr:uid="{FABEE00C-AC30-42F6-A01A-64C80D00111E}"/>
    <cellStyle name="Kimenet 2 9 2 3" xfId="16257" xr:uid="{B3571A8D-CFD3-44DC-8B10-11CF0240B66B}"/>
    <cellStyle name="Kimenet 2 9 2 3 2" xfId="16258" xr:uid="{0CE85D75-52E9-458A-AB73-9075AFBBEC9C}"/>
    <cellStyle name="Kimenet 2 9 2 3 2 2" xfId="16259" xr:uid="{E8B21C8D-7AC2-4FB4-90AE-35B0A698793A}"/>
    <cellStyle name="Kimenet 2 9 2 3 2_Volatility" xfId="16260" xr:uid="{BAD08EBF-C27D-4F2E-86AA-061CF9EECC66}"/>
    <cellStyle name="Kimenet 2 9 2 3 3" xfId="16261" xr:uid="{8CCE366F-8CC9-4014-8C28-115A56F73019}"/>
    <cellStyle name="Kimenet 2 9 2 3_Volatility" xfId="16262" xr:uid="{0B58EB2C-77F5-4ADC-ADF6-41B3E484CBFA}"/>
    <cellStyle name="Kimenet 2 9 2 4" xfId="16263" xr:uid="{41E34E95-A60D-44F2-B7A1-4BE575192C83}"/>
    <cellStyle name="Kimenet 2 9 2 4 2" xfId="16264" xr:uid="{EC33801A-EC66-491B-A991-5BF342D3E882}"/>
    <cellStyle name="Kimenet 2 9 2 4_Volatility" xfId="16265" xr:uid="{628A265D-370E-462F-B360-8502FA7FD978}"/>
    <cellStyle name="Kimenet 2 9 2 5" xfId="16266" xr:uid="{0CF7B1D6-0BEF-43B4-9175-4A497B4788D9}"/>
    <cellStyle name="Kimenet 2 9 2_Volatility" xfId="16267" xr:uid="{A5B2227F-F1DC-4C10-8EB4-F6378EF87100}"/>
    <cellStyle name="Kimenet 2 9 3" xfId="16268" xr:uid="{4A864E13-12CE-4266-9EE6-7C5DE6A23691}"/>
    <cellStyle name="Kimenet 2 9 3 2" xfId="16269" xr:uid="{9F55FC1A-1A11-463B-B4C3-FCA9A5E778EE}"/>
    <cellStyle name="Kimenet 2 9 3 2 2" xfId="16270" xr:uid="{1588C694-3C1A-455A-A8E1-6C40E5D4EDC5}"/>
    <cellStyle name="Kimenet 2 9 3 2_Volatility" xfId="16271" xr:uid="{14513B1B-FC4D-4EB8-B0D3-B415DA8059B8}"/>
    <cellStyle name="Kimenet 2 9 3 3" xfId="16272" xr:uid="{DEA29068-02F5-4CA1-96E6-EB2B9B3A5097}"/>
    <cellStyle name="Kimenet 2 9 3_Volatility" xfId="16273" xr:uid="{4BB6D32B-4E81-4AC1-9C27-263C1E079AED}"/>
    <cellStyle name="Kimenet 2 9 4" xfId="16274" xr:uid="{A44E8672-436B-40E4-A84F-EC3430C8D9B4}"/>
    <cellStyle name="Kimenet 2 9 4 2" xfId="16275" xr:uid="{95BDA906-0397-4300-874B-6CDBF94F78DF}"/>
    <cellStyle name="Kimenet 2 9 4_Volatility" xfId="16276" xr:uid="{7D959AA7-C582-4586-9C99-64E00D795DCD}"/>
    <cellStyle name="Kimenet 2 9 5" xfId="16277" xr:uid="{10B06EE8-CA69-4D33-A5EA-20403E9BC443}"/>
    <cellStyle name="Kimenet 2 9_Volatility" xfId="16278" xr:uid="{24A900C3-6645-493D-9CB3-22EB91FBA663}"/>
    <cellStyle name="Kimenet 2_Volatility" xfId="16279" xr:uid="{9C2D985D-282B-4047-9EDE-183A98621472}"/>
    <cellStyle name="Kimenet 3" xfId="16280" xr:uid="{FF1D0374-4EB9-4A9B-8927-04B31BD88A0E}"/>
    <cellStyle name="Kimenet 3 2" xfId="16281" xr:uid="{06DA4853-5DC6-484C-BBE9-776CE0B86FF9}"/>
    <cellStyle name="Kimenet 3 2 2" xfId="16282" xr:uid="{E749B1BE-2269-4C5C-978D-CD84D52ABD2F}"/>
    <cellStyle name="Kimenet 3 2_Volatility" xfId="16283" xr:uid="{FB090DCD-1E07-4C80-853F-23725B1624B5}"/>
    <cellStyle name="Kimenet 3 3" xfId="16284" xr:uid="{F76854A6-DD51-4966-BDAB-0CBECD5ECD7D}"/>
    <cellStyle name="Kimenet 3_Volatility" xfId="16285" xr:uid="{6767CF0D-0194-458A-A398-1C2A81D3CC2F}"/>
    <cellStyle name="Kimenet 4" xfId="16286" xr:uid="{7D30519E-9F54-431A-B853-767FD77D606B}"/>
    <cellStyle name="Kimenet 4 2" xfId="16287" xr:uid="{62254572-1000-4F2E-98A1-16595A3EE60E}"/>
    <cellStyle name="Kimenet 4_Volatility" xfId="16288" xr:uid="{AC483F4F-C358-480F-9CC3-A0DB26D9D550}"/>
    <cellStyle name="Kimenet_Volatility" xfId="16289" xr:uid="{4F2AFE57-EE3F-45EE-B002-98F4F2D1F233}"/>
    <cellStyle name="Kopf einzelne" xfId="17" xr:uid="{5959B1B3-FBC3-4D9D-9BE2-263BD82A2E29}"/>
    <cellStyle name="Kopf erste" xfId="16290" xr:uid="{635C3C62-B987-463E-AD57-B8FCE18A6CF1}"/>
    <cellStyle name="Lien hypertexte 2" xfId="16291" xr:uid="{0D83BD6A-E2BC-4DF7-8EF6-923EF134300C}"/>
    <cellStyle name="Lien hypertexte 3" xfId="16292" xr:uid="{6E3C23ED-21B2-46F5-BB18-B8705D6F2689}"/>
    <cellStyle name="Linked Cell 2" xfId="16293" xr:uid="{D3AF5256-C408-46F9-AAEB-85E28538125E}"/>
    <cellStyle name="Linked Cell 2 2" xfId="16294" xr:uid="{6D304FB0-FA30-4D02-A985-97BCAEE97654}"/>
    <cellStyle name="Linked Cell 2 2 2" xfId="16295" xr:uid="{F14C9510-CFC9-4F95-A42B-2BF6665F706C}"/>
    <cellStyle name="Linked Cell 2 2 3" xfId="16296" xr:uid="{0B2998AC-C370-406E-ACFD-B13ABAF8A0BC}"/>
    <cellStyle name="Linked Cell 2 2_Summary_Gap_Balance_exNIB" xfId="16297" xr:uid="{721AE4CD-A5A1-4BA5-98D7-26F3E3A9A0DB}"/>
    <cellStyle name="Linked Cell 2 3" xfId="16298" xr:uid="{4CC15F2A-ACBC-4CDB-A40A-CD284F826070}"/>
    <cellStyle name="Linked Cell 2_CAD-L.C." xfId="16299" xr:uid="{BE001109-1A9A-4C58-8F70-2653754D4F45}"/>
    <cellStyle name="Linked Cell 3" xfId="16300" xr:uid="{C84D4BE8-2BE4-4491-9720-23E88EB49CDD}"/>
    <cellStyle name="Linked Cell 3 2" xfId="16301" xr:uid="{7725BCD3-395F-436F-B765-773834C897A7}"/>
    <cellStyle name="Linked Cell 3 3" xfId="16302" xr:uid="{D3CB45F9-4574-4AE5-8111-F773009DDBD9}"/>
    <cellStyle name="Linked Cell 3 4" xfId="16303" xr:uid="{4BF23F14-1B18-4871-B1B7-1A9C45B9D7E8}"/>
    <cellStyle name="Linked Cell 3_CAD-L.C." xfId="16304" xr:uid="{BC63D7DA-2555-4C8F-B5A3-A50A752DFB44}"/>
    <cellStyle name="Linked Cell 4" xfId="16305" xr:uid="{532B84F6-4098-46F8-A7CC-BD5EF70B2142}"/>
    <cellStyle name="Magyarázó szöveg" xfId="16306" xr:uid="{F9155B34-6C6E-48CF-911B-7219B5CE69A0}"/>
    <cellStyle name="Millares 2" xfId="16307" xr:uid="{AB528000-2B6B-40B9-835C-122FDC35A5C6}"/>
    <cellStyle name="Millares 2 2" xfId="16308" xr:uid="{98441628-4A3F-40B7-AF95-ABCEFEB88DAE}"/>
    <cellStyle name="Millares 2_Volatility" xfId="16309" xr:uid="{D47958C6-A948-4947-ADBF-C849949384EA}"/>
    <cellStyle name="Millares 3" xfId="16310" xr:uid="{BBA8977A-2284-4544-97EC-1F7A2C8CAC6B}"/>
    <cellStyle name="Millares 3 2" xfId="16311" xr:uid="{1F807045-D435-4430-906F-3DB9B05C46C2}"/>
    <cellStyle name="Millares 3_Volatility" xfId="16312" xr:uid="{E73D914D-C127-41E1-9B5C-1DE8B997E921}"/>
    <cellStyle name="Milliers [0]_3A_NumeratorReport_Option1_040611" xfId="16313" xr:uid="{988041A8-417C-49F0-BB17-054D6DC0D59B}"/>
    <cellStyle name="Milliers_3A_NumeratorReport_Option1_040611" xfId="16314" xr:uid="{1A330B0B-AE2E-4AA9-844F-14F1ADF44A78}"/>
    <cellStyle name="Monétaire [0]_3A_NumeratorReport_Option1_040611" xfId="16315" xr:uid="{AF31505E-FB14-4A99-87AA-A1347495C780}"/>
    <cellStyle name="Monétaire_3A_NumeratorReport_Option1_040611" xfId="16316" xr:uid="{4BE54D86-ABB6-43AD-AC20-0F0F97B25C30}"/>
    <cellStyle name="Navadno_List1" xfId="16317" xr:uid="{77E22C67-CD6F-472D-909E-280F6C8169FD}"/>
    <cellStyle name="Neutral 2" xfId="16318" xr:uid="{7032A65C-B663-417E-BD29-7B9DD28E90F7}"/>
    <cellStyle name="Neutral 2 2" xfId="16319" xr:uid="{58CDE53F-6E71-40AF-9589-0FD4FBA4BB9E}"/>
    <cellStyle name="Neutral 2 2 2" xfId="16320" xr:uid="{5FEFFABF-543E-4D23-9183-A72161510B68}"/>
    <cellStyle name="Neutral 2 2 3" xfId="16321" xr:uid="{D0AEDC38-0ED4-48E2-9629-646877D5A4EF}"/>
    <cellStyle name="Neutral 2 2_Summary_Gap_Balance_exNIB" xfId="16322" xr:uid="{6EA8A176-036C-473E-81E9-4B5198A0F970}"/>
    <cellStyle name="Neutral 2 3" xfId="16323" xr:uid="{8C0F0B37-FB5C-40F2-A049-301540F2F03D}"/>
    <cellStyle name="Neutral 2_CAD-L.C." xfId="16324" xr:uid="{7F7723E1-4B46-40F7-A126-BC3CBE55A390}"/>
    <cellStyle name="Neutral 3" xfId="16325" xr:uid="{6D4E76F1-0646-4C9D-A98F-51DDE907A7C2}"/>
    <cellStyle name="Neutral 3 2" xfId="16326" xr:uid="{66DEBBDA-65DD-4181-9550-2A1AB681C8DD}"/>
    <cellStyle name="Neutral 3_CAD-L.C." xfId="16327" xr:uid="{BD6828B6-DCBB-4273-AA13-EFA810EDD8D4}"/>
    <cellStyle name="Neutral 4" xfId="16328" xr:uid="{A2A6E2F2-FD0B-42EE-9126-94293C97AB8F}"/>
    <cellStyle name="Normal" xfId="0" builtinId="0"/>
    <cellStyle name="Normal 10" xfId="16330" xr:uid="{741395A1-C01E-4D4B-8820-2355BC89256F}"/>
    <cellStyle name="Normal 10 2" xfId="16331" xr:uid="{330B1F69-2295-41E8-9AB2-691FCA3CCB95}"/>
    <cellStyle name="Normal 10 2 2" xfId="16332" xr:uid="{D3C1EF55-E7D4-4829-A359-54B9E53F962E}"/>
    <cellStyle name="Normal 10 2 3" xfId="16333" xr:uid="{E6620B9E-AD11-453F-9CB9-47BCE1D96E7A}"/>
    <cellStyle name="Normal 10 2_Summary_Gap_Balance_exNIB" xfId="16334" xr:uid="{126FB357-BC2E-428F-95C3-1622214950EB}"/>
    <cellStyle name="Normal 10 3" xfId="16335" xr:uid="{A4CC8F56-B8AA-458A-BCF3-67D6A07FA4A2}"/>
    <cellStyle name="Normal 10 3 2" xfId="16336" xr:uid="{B2C501A5-BDF0-44BF-B588-A98CB3230888}"/>
    <cellStyle name="Normal 10 3_Summary_Gap_Balance_exNIB" xfId="16337" xr:uid="{F5BF6EC9-728B-4DF6-A641-6F50EB968704}"/>
    <cellStyle name="Normal 10 4" xfId="16338" xr:uid="{B58B22B1-3419-4C46-9920-2BCE15C32C3F}"/>
    <cellStyle name="Normal 10 4 2" xfId="16339" xr:uid="{10DA67FF-888A-431A-8E17-FA5689B3770A}"/>
    <cellStyle name="Normal 10 4_Summary_Gap_Balance_exNIB" xfId="16340" xr:uid="{755C70EF-EE51-4992-8224-523B5532E1FD}"/>
    <cellStyle name="Normal 10 5" xfId="16341" xr:uid="{3135CA16-6C1B-4AD0-9A38-E91760160248}"/>
    <cellStyle name="Normal 10 5 2" xfId="16342" xr:uid="{D88B2EDA-0D89-4809-B241-39D0D0619DA8}"/>
    <cellStyle name="Normal 10 5_Summary_Gap_Balance_exNIB" xfId="16343" xr:uid="{00FC9B30-414B-4BA2-A5BE-19827E4EF951}"/>
    <cellStyle name="Normal 10 6" xfId="16344" xr:uid="{494CD1EE-D26E-496D-964E-37D5BA0609EC}"/>
    <cellStyle name="Normal 10 6 2" xfId="16345" xr:uid="{8F93204C-CD57-4F0D-A35A-ADB63F42615B}"/>
    <cellStyle name="Normal 10 6_Summary_Gap_Balance_exNIB" xfId="16346" xr:uid="{6433D3DF-AEF6-42B2-8644-948DA4F80867}"/>
    <cellStyle name="Normal 10 7" xfId="16347" xr:uid="{C53988EB-5A0D-460F-9B2D-68C63C07E5D6}"/>
    <cellStyle name="Normal 10 8" xfId="16348" xr:uid="{88563AD4-203F-4071-AE7A-A04922851538}"/>
    <cellStyle name="Normal 10 9" xfId="16349" xr:uid="{FDCB1C53-C697-4799-B606-3E84203848F2}"/>
    <cellStyle name="Normal 10_Summary_Gap_Balance_exNIB" xfId="16350" xr:uid="{C026D66E-7B28-4EF9-9231-BF58A26FB336}"/>
    <cellStyle name="Normal 11" xfId="16351" xr:uid="{63E64214-2C3E-4775-838F-675C9F3401A4}"/>
    <cellStyle name="Normal 11 10" xfId="16352" xr:uid="{AF94BA75-7601-485F-A05A-BD1206335887}"/>
    <cellStyle name="Normal 11 2" xfId="16353" xr:uid="{1E5B9835-4645-4D59-B2BE-A78FA719583F}"/>
    <cellStyle name="Normal 11 2 2" xfId="16354" xr:uid="{FF4E1C7A-F637-4270-AC53-513894AA950E}"/>
    <cellStyle name="Normal 11 2 3" xfId="16355" xr:uid="{6C8FCD6F-A60C-4F82-B3B0-2C41DF7A0AD3}"/>
    <cellStyle name="Normal 11 2_Summary_Gap_Balance_exNIB" xfId="16356" xr:uid="{8AB31EAF-0D7F-44F4-9855-3CFE61A0D6BD}"/>
    <cellStyle name="Normal 11 3" xfId="16357" xr:uid="{DABA055A-CBEE-43D0-99DF-5279D057F49C}"/>
    <cellStyle name="Normal 11 3 2" xfId="16358" xr:uid="{01E208F8-1278-4572-8921-EA51EF9B4416}"/>
    <cellStyle name="Normal 11 3_Summary_Gap_Balance_exNIB" xfId="16359" xr:uid="{0EBF74A6-C477-4744-A5B5-8BF158C32627}"/>
    <cellStyle name="Normal 11 4" xfId="16360" xr:uid="{FE3099DA-9AA5-4EF3-AFE5-51377991165C}"/>
    <cellStyle name="Normal 11 4 2" xfId="16361" xr:uid="{A5606AFD-517B-4055-8982-22E484AA8900}"/>
    <cellStyle name="Normal 11 4_Summary_Gap_Balance_exNIB" xfId="16362" xr:uid="{46E2F324-F56D-41C6-99F6-80D1A1C6CB3C}"/>
    <cellStyle name="Normal 11 5" xfId="16363" xr:uid="{B780F41D-8E68-4925-BA7E-ED76F94F1418}"/>
    <cellStyle name="Normal 11 5 2" xfId="16364" xr:uid="{CDFC18E1-8AAB-4D50-BC7F-EC513B4B0E42}"/>
    <cellStyle name="Normal 11 5_Summary_Gap_Balance_exNIB" xfId="16365" xr:uid="{3E799145-8A13-4F0F-A68E-047B1EF31E3C}"/>
    <cellStyle name="Normal 11 6" xfId="16366" xr:uid="{00FE9B00-44D0-42EE-8E70-ED493D97BD3C}"/>
    <cellStyle name="Normal 11 6 2" xfId="16367" xr:uid="{E2F8A6C9-BF74-4D24-9B4C-57987DED413F}"/>
    <cellStyle name="Normal 11 6_Summary_Gap_Balance_exNIB" xfId="16368" xr:uid="{DE240814-0FF9-4FA0-9AE1-0AF0F9C25125}"/>
    <cellStyle name="Normal 11 7" xfId="16369" xr:uid="{C6FB454A-B113-4927-9DDF-D5D325802967}"/>
    <cellStyle name="Normal 11 7 2" xfId="16370" xr:uid="{E902E8DC-803D-408D-8AAB-DF3E03BC1348}"/>
    <cellStyle name="Normal 11 7_Summary_Gap_Balance_exNIB" xfId="16371" xr:uid="{C24328B1-5BDE-4799-83D3-23123F1CA29A}"/>
    <cellStyle name="Normal 11 8" xfId="16372" xr:uid="{2DA02205-77C4-40DF-82C5-0398F292CC74}"/>
    <cellStyle name="Normal 11 8 2" xfId="16373" xr:uid="{1603E132-0E38-47EE-9645-DF8B574A7B8B}"/>
    <cellStyle name="Normal 11 8_Volatility" xfId="16374" xr:uid="{B19BE798-AF22-474F-A303-702F06C568B8}"/>
    <cellStyle name="Normal 11 9" xfId="16375" xr:uid="{7CAB26C4-AAF7-4268-9C84-09A323088450}"/>
    <cellStyle name="Normal 11_CAD-L.C." xfId="16376" xr:uid="{5011FC50-105E-4713-A76F-2C087A818DE8}"/>
    <cellStyle name="Normal 12" xfId="16377" xr:uid="{CEE2F826-133A-4732-B912-CAF8203752C8}"/>
    <cellStyle name="Normal 12 2" xfId="16378" xr:uid="{65E55738-FE52-43C1-8A4B-701CF1259F04}"/>
    <cellStyle name="Normal 12 2 2" xfId="16379" xr:uid="{9412CB5A-6488-4E6E-A2BD-6D3C19C7067C}"/>
    <cellStyle name="Normal 12 2_Summary_Gap_Balance_exNIB" xfId="16380" xr:uid="{E52F3430-6D65-4810-9C34-02C28607FC1A}"/>
    <cellStyle name="Normal 12 3" xfId="16381" xr:uid="{C2D3A1D2-9666-4FEF-853D-2D444A91B9EE}"/>
    <cellStyle name="Normal 12 3 2" xfId="16382" xr:uid="{00DA7915-A3EC-4653-A904-F45E28DD2BDC}"/>
    <cellStyle name="Normal 12 3_Summary_Gap_Balance_exNIB" xfId="16383" xr:uid="{FCB72547-A050-4024-A086-98EFFC37107B}"/>
    <cellStyle name="Normal 12 4" xfId="16384" xr:uid="{DB97E799-6CCB-48CB-B4FC-2680596B76A9}"/>
    <cellStyle name="Normal 12 4 2" xfId="16385" xr:uid="{F1FD6907-4DF3-4F39-9697-6F845CE04594}"/>
    <cellStyle name="Normal 12 4_Summary_Gap_Balance_exNIB" xfId="16386" xr:uid="{9DB3B7A4-A751-4F54-AC51-F5A7A201A42D}"/>
    <cellStyle name="Normal 12 5" xfId="16387" xr:uid="{3902895D-CD39-43F3-B28E-E07E8A8042FE}"/>
    <cellStyle name="Normal 12 5 2" xfId="16388" xr:uid="{E6A629A2-4DF4-4FC1-82F9-897DDACEF8E7}"/>
    <cellStyle name="Normal 12 5_Summary_Gap_Balance_exNIB" xfId="16389" xr:uid="{5B200D77-7C3A-41A0-8B31-1AC6D2977A12}"/>
    <cellStyle name="Normal 12 6" xfId="16390" xr:uid="{655F50AA-B0A8-48CA-B4AC-A2DDCF9BEE9B}"/>
    <cellStyle name="Normal 12 6 2" xfId="16391" xr:uid="{2A8F3D94-2ABB-451C-A361-D631B4A4181F}"/>
    <cellStyle name="Normal 12 6_Summary_Gap_Balance_exNIB" xfId="16392" xr:uid="{F01D3C97-115F-4274-9433-E588576BFC75}"/>
    <cellStyle name="Normal 12 7" xfId="16393" xr:uid="{01CBB68D-0728-48FB-B49B-0F8C64199819}"/>
    <cellStyle name="Normal 12 8" xfId="16394" xr:uid="{FC8FFDE1-53FE-4802-BD1D-6FEC9FF23309}"/>
    <cellStyle name="Normal 12 9" xfId="16395" xr:uid="{92CFC4F0-CEE8-41F6-AD0E-638BCFC643B4}"/>
    <cellStyle name="Normal 12_Summary_Gap_Balance_exNIB" xfId="16396" xr:uid="{115493F7-B9B4-4A19-864B-32501F64154B}"/>
    <cellStyle name="Normal 13" xfId="16397" xr:uid="{DE8F883D-8482-427D-A56E-F36AD03C190E}"/>
    <cellStyle name="Normal 13 2" xfId="16398" xr:uid="{4E113058-EF01-4D98-8E6B-E3BB54912EBC}"/>
    <cellStyle name="Normal 13 2 2" xfId="16399" xr:uid="{71887BD7-F314-4FEF-B5B3-0BBB4B3BF3BA}"/>
    <cellStyle name="Normal 13 2_Summary_Gap_Balance_exNIB" xfId="16400" xr:uid="{66700C00-3745-43D0-A1ED-D6821938D012}"/>
    <cellStyle name="Normal 13 3" xfId="16401" xr:uid="{2B91B2CA-B7FB-43D1-8462-A55A24407F8F}"/>
    <cellStyle name="Normal 13 3 2" xfId="16402" xr:uid="{347C6BF0-F833-4EC7-B299-5B8A95323470}"/>
    <cellStyle name="Normal 13 3_Summary_Gap_Balance_exNIB" xfId="16403" xr:uid="{676678E2-A733-48B3-957B-BD66E210E6BA}"/>
    <cellStyle name="Normal 13 4" xfId="16404" xr:uid="{6195AC04-D1DC-4ECA-A106-4F1CFA0E47E0}"/>
    <cellStyle name="Normal 13 4 2" xfId="16405" xr:uid="{CF6D796F-3AD3-4FC6-894D-66A281F1B8A5}"/>
    <cellStyle name="Normal 13 4_Summary_Gap_Balance_exNIB" xfId="16406" xr:uid="{36EFC20C-189D-489D-B386-8C498E05C7EE}"/>
    <cellStyle name="Normal 13 5" xfId="16407" xr:uid="{817AAF1C-8274-403D-AA27-F7D7EAB03470}"/>
    <cellStyle name="Normal 13 5 2" xfId="16408" xr:uid="{2860C074-9B78-4DD6-BF78-0FEF505FDEEE}"/>
    <cellStyle name="Normal 13 5_Summary_Gap_Balance_exNIB" xfId="16409" xr:uid="{5CEE2C17-B0F7-45DC-9347-19410ECCE8F0}"/>
    <cellStyle name="Normal 13 6" xfId="16410" xr:uid="{F892EDA0-E6C3-4254-B111-2BE7B3D9758C}"/>
    <cellStyle name="Normal 13 6 2" xfId="16411" xr:uid="{A3487DCF-C3DA-4E65-9A27-BEF7E2A14110}"/>
    <cellStyle name="Normal 13 6_Summary_Gap_Balance_exNIB" xfId="16412" xr:uid="{F73856F3-1C20-4CBC-88E7-C8DDF475CE22}"/>
    <cellStyle name="Normal 13 7" xfId="16413" xr:uid="{0539CD51-7FD1-40CF-94E0-799AB2B89927}"/>
    <cellStyle name="Normal 13 8" xfId="16414" xr:uid="{3825B66B-5A81-4205-8246-4B18CE680239}"/>
    <cellStyle name="Normal 13_Summary_Gap_Balance_exNIB" xfId="16415" xr:uid="{98F778B3-215D-44B8-B235-D5C4714F4F8D}"/>
    <cellStyle name="Normal 14" xfId="16416" xr:uid="{44125DE2-E3D2-4329-861D-E3159738B692}"/>
    <cellStyle name="Normal 14 10" xfId="16417" xr:uid="{014F406F-A20C-44D6-9664-B534B6A393FA}"/>
    <cellStyle name="Normal 14 2" xfId="16418" xr:uid="{1EA7B083-D606-4417-895D-D468A26CB199}"/>
    <cellStyle name="Normal 14 2 2" xfId="16419" xr:uid="{48E1988F-C9E8-4E88-8828-A5AC9F344FA1}"/>
    <cellStyle name="Normal 14 2 2 2" xfId="16420" xr:uid="{CC8554AD-AA80-4578-9303-14CB9F07C994}"/>
    <cellStyle name="Normal 14 2 2_CAD-L.C." xfId="16421" xr:uid="{939355FE-C452-48F6-8A6C-4F7F02C0A179}"/>
    <cellStyle name="Normal 14 2 3" xfId="16422" xr:uid="{3907B9F3-63E0-43CA-ABB3-C18A04F933D1}"/>
    <cellStyle name="Normal 14 2 3 2" xfId="16423" xr:uid="{600DC53E-2882-48B1-8622-4F0529D9934D}"/>
    <cellStyle name="Normal 14 2 3_CAD-L.C." xfId="16424" xr:uid="{9204014D-3460-40E1-9438-C56BB15EB746}"/>
    <cellStyle name="Normal 14 2 4" xfId="16425" xr:uid="{83A5190D-8B51-4858-A8E3-47C349842F99}"/>
    <cellStyle name="Normal 14 2 4 2" xfId="16426" xr:uid="{275E3260-FBEA-4D0C-A9EB-F528EA64924C}"/>
    <cellStyle name="Normal 14 2 4_CAD-L.C." xfId="16427" xr:uid="{030A4537-DC60-47E4-A197-95E0AF2D1C0D}"/>
    <cellStyle name="Normal 14 2 5" xfId="16428" xr:uid="{C59E5A9D-9245-465D-A85F-D703E5A65036}"/>
    <cellStyle name="Normal 14 2_PL tabela" xfId="16429" xr:uid="{B8A46661-05C3-4D2F-927D-386DBE4B8816}"/>
    <cellStyle name="Normal 14 3" xfId="16430" xr:uid="{4AFC362E-A167-42B7-93EC-D18EDB10350A}"/>
    <cellStyle name="Normal 14 3 2" xfId="16431" xr:uid="{D5F1AB05-01E3-479E-AD67-63BBBB224A67}"/>
    <cellStyle name="Normal 14 3 2 2" xfId="16432" xr:uid="{9B01AF50-52DE-43DA-A4EF-F09259AC39CE}"/>
    <cellStyle name="Normal 14 3 2_CAD-L.C." xfId="16433" xr:uid="{F7EB7C3C-945E-4009-8D96-25B9B45ED73F}"/>
    <cellStyle name="Normal 14 3 3" xfId="16434" xr:uid="{239FDB91-5E6F-4C10-B767-E83C6A43D9A2}"/>
    <cellStyle name="Normal 14 3 3 2" xfId="16435" xr:uid="{4B3AAA6D-33E8-461F-B96E-8D75CF444F91}"/>
    <cellStyle name="Normal 14 3 3_CAD-L.C." xfId="16436" xr:uid="{0FDD9F2A-81A6-4198-B5C9-A308C6A92C13}"/>
    <cellStyle name="Normal 14 3 4" xfId="16437" xr:uid="{02761B8B-3F9A-4B50-ABE6-407C90B4F616}"/>
    <cellStyle name="Normal 14 3 4 2" xfId="16438" xr:uid="{4F8D24A8-8421-4B9D-A248-AD3C1F2BB739}"/>
    <cellStyle name="Normal 14 3 4_CAD-L.C." xfId="16439" xr:uid="{67516054-F0EC-4A37-B99A-82E81A052F66}"/>
    <cellStyle name="Normal 14 3 5" xfId="16440" xr:uid="{3592F5A6-2D61-4F0C-A6C3-C75F41A748C7}"/>
    <cellStyle name="Normal 14 3_PL tabela" xfId="16441" xr:uid="{8491847E-46F3-451B-BF78-6B1ADECF92F1}"/>
    <cellStyle name="Normal 14 4" xfId="16442" xr:uid="{CBEAEAE9-CC65-4B2E-83F2-13D627581072}"/>
    <cellStyle name="Normal 14 4 2" xfId="16443" xr:uid="{AF16E3D3-A903-4316-9F48-19744DF54D98}"/>
    <cellStyle name="Normal 14 4 2 2" xfId="16444" xr:uid="{418E8B6A-8DDE-454F-B088-AB0E6BE53FE7}"/>
    <cellStyle name="Normal 14 4 2 2 2" xfId="16445" xr:uid="{2448D4A9-AD1A-4C92-8C75-8ACA3247DB6C}"/>
    <cellStyle name="Normal 14 4 2 2_CAD-L.C." xfId="16446" xr:uid="{6AD1231C-DE24-4B27-A8B8-0518F2770C60}"/>
    <cellStyle name="Normal 14 4 2 3" xfId="16447" xr:uid="{C0C58526-AE0F-4BA9-8515-0D3ED69073B9}"/>
    <cellStyle name="Normal 14 4 2 3 2" xfId="16448" xr:uid="{915D9E67-1250-47BF-8F14-0B7081F7A010}"/>
    <cellStyle name="Normal 14 4 2 3_CAD-L.C." xfId="16449" xr:uid="{7FE03BBF-4A52-4DE0-8C09-A065259CE38A}"/>
    <cellStyle name="Normal 14 4 2 4" xfId="16450" xr:uid="{851C1186-F2CB-42EB-A921-90E82811E236}"/>
    <cellStyle name="Normal 14 4 2_CAD-L.C." xfId="16451" xr:uid="{FE0C1395-1503-4348-9CE2-485D3F732632}"/>
    <cellStyle name="Normal 14 4 3" xfId="16452" xr:uid="{7BD1C8F6-BA62-466F-BDBE-002A5DD5030E}"/>
    <cellStyle name="Normal 14 4 3 2" xfId="16453" xr:uid="{AF0BE306-54D6-4255-BCA4-6E78F51EAB92}"/>
    <cellStyle name="Normal 14 4 3 2 2" xfId="16454" xr:uid="{BC354746-7D1D-4A47-B122-5C409465B7D4}"/>
    <cellStyle name="Normal 14 4 3 2_CAD-L.C." xfId="16455" xr:uid="{DADC07AC-B08D-4B0B-A1CD-5B9E202DEC4B}"/>
    <cellStyle name="Normal 14 4 3 3" xfId="16456" xr:uid="{C57F2577-F0F7-4FBF-A895-CE5C5D0B2389}"/>
    <cellStyle name="Normal 14 4 3 3 2" xfId="16457" xr:uid="{2F8BFD33-E672-4F04-841B-A3D49785EA71}"/>
    <cellStyle name="Normal 14 4 3 3_CAD-L.C." xfId="16458" xr:uid="{1FB38C4F-FA06-43B6-9E6E-F903C9ED8556}"/>
    <cellStyle name="Normal 14 4 3 4" xfId="16459" xr:uid="{1E91FB08-C30A-467F-A15F-B7CC7A3B79F8}"/>
    <cellStyle name="Normal 14 4 3_CAD-L.C." xfId="16460" xr:uid="{0836FB68-5802-439E-B527-5079FDB12728}"/>
    <cellStyle name="Normal 14 4 4" xfId="16461" xr:uid="{E092D681-024A-4756-8A48-64AE60292EE0}"/>
    <cellStyle name="Normal 14 4 4 2" xfId="16462" xr:uid="{D80F892A-CACD-4E2E-8A6F-A9BE9C355832}"/>
    <cellStyle name="Normal 14 4 4_CAD-L.C." xfId="16463" xr:uid="{840DD001-C9C2-45AE-8636-318945C018BE}"/>
    <cellStyle name="Normal 14 4 5" xfId="16464" xr:uid="{4254CF5C-D5D2-4B22-B89B-9469FBF7BDE2}"/>
    <cellStyle name="Normal 14 4 5 2" xfId="16465" xr:uid="{2DE197B0-3795-42F8-96B4-494F70068CCB}"/>
    <cellStyle name="Normal 14 4 5_CAD-L.C." xfId="16466" xr:uid="{C73E7D3D-51F7-4970-A037-D1B3F2860DBA}"/>
    <cellStyle name="Normal 14 4 6" xfId="16467" xr:uid="{68EEC8F6-C576-4691-BB5A-2FC070A8D57B}"/>
    <cellStyle name="Normal 14 4 6 2" xfId="16468" xr:uid="{9F68378C-88EA-4DBC-A1CB-002756D7BC94}"/>
    <cellStyle name="Normal 14 4 6_CAD-L.C." xfId="16469" xr:uid="{157A84F4-EE83-46F1-B21C-03AA8BF56A30}"/>
    <cellStyle name="Normal 14 4 7" xfId="16470" xr:uid="{71F80AC8-6492-4099-A228-5D872DC76D1C}"/>
    <cellStyle name="Normal 14 4_PL tabela" xfId="16471" xr:uid="{D4978766-3F40-4496-B890-A530AC96B2F5}"/>
    <cellStyle name="Normal 14 5" xfId="16472" xr:uid="{C5EE84C7-614B-4C67-9467-834DFF63C50D}"/>
    <cellStyle name="Normal 14 5 2" xfId="16473" xr:uid="{A048B00B-8DE4-461F-AD36-5A4B4743D5E2}"/>
    <cellStyle name="Normal 14 5_Summary_Gap_Balance_exNIB" xfId="16474" xr:uid="{9B126C4E-0A1D-46D4-ACA2-136F1025A93B}"/>
    <cellStyle name="Normal 14 6" xfId="16475" xr:uid="{BE4DFFB7-8070-4644-8DC5-1909F575B0B2}"/>
    <cellStyle name="Normal 14 6 2" xfId="16476" xr:uid="{1E90D6D7-671D-4027-8DB9-EABAC5EFC4FF}"/>
    <cellStyle name="Normal 14 6_Summary_Gap_Balance_exNIB" xfId="16477" xr:uid="{C3C26C78-24A1-4A33-8B65-AE9BBF5890B4}"/>
    <cellStyle name="Normal 14 7" xfId="16478" xr:uid="{4ADC59A1-F3BC-4F1F-A724-2301234C9322}"/>
    <cellStyle name="Normal 14 7 2" xfId="16479" xr:uid="{2111A481-4252-4992-8CF2-92A81F46FCAE}"/>
    <cellStyle name="Normal 14 7_CAD-L.C." xfId="16480" xr:uid="{A2E11172-3EEC-4C1B-8AAB-68D27EAED125}"/>
    <cellStyle name="Normal 14 8" xfId="16481" xr:uid="{37380EDE-25FE-4C2A-9301-58AEE3CA585F}"/>
    <cellStyle name="Normal 14 8 2" xfId="16482" xr:uid="{6363E2F2-F09C-4258-B801-7BEF9C169409}"/>
    <cellStyle name="Normal 14 8_CAD-L.C." xfId="16483" xr:uid="{53B7E9D6-8BF8-4931-8E0E-DCF2EF700307}"/>
    <cellStyle name="Normal 14 9" xfId="16484" xr:uid="{B429C490-5294-4E85-A80C-C345DC48E50D}"/>
    <cellStyle name="Normal 14 9 2" xfId="16485" xr:uid="{42DD5D0B-6EC1-46FB-8D4E-6C7152513D37}"/>
    <cellStyle name="Normal 14 9_CAD-L.C." xfId="16486" xr:uid="{7D264AA6-2A1A-477A-9425-46C696F75334}"/>
    <cellStyle name="Normal 14_PL tabela" xfId="16487" xr:uid="{37FFECEB-8457-4036-AE1F-43077A836991}"/>
    <cellStyle name="Normal 15" xfId="16488" xr:uid="{FF97FDD3-0F49-4C52-A141-6E5154422B5E}"/>
    <cellStyle name="Normal 15 2" xfId="16489" xr:uid="{F3C0BF11-FFFC-4D00-A830-DCD33C571346}"/>
    <cellStyle name="Normal 15 2 2" xfId="16490" xr:uid="{79B84A69-2BA7-4349-BBB2-6E995E49FA07}"/>
    <cellStyle name="Normal 15 2_Summary_Gap_Balance_exNIB" xfId="16491" xr:uid="{ECD88D3D-5602-4827-A710-2C7E1A65126F}"/>
    <cellStyle name="Normal 15 3" xfId="16492" xr:uid="{C1B3A824-2C70-43E0-856E-117973FEFF14}"/>
    <cellStyle name="Normal 15 3 2" xfId="16493" xr:uid="{A7EB13FB-9164-4E22-80B2-8BDD70547F6B}"/>
    <cellStyle name="Normal 15 3_Summary_Gap_Balance_exNIB" xfId="16494" xr:uid="{C124AA07-A6DF-43C3-AB8B-F0990CAD37E0}"/>
    <cellStyle name="Normal 15 4" xfId="16495" xr:uid="{9997BBC1-56CC-4991-8CDF-86BC8608538B}"/>
    <cellStyle name="Normal 15 4 2" xfId="16496" xr:uid="{E36BD60D-7F27-473B-9B79-6A0674FC1A99}"/>
    <cellStyle name="Normal 15 4_Summary_Gap_Balance_exNIB" xfId="16497" xr:uid="{BDDECBD3-1E2A-4D1D-B37D-3C563DE627A0}"/>
    <cellStyle name="Normal 15 5" xfId="16498" xr:uid="{E3B228CE-2C8B-4F5A-8127-CEFCCC9A9825}"/>
    <cellStyle name="Normal 15 5 2" xfId="16499" xr:uid="{6A3A7F7D-6C1B-4EFA-AA93-93661D1FF632}"/>
    <cellStyle name="Normal 15 5_Summary_Gap_Balance_exNIB" xfId="16500" xr:uid="{7F171A09-41E2-49CC-842E-6E0497D52F33}"/>
    <cellStyle name="Normal 15 6" xfId="16501" xr:uid="{BCA0F8D0-60FE-4F8A-8CD2-C8667A76A308}"/>
    <cellStyle name="Normal 15 6 2" xfId="16502" xr:uid="{75A8FC0F-376D-448E-99BE-4F28B1F0E7D0}"/>
    <cellStyle name="Normal 15 6_Summary_Gap_Balance_exNIB" xfId="16503" xr:uid="{589C7F18-76C2-48E0-8589-5AB326384776}"/>
    <cellStyle name="Normal 15 7" xfId="16504" xr:uid="{A6AC5758-410F-495D-9BF2-B15749A7E6D2}"/>
    <cellStyle name="Normal 15_Summary_Gap_Balance_exNIB" xfId="16505" xr:uid="{26D60B40-6F57-4C4A-932B-CD412507932F}"/>
    <cellStyle name="Normal 16" xfId="16506" xr:uid="{B3C7DD58-0E1B-464E-A6F5-9D756D22426F}"/>
    <cellStyle name="Normal 16 2" xfId="16507" xr:uid="{BEB78D9A-8F1A-4D8A-B0CE-B6483F68D87F}"/>
    <cellStyle name="Normal 16 2 2" xfId="16508" xr:uid="{F66EB48D-029B-4CA1-9D12-F207F69716EA}"/>
    <cellStyle name="Normal 16 2_Summary_Gap_Balance_exNIB" xfId="16509" xr:uid="{963B2EA6-B22D-4BF7-BC43-0A5F77400297}"/>
    <cellStyle name="Normal 16 3" xfId="16510" xr:uid="{D0680AC7-1436-4829-AAF7-6DB8D51DADE9}"/>
    <cellStyle name="Normal 16 3 2" xfId="16511" xr:uid="{BD0AA666-DB4A-4185-90FA-85A68870EE27}"/>
    <cellStyle name="Normal 16 3_Summary_Gap_Balance_exNIB" xfId="16512" xr:uid="{50EAE12D-5C30-420C-8E15-3613B15E79AC}"/>
    <cellStyle name="Normal 16 4" xfId="16513" xr:uid="{14F4DEB6-B0D3-4EAA-8EF0-442B2BE09BFC}"/>
    <cellStyle name="Normal 16 4 2" xfId="16514" xr:uid="{D206B5FC-8C1D-4FDA-8481-75EF68FCFDCF}"/>
    <cellStyle name="Normal 16 4_Summary_Gap_Balance_exNIB" xfId="16515" xr:uid="{6035AB48-C75B-4646-AE7A-A6B74D93E40F}"/>
    <cellStyle name="Normal 16 5" xfId="16516" xr:uid="{36954D29-C9B3-4D83-A0E4-CC5FAD27BA33}"/>
    <cellStyle name="Normal 16 5 2" xfId="16517" xr:uid="{55DDF320-CE69-4534-B424-C252C7A59834}"/>
    <cellStyle name="Normal 16 5_Summary_Gap_Balance_exNIB" xfId="16518" xr:uid="{1FFE8082-4B25-4FEC-A3F2-08E6DC96D88F}"/>
    <cellStyle name="Normal 16 6" xfId="16519" xr:uid="{12AAA28F-E7D8-47B0-8845-1A0FD81DEB5D}"/>
    <cellStyle name="Normal 16 6 2" xfId="16520" xr:uid="{26514857-DE9B-40B1-8D0C-A03323DC009E}"/>
    <cellStyle name="Normal 16 6_Summary_Gap_Balance_exNIB" xfId="16521" xr:uid="{6636F505-9890-49A7-85E8-19327B249882}"/>
    <cellStyle name="Normal 16 7" xfId="16522" xr:uid="{36AC815F-D500-446E-9A7B-43B98B9532C0}"/>
    <cellStyle name="Normal 16_Summary_Gap_Balance_exNIB" xfId="16523" xr:uid="{DC7CAF47-6FEE-4C95-B624-2086FC7E1D85}"/>
    <cellStyle name="Normal 17" xfId="16524" xr:uid="{9FFA6F2A-434E-49EC-AA07-6DBE36DA4D3B}"/>
    <cellStyle name="Normal 17 2" xfId="16525" xr:uid="{98399368-48B0-4A7C-B536-520ED696F303}"/>
    <cellStyle name="Normal 17 2 2" xfId="16526" xr:uid="{941CD1A5-6AE2-4789-979D-208752CF9557}"/>
    <cellStyle name="Normal 17 2_Summary_Gap_Balance_exNIB" xfId="16527" xr:uid="{52C33950-E52E-4C24-A8B5-7E99B281BD20}"/>
    <cellStyle name="Normal 17 3" xfId="16528" xr:uid="{111E9459-494A-4BB3-8FA2-CC639CF12801}"/>
    <cellStyle name="Normal 17 3 2" xfId="16529" xr:uid="{4AB5E751-8885-482D-A185-3CE0BF797B6E}"/>
    <cellStyle name="Normal 17 3_Summary_Gap_Balance_exNIB" xfId="16530" xr:uid="{6E964846-03FE-40A4-BF3E-B4840CC6C80B}"/>
    <cellStyle name="Normal 17 4" xfId="16531" xr:uid="{324E8C4D-748D-4264-9552-F9A75B9F75B7}"/>
    <cellStyle name="Normal 17 4 2" xfId="16532" xr:uid="{B7D7CEB1-9FD8-4061-84EB-9954FDEAAA1A}"/>
    <cellStyle name="Normal 17 4_Summary_Gap_Balance_exNIB" xfId="16533" xr:uid="{E2B080D8-D3BF-4723-9A1B-F0C32462EB81}"/>
    <cellStyle name="Normal 17 5" xfId="16534" xr:uid="{ADDDB0A8-F7FC-43E5-B477-BCB07303DE61}"/>
    <cellStyle name="Normal 17 5 2" xfId="16535" xr:uid="{4FFE0D6B-D48B-4DE3-88D6-21093919E348}"/>
    <cellStyle name="Normal 17 5_Summary_Gap_Balance_exNIB" xfId="16536" xr:uid="{44CC30DC-058F-42A4-AA15-BB3B4BB25B5D}"/>
    <cellStyle name="Normal 17 6" xfId="16537" xr:uid="{53451527-1742-4CA6-8CD7-70524BD15F1A}"/>
    <cellStyle name="Normal 17 6 2" xfId="16538" xr:uid="{93687377-DA9E-43B6-B511-19C43BD77996}"/>
    <cellStyle name="Normal 17 6_Summary_Gap_Balance_exNIB" xfId="16539" xr:uid="{A183BF2D-B41B-4EEF-A970-8F98C26AF7BA}"/>
    <cellStyle name="Normal 17 7" xfId="16540" xr:uid="{C7FAEA0A-92C3-47BE-B700-C91F2C1A2411}"/>
    <cellStyle name="Normal 17_Summary_Gap_Balance_exNIB" xfId="16541" xr:uid="{721783CE-A93B-4F51-8D8B-5EDAB2D9BC33}"/>
    <cellStyle name="Normal 18" xfId="16542" xr:uid="{AFD38D0F-227D-4990-BF3B-49D1EC03AD0D}"/>
    <cellStyle name="Normal 18 2" xfId="16543" xr:uid="{92F34BE5-78EF-4129-8310-AE47C4418046}"/>
    <cellStyle name="Normal 18 2 2" xfId="16544" xr:uid="{38BDD064-DB9A-4183-AF7A-C3ACA49ECB04}"/>
    <cellStyle name="Normal 18 2_Summary_Gap_Balance_exNIB" xfId="16545" xr:uid="{1D71441F-3EB3-4B34-96D6-799F29CE2C08}"/>
    <cellStyle name="Normal 18 3" xfId="16546" xr:uid="{DF2E4018-E815-4F0D-856F-045D4035AD88}"/>
    <cellStyle name="Normal 18 3 2" xfId="16547" xr:uid="{33FEDD33-4213-466D-9BEB-D111BC6E97E9}"/>
    <cellStyle name="Normal 18 3_Summary_Gap_Balance_exNIB" xfId="16548" xr:uid="{FBA76DFE-D152-41B9-B884-A6D44B3D0B1C}"/>
    <cellStyle name="Normal 18 4" xfId="16549" xr:uid="{D87E77C3-50FE-4460-8B20-6853A5576FB1}"/>
    <cellStyle name="Normal 18 4 2" xfId="16550" xr:uid="{B637AD7E-086A-45C4-B2FB-EA5442A8F9B6}"/>
    <cellStyle name="Normal 18 4_Summary_Gap_Balance_exNIB" xfId="16551" xr:uid="{0387EEA0-36FB-478E-B707-80A7F6B4CC2D}"/>
    <cellStyle name="Normal 18 5" xfId="16552" xr:uid="{2BC929BE-3172-4D21-B1EA-9BC772E2BC6A}"/>
    <cellStyle name="Normal 18 5 2" xfId="16553" xr:uid="{E7F8D4B8-4942-4E63-BD2A-43E1EC04180A}"/>
    <cellStyle name="Normal 18 5_Summary_Gap_Balance_exNIB" xfId="16554" xr:uid="{068CCD38-0A26-456B-8DC7-2373DF771017}"/>
    <cellStyle name="Normal 18 6" xfId="16555" xr:uid="{46A53445-5600-4EB8-B94E-5E7DD13579C0}"/>
    <cellStyle name="Normal 18 6 2" xfId="16556" xr:uid="{10579D5C-F741-416C-8F40-2177FB6E56AC}"/>
    <cellStyle name="Normal 18 6_Summary_Gap_Balance_exNIB" xfId="16557" xr:uid="{4BB13917-AA76-4E2E-8F99-F673CEEF40ED}"/>
    <cellStyle name="Normal 18 7" xfId="16558" xr:uid="{984ACD55-CE48-4D47-BE1B-2B1886E43F68}"/>
    <cellStyle name="Normal 18_Summary_Gap_Balance_exNIB" xfId="16559" xr:uid="{1CAE06B1-194E-4352-9389-F9FDB3F11F81}"/>
    <cellStyle name="Normal 19" xfId="16560" xr:uid="{CAA01D34-934B-4BD0-A13B-7E746119BD6E}"/>
    <cellStyle name="Normal 19 2" xfId="16561" xr:uid="{209DCA5E-1EF2-46AD-923C-6C20AB1E2EA3}"/>
    <cellStyle name="Normal 19 2 2" xfId="16562" xr:uid="{D558D195-EDBB-45F7-864C-03AB46ABE5D5}"/>
    <cellStyle name="Normal 19 2_Summary_Gap_Balance_exNIB" xfId="16563" xr:uid="{0DB664A4-C046-40A0-895D-DA35F2E53C88}"/>
    <cellStyle name="Normal 19 3" xfId="16564" xr:uid="{460CA1C1-A67F-4869-9A29-48340FF8551D}"/>
    <cellStyle name="Normal 19 3 2" xfId="16565" xr:uid="{459B8B2D-5993-416E-AE8F-AF1D338DC839}"/>
    <cellStyle name="Normal 19 3_Summary_Gap_Balance_exNIB" xfId="16566" xr:uid="{86326F80-786F-478C-8EF0-FDCED09C7697}"/>
    <cellStyle name="Normal 19 4" xfId="16567" xr:uid="{9BD9CA92-C581-45E6-840E-3DC315454F52}"/>
    <cellStyle name="Normal 19 4 2" xfId="16568" xr:uid="{1B64CC66-DD94-435E-932F-213C822E6C79}"/>
    <cellStyle name="Normal 19 4_Summary_Gap_Balance_exNIB" xfId="16569" xr:uid="{583C8BE7-5BFB-4A0A-B60F-164ADCFF83ED}"/>
    <cellStyle name="Normal 19 5" xfId="16570" xr:uid="{404F84D6-D328-4744-B936-3CA7577D2128}"/>
    <cellStyle name="Normal 19 5 2" xfId="16571" xr:uid="{38A149ED-CD28-4AF5-BF6B-C645E82D40AC}"/>
    <cellStyle name="Normal 19 5_Summary_Gap_Balance_exNIB" xfId="16572" xr:uid="{2DDC7BAE-E4D3-46A6-BF55-B7F07793B4B8}"/>
    <cellStyle name="Normal 19 6" xfId="16573" xr:uid="{7C9E1FFF-FC42-4443-91E7-8904CA5D6455}"/>
    <cellStyle name="Normal 19 6 2" xfId="16574" xr:uid="{243813AC-9198-4882-949C-1873B4800EE6}"/>
    <cellStyle name="Normal 19 6_Summary_Gap_Balance_exNIB" xfId="16575" xr:uid="{385839CD-2DB0-41D7-A5DF-56E2D769BB74}"/>
    <cellStyle name="Normal 19 7" xfId="16576" xr:uid="{97D25BDD-9E9A-4D0B-94B9-981BE7CD8FDC}"/>
    <cellStyle name="Normal 19_Summary_Gap_Balance_exNIB" xfId="16577" xr:uid="{00882397-7965-4A04-8488-39CA2EABAF1E}"/>
    <cellStyle name="Normal 2" xfId="2" xr:uid="{00000000-0005-0000-0000-000007000000}"/>
    <cellStyle name="Normal 2 10" xfId="16578" xr:uid="{3C0D99F9-940D-4199-8002-281F682E9D5E}"/>
    <cellStyle name="Normal 2 10 2" xfId="16579" xr:uid="{3B959E29-3AB7-4932-B18D-5E03CACDFA71}"/>
    <cellStyle name="Normal 2 10_Summary_Gap_Balance_exNIB" xfId="16580" xr:uid="{170720BF-E40C-40F3-946B-AF6F83EF03BC}"/>
    <cellStyle name="Normal 2 11" xfId="16581" xr:uid="{03D742A9-873A-4A48-A92F-757AC3F02A1C}"/>
    <cellStyle name="Normal 2 11 2" xfId="16582" xr:uid="{32660660-93F8-4A88-AA2E-FE8611915EA6}"/>
    <cellStyle name="Normal 2 11_Summary_Gap_Balance_exNIB" xfId="16583" xr:uid="{D3BF435D-5ADC-45A2-994F-F4BD820F2A6F}"/>
    <cellStyle name="Normal 2 12" xfId="16584" xr:uid="{A7EECCFC-BD5F-42E4-926F-178AD59A4897}"/>
    <cellStyle name="Normal 2 12 2" xfId="16585" xr:uid="{23997574-DC60-42A1-B130-B4950A813CFA}"/>
    <cellStyle name="Normal 2 12_Summary_Gap_Balance_exNIB" xfId="16586" xr:uid="{B54DA517-D54A-4B94-97EA-D7FB3DAC54EF}"/>
    <cellStyle name="Normal 2 13" xfId="16587" xr:uid="{C2FB3648-578E-4471-82C6-B29ED9622260}"/>
    <cellStyle name="Normal 2 13 2" xfId="16588" xr:uid="{1C9F9DCB-D4C7-41F4-8224-5925D5DA6103}"/>
    <cellStyle name="Normal 2 13_Summary_Gap_Balance_exNIB" xfId="16589" xr:uid="{5AA13D96-28FC-4D53-A24C-8C024606A178}"/>
    <cellStyle name="Normal 2 14" xfId="16590" xr:uid="{88777375-43C1-44B8-91C5-C22ED35E96F7}"/>
    <cellStyle name="Normal 2 14 2" xfId="16591" xr:uid="{1BD88E21-EC2B-4349-8B93-F19B95278865}"/>
    <cellStyle name="Normal 2 14_Summary_Gap_Balance_exNIB" xfId="16592" xr:uid="{BFA882BD-4562-45AE-89D3-49FAB8EEC28D}"/>
    <cellStyle name="Normal 2 15" xfId="16593" xr:uid="{7B152113-E72A-439F-8661-3081B38F4CB0}"/>
    <cellStyle name="Normal 2 15 2" xfId="16594" xr:uid="{7E8FBA9B-DE18-4261-BECB-8020E86A71C7}"/>
    <cellStyle name="Normal 2 15_Summary_Gap_Balance_exNIB" xfId="16595" xr:uid="{7A665E46-A42A-4F99-B307-BE3E01A268C8}"/>
    <cellStyle name="Normal 2 16" xfId="16596" xr:uid="{6EB79F0C-1A53-42D5-B692-C4969BD5A68B}"/>
    <cellStyle name="Normal 2 16 2" xfId="16597" xr:uid="{3745A91F-E767-4627-B7D8-B17762D7F224}"/>
    <cellStyle name="Normal 2 16_Summary_Gap_Balance_exNIB" xfId="16598" xr:uid="{87DC7A30-F1B1-4DE6-92EB-BB22A8ADC60C}"/>
    <cellStyle name="Normal 2 17" xfId="16599" xr:uid="{9B62E7F6-B4DB-4E7E-8F69-0967A127B046}"/>
    <cellStyle name="Normal 2 17 2" xfId="16600" xr:uid="{E39F94F9-87C0-47B0-96FD-29D31E0D6594}"/>
    <cellStyle name="Normal 2 17_Summary_Gap_Balance_exNIB" xfId="16601" xr:uid="{55B6D22B-291D-45BA-8B1E-6F238365BAE2}"/>
    <cellStyle name="Normal 2 18" xfId="16602" xr:uid="{E75944DA-7BB0-4F15-B435-4800F12223F5}"/>
    <cellStyle name="Normal 2 18 2" xfId="16603" xr:uid="{31B98B81-3F79-4CBB-A353-98FA1423698C}"/>
    <cellStyle name="Normal 2 18_Summary_Gap_Balance_exNIB" xfId="16604" xr:uid="{E55ACDA6-DD5E-4D83-A133-8B007DC716ED}"/>
    <cellStyle name="Normal 2 19" xfId="16605" xr:uid="{F8F37CF3-BC47-45F3-8B55-FE432705F875}"/>
    <cellStyle name="Normal 2 19 2" xfId="16606" xr:uid="{5A241A5F-D2F2-4585-B810-B81C5F95EF0F}"/>
    <cellStyle name="Normal 2 19_Summary_Gap_Balance_exNIB" xfId="16607" xr:uid="{6B3457B7-D2E2-4EEA-8A79-7B22A5BDFE58}"/>
    <cellStyle name="Normal 2 2" xfId="10" xr:uid="{00000000-0005-0000-0000-000008000000}"/>
    <cellStyle name="Normal 2 2 2" xfId="8" xr:uid="{00000000-0005-0000-0000-000009000000}"/>
    <cellStyle name="Normal 2 2 2 2" xfId="16609" xr:uid="{852F7A97-AD22-4D5F-B830-DDDA4C587D68}"/>
    <cellStyle name="Normal 2 2 2 2 2" xfId="16610" xr:uid="{8E89EE3A-AEBD-4718-8512-1E6E738658F7}"/>
    <cellStyle name="Normal 2 2 2 2 3" xfId="16611" xr:uid="{920E8ACD-1607-4B74-9B48-3493F0BE34FD}"/>
    <cellStyle name="Normal 2 2 2 2_Summary_Gap_Balance_exNIB" xfId="16612" xr:uid="{A58BD45D-1A93-4A27-A864-4A2B8D553F33}"/>
    <cellStyle name="Normal 2 2 2 3" xfId="16613" xr:uid="{9D80EB83-2B72-4894-A8E2-DA629BFAF85B}"/>
    <cellStyle name="Normal 2 2 2 4" xfId="16614" xr:uid="{5F093FB1-1204-4D64-9236-F4F0C472E14F}"/>
    <cellStyle name="Normal 2 2 2_EU IRRBB1" xfId="16608" xr:uid="{EA5F5A3C-1D66-4547-9352-205CC1819AD5}"/>
    <cellStyle name="Normal 2 2 3" xfId="16615" xr:uid="{E676455C-E294-474E-A65C-8F406BE40068}"/>
    <cellStyle name="Normal 2 2 3 2" xfId="16616" xr:uid="{43F0F05F-94B6-43E0-B789-178497122F9F}"/>
    <cellStyle name="Normal 2 2 3 2 2" xfId="16617" xr:uid="{7279E141-7063-47B0-95B8-28BB2FF25AC9}"/>
    <cellStyle name="Normal 2 2 3 2 3" xfId="16618" xr:uid="{223B0859-8DFC-461A-A64D-6049440922E2}"/>
    <cellStyle name="Normal 2 2 3 2_Summary_Gap_Balance_exNIB" xfId="16619" xr:uid="{C78340C0-8D23-413F-A764-B757E84D223E}"/>
    <cellStyle name="Normal 2 2 3 3" xfId="16620" xr:uid="{D83562DC-8ACF-415E-ABA8-4011F6061E96}"/>
    <cellStyle name="Normal 2 2 3 4" xfId="16621" xr:uid="{488D4D7A-18F2-45C3-955E-7B50573E080B}"/>
    <cellStyle name="Normal 2 2 3_Summary_Gap_Balance_exNIB" xfId="16622" xr:uid="{ADCEC997-F9EC-4081-8306-1C805FB3EEA7}"/>
    <cellStyle name="Normal 2 2 4" xfId="16623" xr:uid="{D2401499-B530-491C-AD63-F6701FD148DD}"/>
    <cellStyle name="Normal 2 2 4 2" xfId="16624" xr:uid="{FDB031D4-CABF-4EA6-BD6A-D01C68711A31}"/>
    <cellStyle name="Normal 2 2 4 3" xfId="16625" xr:uid="{841A5328-601D-4434-8FAF-E9A7AF4F4AEB}"/>
    <cellStyle name="Normal 2 2 4 4" xfId="16626" xr:uid="{BB073952-3888-4609-A18F-C00757CA023B}"/>
    <cellStyle name="Normal 2 2 4_Summary_Gap_Balance_exNIB" xfId="16627" xr:uid="{6D27664F-494A-4F5D-9B3B-438958493E88}"/>
    <cellStyle name="Normal 2 2 5" xfId="16628" xr:uid="{74A413F6-ADEB-47D3-B1A5-60FBA31A7771}"/>
    <cellStyle name="Normal 2 2 5 2" xfId="16629" xr:uid="{E5872BD9-4324-4C8A-B01A-3C5AE10F042E}"/>
    <cellStyle name="Normal 2 2 5 3" xfId="16630" xr:uid="{CAAEF72A-5917-447D-8B0B-59ED2DC47222}"/>
    <cellStyle name="Normal 2 2 5_Summary_Gap_Balance_exNIB" xfId="16631" xr:uid="{CE87C348-37E6-45D6-AC88-C8973C908066}"/>
    <cellStyle name="Normal 2 2_COREP GL04rev3" xfId="16632" xr:uid="{4A199395-F102-4C59-8733-4817CFE14F74}"/>
    <cellStyle name="Normal 2 20" xfId="16633" xr:uid="{0389D1B2-1207-4A95-B25B-F57F2C2149C2}"/>
    <cellStyle name="Normal 2 20 2" xfId="16634" xr:uid="{9F4787D3-BFCE-4D9B-ADD0-D21457D4BD81}"/>
    <cellStyle name="Normal 2 20_Summary_Gap_Balance_exNIB" xfId="16635" xr:uid="{09797E98-AAAF-4107-898E-B47B055B40AE}"/>
    <cellStyle name="Normal 2 21" xfId="16636" xr:uid="{4B1E988D-0DC1-4993-96B3-8915C8851943}"/>
    <cellStyle name="Normal 2 21 2" xfId="16637" xr:uid="{DE7E02C1-643B-454C-91E5-C1155D0CCDDC}"/>
    <cellStyle name="Normal 2 21_Summary_Gap_Balance_exNIB" xfId="16638" xr:uid="{40561AF8-B74A-4CEA-AD4F-20B279D9E22B}"/>
    <cellStyle name="Normal 2 22" xfId="16639" xr:uid="{0CDC0E57-DA12-41E5-92BE-DD0D28926F1E}"/>
    <cellStyle name="Normal 2 22 2" xfId="16640" xr:uid="{0B6AA8F6-F0AD-40D2-A969-15D7AC373437}"/>
    <cellStyle name="Normal 2 22_Summary_Gap_Balance_exNIB" xfId="16641" xr:uid="{3D7DD328-5A97-42B7-9AB6-AA62BC83351C}"/>
    <cellStyle name="Normal 2 23" xfId="16642" xr:uid="{933F764A-CDDC-47FB-B2CC-6C1D21D0FA41}"/>
    <cellStyle name="Normal 2 23 2" xfId="16643" xr:uid="{8DFA06C4-72A4-4356-9E20-33E4C4140033}"/>
    <cellStyle name="Normal 2 23_Summary_Gap_Balance_exNIB" xfId="16644" xr:uid="{2789E82F-4F86-4328-9E39-76F4C65FB632}"/>
    <cellStyle name="Normal 2 24" xfId="16645" xr:uid="{BF677868-D84D-4065-BD10-F7EB6D0C879A}"/>
    <cellStyle name="Normal 2 24 2" xfId="16646" xr:uid="{533A40C0-582D-43F0-BD64-2470F87497D1}"/>
    <cellStyle name="Normal 2 24_Summary_Gap_Balance_exNIB" xfId="16647" xr:uid="{BF400130-811B-4CAE-9200-AE78EBB3346B}"/>
    <cellStyle name="Normal 2 25" xfId="16648" xr:uid="{2CAE7845-84F3-455D-9E45-2C2BD894A057}"/>
    <cellStyle name="Normal 2 25 2" xfId="16649" xr:uid="{924CCF5A-47D4-4763-B43D-87190FB6E7FC}"/>
    <cellStyle name="Normal 2 25_Summary_Gap_Balance_exNIB" xfId="16650" xr:uid="{DFF23AAB-C7CD-4772-B73C-C60DD5772232}"/>
    <cellStyle name="Normal 2 26" xfId="16651" xr:uid="{AD241C7A-A1BC-4481-B068-110CA72C4C8C}"/>
    <cellStyle name="Normal 2 26 2" xfId="16652" xr:uid="{F72802B1-85AD-4528-9C4D-59E21CDE65A2}"/>
    <cellStyle name="Normal 2 26_Summary_Gap_Balance_exNIB" xfId="16653" xr:uid="{DB05C7CF-4505-4F16-B4CB-04500A516FBC}"/>
    <cellStyle name="Normal 2 27" xfId="16654" xr:uid="{F353DC20-280A-4DE3-AA7F-07AFC66BDB82}"/>
    <cellStyle name="Normal 2 27 2" xfId="16655" xr:uid="{9617E57C-9D53-4AAF-9368-F9143A196C6D}"/>
    <cellStyle name="Normal 2 27_Summary_Gap_Balance_exNIB" xfId="16656" xr:uid="{4206F090-18DC-4BB6-8B63-C337574CE27F}"/>
    <cellStyle name="Normal 2 28" xfId="16657" xr:uid="{5C6EB963-A32E-42F3-8C34-E2E1F25CF70D}"/>
    <cellStyle name="Normal 2 28 2" xfId="16658" xr:uid="{CFEC81B6-35E6-4A1F-89CD-C69BDEF90ADA}"/>
    <cellStyle name="Normal 2 28_Summary_Gap_Balance_exNIB" xfId="16659" xr:uid="{028E1DED-E7D0-4457-BD14-1360552792AC}"/>
    <cellStyle name="Normal 2 29" xfId="16660" xr:uid="{98ED283B-527D-4B72-A1D5-B798A84084DD}"/>
    <cellStyle name="Normal 2 29 2" xfId="16661" xr:uid="{6C958F5F-2155-4A28-BAC8-8EAA3F12185C}"/>
    <cellStyle name="Normal 2 29_Summary_Gap_Balance_exNIB" xfId="16662" xr:uid="{725E6298-12C2-4E2E-B8A8-34DC6B1D584E}"/>
    <cellStyle name="Normal 2 3" xfId="16663" xr:uid="{607CA36E-9F55-4233-98EF-10CF0561C15B}"/>
    <cellStyle name="Normal 2 3 2" xfId="16664" xr:uid="{219690F1-310E-40BA-AA80-59C4B4527CA7}"/>
    <cellStyle name="Normal 2 3 2 2" xfId="16665" xr:uid="{827CEA95-598A-4F3F-A407-53A35482592B}"/>
    <cellStyle name="Normal 2 3 2 3" xfId="16666" xr:uid="{B0F02808-C035-4832-AAD8-F3F7A8869166}"/>
    <cellStyle name="Normal 2 3 2 4" xfId="16667" xr:uid="{1977EBE0-805D-44AB-85EB-A1E00DE69DDF}"/>
    <cellStyle name="Normal 2 3 2_Summary_Gap_Balance_exNIB" xfId="16668" xr:uid="{D26C8D32-D3AC-4EF3-92DD-8A1E9A98CB3D}"/>
    <cellStyle name="Normal 2 3 3" xfId="16669" xr:uid="{B19F2E16-173B-4615-957C-279380BC2F29}"/>
    <cellStyle name="Normal 2 3_CAD-L.C." xfId="16670" xr:uid="{31FE8A8B-22A0-467C-B110-93AEB5B283D0}"/>
    <cellStyle name="Normal 2 30" xfId="16671" xr:uid="{E3362B6E-A469-4B0A-B14C-4C15B50CEB3D}"/>
    <cellStyle name="Normal 2 30 2" xfId="16672" xr:uid="{D508213B-2E9D-458C-B920-31C84974A4FB}"/>
    <cellStyle name="Normal 2 30_Summary_Gap_Balance_exNIB" xfId="16673" xr:uid="{8B595D51-D2FC-49AF-96BA-8B0385009343}"/>
    <cellStyle name="Normal 2 31" xfId="16674" xr:uid="{968CDBB5-1A9C-4917-843C-C30B6B2641E5}"/>
    <cellStyle name="Normal 2 31 2" xfId="16675" xr:uid="{24740569-1862-4E52-B851-76C34CC3806D}"/>
    <cellStyle name="Normal 2 31_Summary_Gap_Balance_exNIB" xfId="16676" xr:uid="{B9740585-BD32-4E84-ABCD-A838924B09C5}"/>
    <cellStyle name="Normal 2 32" xfId="16677" xr:uid="{B2CD2A58-D155-449F-A404-87EFF2AA4C11}"/>
    <cellStyle name="Normal 2 32 2" xfId="16678" xr:uid="{A6475F4A-3FE7-4FD7-83D2-D77133BE4F68}"/>
    <cellStyle name="Normal 2 32_Summary_Gap_Balance_exNIB" xfId="16679" xr:uid="{E2B86D3D-A1A8-430B-B985-7DDFFC13B7AE}"/>
    <cellStyle name="Normal 2 33" xfId="16680" xr:uid="{FB7C2861-2EA9-4947-B8DC-080F54CD3352}"/>
    <cellStyle name="Normal 2 33 2" xfId="16681" xr:uid="{377D02C2-96F2-4708-AE6C-0729E11B322E}"/>
    <cellStyle name="Normal 2 33_Summary_Gap_Balance_exNIB" xfId="16682" xr:uid="{6611ACA2-A6C9-400C-82F3-663E9A1201EF}"/>
    <cellStyle name="Normal 2 34" xfId="16683" xr:uid="{D923A4FF-B990-4A73-99D1-3E9F1E042528}"/>
    <cellStyle name="Normal 2 34 2" xfId="16684" xr:uid="{B666CEA0-12A4-4828-A6F8-F965D956F2ED}"/>
    <cellStyle name="Normal 2 34_Summary_Gap_Balance_exNIB" xfId="16685" xr:uid="{01DBD4D5-4AAA-470C-B8B8-F58FA317E390}"/>
    <cellStyle name="Normal 2 35" xfId="16686" xr:uid="{9DA62ECD-B210-44E5-86B2-91611E4DA5F2}"/>
    <cellStyle name="Normal 2 35 2" xfId="16687" xr:uid="{F5C5688B-0084-4A7B-B474-A0FB909C10EF}"/>
    <cellStyle name="Normal 2 35_Summary_Gap_Balance_exNIB" xfId="16688" xr:uid="{55595D03-4C81-4264-8146-324CE8FCAB46}"/>
    <cellStyle name="Normal 2 36" xfId="16689" xr:uid="{F68242BA-F18F-4052-B683-2EECA6065117}"/>
    <cellStyle name="Normal 2 36 2" xfId="16690" xr:uid="{E7AE9067-35E5-4B8B-94FF-A0CBE5570F5A}"/>
    <cellStyle name="Normal 2 36_Summary_Gap_Balance_exNIB" xfId="16691" xr:uid="{A5B8F309-63A6-4B2E-A7C1-8F5E6AA912B8}"/>
    <cellStyle name="Normal 2 37" xfId="16692" xr:uid="{73333C3C-41F5-4166-90FF-77B08DE1D8D7}"/>
    <cellStyle name="Normal 2 37 2" xfId="16693" xr:uid="{2A840ACA-0C96-441C-B60B-F9DEC61A514A}"/>
    <cellStyle name="Normal 2 37_Summary_Gap_Balance_exNIB" xfId="16694" xr:uid="{2F001D00-9F0F-4963-9E52-37F1BE8D7CEF}"/>
    <cellStyle name="Normal 2 38" xfId="16695" xr:uid="{41B7B9BD-4AD6-4E53-ABA6-2D9C5E02B699}"/>
    <cellStyle name="Normal 2 38 2" xfId="16696" xr:uid="{1F101343-B713-42F7-A19F-1C635CE89D3A}"/>
    <cellStyle name="Normal 2 38_Summary_Gap_Balance_exNIB" xfId="16697" xr:uid="{9224D9E2-2F85-4DC4-A845-68849B64F241}"/>
    <cellStyle name="Normal 2 39" xfId="16698" xr:uid="{F9D64897-3E22-444B-9E20-C2664109797C}"/>
    <cellStyle name="Normal 2 39 2" xfId="16699" xr:uid="{8C1A0C93-40EF-484F-8202-1B63C4225227}"/>
    <cellStyle name="Normal 2 39_Summary_Gap_Balance_exNIB" xfId="16700" xr:uid="{C8F4B0E1-C76C-4339-87D7-10E18A1FBB59}"/>
    <cellStyle name="Normal 2 4" xfId="62" xr:uid="{F698CAE8-37EF-44ED-A7CA-ACA952E5570F}"/>
    <cellStyle name="Normal 2 4 2" xfId="16702" xr:uid="{6D49BE9F-0498-4A1A-A497-853873FDDA0A}"/>
    <cellStyle name="Normal 2 4 2 2" xfId="16703" xr:uid="{F474703C-6796-4044-B4E4-817F16EF1651}"/>
    <cellStyle name="Normal 2 4 2_Summary_Gap_Balance_exNIB" xfId="16704" xr:uid="{33BD3D0F-2091-40D7-AF43-E601FBD8F3F3}"/>
    <cellStyle name="Normal 2 4 3" xfId="16705" xr:uid="{836BA788-63D7-4855-8A27-620EA23D22DD}"/>
    <cellStyle name="Normal 2 4 4" xfId="16706" xr:uid="{653911FD-D425-4ED6-A9A1-2131814CAD05}"/>
    <cellStyle name="Normal 2 4 5" xfId="16707" xr:uid="{3A51FE60-962B-4708-9BE1-135A3F5935B4}"/>
    <cellStyle name="Normal 2 4_EU IRRBB1" xfId="16701" xr:uid="{451FEF5C-EC85-4CB4-B54F-98443C8F9450}"/>
    <cellStyle name="Normal 2 40" xfId="16708" xr:uid="{C0E24314-53DE-4F82-8DA6-69A1A6F1091E}"/>
    <cellStyle name="Normal 2 40 2" xfId="16709" xr:uid="{16C8C9F5-0F71-4B72-95DB-8B725A323E94}"/>
    <cellStyle name="Normal 2 40_Summary_Gap_Balance_exNIB" xfId="16710" xr:uid="{590384C9-45F9-4EC6-B0E3-1939C090AE20}"/>
    <cellStyle name="Normal 2 41" xfId="16711" xr:uid="{77F622EA-CBF1-4510-B5AF-0889563B8218}"/>
    <cellStyle name="Normal 2 41 2" xfId="16712" xr:uid="{6D88367D-026D-4CCC-B931-59400BE738E5}"/>
    <cellStyle name="Normal 2 41_Summary_Gap_Balance_exNIB" xfId="16713" xr:uid="{27E4722C-B7DD-4B34-9C74-93AC0535271B}"/>
    <cellStyle name="Normal 2 42" xfId="16714" xr:uid="{A9C62932-EEFF-4DF2-B429-908955BE5374}"/>
    <cellStyle name="Normal 2 42 2" xfId="16715" xr:uid="{0BA9C1D5-2402-4098-8003-669C9B1F6226}"/>
    <cellStyle name="Normal 2 42_Summary_Gap_Balance_exNIB" xfId="16716" xr:uid="{CBBA8C93-587E-45E8-A82E-66387B8AF5E9}"/>
    <cellStyle name="Normal 2 43" xfId="16717" xr:uid="{9B645DB8-EED4-4746-ADF9-C2EB1ECB548E}"/>
    <cellStyle name="Normal 2 43 2" xfId="16718" xr:uid="{8590F1F5-7617-4A2C-B164-D223144201ED}"/>
    <cellStyle name="Normal 2 43_Summary_Gap_Balance_exNIB" xfId="16719" xr:uid="{051647B1-B075-4277-813C-166D965E44BD}"/>
    <cellStyle name="Normal 2 44" xfId="16720" xr:uid="{525714FE-C3C3-4943-A394-D2B43E6FDE49}"/>
    <cellStyle name="Normal 2 44 2" xfId="16721" xr:uid="{9A0E56F1-6933-444C-A948-9D62FFDD7E9D}"/>
    <cellStyle name="Normal 2 44_Summary_Gap_Balance_exNIB" xfId="16722" xr:uid="{F7E49502-FB5C-499C-AB3D-19A68FE286CD}"/>
    <cellStyle name="Normal 2 45" xfId="16723" xr:uid="{389A1064-F9EE-437F-A56D-4A8E7D60D0B0}"/>
    <cellStyle name="Normal 2 45 2" xfId="16724" xr:uid="{A55CB7CA-A1BB-43B5-AFE0-DF4BE962741F}"/>
    <cellStyle name="Normal 2 45_Summary_Gap_Balance_exNIB" xfId="16725" xr:uid="{5E1B780C-94A8-4BDA-92B8-A8476FA245BF}"/>
    <cellStyle name="Normal 2 46" xfId="16726" xr:uid="{838963A5-E989-4E18-829E-6106AB6AE07D}"/>
    <cellStyle name="Normal 2 46 2" xfId="16727" xr:uid="{F76F097F-72F3-4E9C-8FB4-D91509FFBFA1}"/>
    <cellStyle name="Normal 2 46_Summary_Gap_Balance_exNIB" xfId="16728" xr:uid="{8787B0A3-B77F-4BB8-95BE-2504BE6FF88B}"/>
    <cellStyle name="Normal 2 47" xfId="16729" xr:uid="{E6DABAB2-5B14-470E-B414-DC81749A2080}"/>
    <cellStyle name="Normal 2 47 2" xfId="16730" xr:uid="{955CCDAD-E097-43F5-A970-0A43028B94DA}"/>
    <cellStyle name="Normal 2 47_Summary_Gap_Balance_exNIB" xfId="16731" xr:uid="{75DE7F46-6078-448D-BE06-9A95EED5BCDC}"/>
    <cellStyle name="Normal 2 48" xfId="16732" xr:uid="{276BF470-FA57-405C-ADF3-F505EBA06F27}"/>
    <cellStyle name="Normal 2 48 2" xfId="16733" xr:uid="{21CFE081-3494-4B3D-834D-2E0AD11F6C05}"/>
    <cellStyle name="Normal 2 48_Summary_Gap_Balance_exNIB" xfId="16734" xr:uid="{41CA740E-76EE-4587-8875-4C1F3AAF6B02}"/>
    <cellStyle name="Normal 2 49" xfId="16735" xr:uid="{A1BB029B-24C9-40D2-99B5-46B41EA63AAC}"/>
    <cellStyle name="Normal 2 49 2" xfId="16736" xr:uid="{3F9E820B-9422-4BE5-A9CA-B4A250D8DFA7}"/>
    <cellStyle name="Normal 2 49_Summary_Gap_Balance_exNIB" xfId="16737" xr:uid="{26A2F5FC-D72B-4B41-9775-66B879CCEB91}"/>
    <cellStyle name="Normal 2 5" xfId="16738" xr:uid="{E85B7428-42E2-431B-8D79-9A826FC700E3}"/>
    <cellStyle name="Normal 2 5 2" xfId="16739" xr:uid="{5F61D778-0EE3-4239-9837-50F87D173FC1}"/>
    <cellStyle name="Normal 2 5 2 2" xfId="12" xr:uid="{F5C53AFC-C775-410D-BE25-6CACF0F4D81C}"/>
    <cellStyle name="Normal 2 5 2 2 2" xfId="16741" xr:uid="{E8E388B4-B116-4660-A2E2-6F8A3D654738}"/>
    <cellStyle name="Normal 2 5 2 2_EU IRRBB1" xfId="16740" xr:uid="{6088DA61-EE3E-4118-9792-58C9DB6C13DF}"/>
    <cellStyle name="Normal 2 5 2 3" xfId="16742" xr:uid="{1C65D62A-615C-4088-836E-6D3126C51F35}"/>
    <cellStyle name="Normal 2 5 2 4" xfId="16743" xr:uid="{75F44827-BB30-437C-9AE2-2EFF987F5712}"/>
    <cellStyle name="Normal 2 5 2_Summary_Gap_Balance_exNIB" xfId="16744" xr:uid="{8AEE91DE-866D-4D6A-B633-5A2070715484}"/>
    <cellStyle name="Normal 2 5 3" xfId="16745" xr:uid="{2AE66EDF-9954-457C-847B-B548D1561099}"/>
    <cellStyle name="Normal 2 5 4" xfId="16746" xr:uid="{44ADC1DA-20DA-4DAB-AC1A-F1D5FDE1C05A}"/>
    <cellStyle name="Normal 2 5_Summary_Gap_Balance_exNIB" xfId="16747" xr:uid="{831AD137-5CEF-4461-B84A-A81A6F0F6454}"/>
    <cellStyle name="Normal 2 50" xfId="16748" xr:uid="{B79A8FE8-118A-498B-96A6-A4753D61B882}"/>
    <cellStyle name="Normal 2 50 2" xfId="16749" xr:uid="{B8CB5005-AE1F-45F2-8C38-FAD67BEC1095}"/>
    <cellStyle name="Normal 2 50 2 2" xfId="16750" xr:uid="{00294979-C0DC-43B7-B9C2-55E99F78D4B4}"/>
    <cellStyle name="Normal 2 50 2_Summary_Gap_Balance_exNIB" xfId="16751" xr:uid="{E27F9D03-D919-40FA-B67C-7332F93F4014}"/>
    <cellStyle name="Normal 2 50 3" xfId="16752" xr:uid="{40BD9645-7ECC-4613-B902-D9E1C9C65E75}"/>
    <cellStyle name="Normal 2 50_Summary_Gap_Balance_exNIB" xfId="16753" xr:uid="{DE21DAF2-6AD6-49CD-8430-695C560420FD}"/>
    <cellStyle name="Normal 2 51" xfId="16754" xr:uid="{DD137D1A-1257-4096-BE38-95ED687708C2}"/>
    <cellStyle name="Normal 2 51 2" xfId="16755" xr:uid="{C8221247-069A-4D61-991F-A037ACB1E9F4}"/>
    <cellStyle name="Normal 2 51_CAD-L.C." xfId="16756" xr:uid="{2058A68C-7090-4F32-914B-6CA6BD98C1A1}"/>
    <cellStyle name="Normal 2 52" xfId="16757" xr:uid="{6E0A26E4-B0C5-49F2-BCB6-868F7ED1E907}"/>
    <cellStyle name="Normal 2 53" xfId="16758" xr:uid="{B08FD0FF-D04C-4195-AC6E-308F504AF191}"/>
    <cellStyle name="Normal 2 6" xfId="16759" xr:uid="{66FCC372-D2D3-4D74-B1F7-026255623FD9}"/>
    <cellStyle name="Normal 2 6 2" xfId="16760" xr:uid="{EE6F177F-E0F8-4CE2-998F-F1FD00E3AE57}"/>
    <cellStyle name="Normal 2 6 3" xfId="16761" xr:uid="{FC90A21E-2EC4-41DD-B4A0-36DA73ECCF08}"/>
    <cellStyle name="Normal 2 6 4" xfId="16762" xr:uid="{013A8615-8826-4F00-A71D-93D2E509B65B}"/>
    <cellStyle name="Normal 2 6_Summary_Gap_Balance_exNIB" xfId="16763" xr:uid="{B2E1A376-9D68-4B4E-9E64-84862309506C}"/>
    <cellStyle name="Normal 2 7" xfId="16764" xr:uid="{92590A7D-B917-47B6-AD00-EDDCF1392E83}"/>
    <cellStyle name="Normal 2 7 2" xfId="16765" xr:uid="{32D80891-D059-4039-9D20-E68A8F674740}"/>
    <cellStyle name="Normal 2 7 3" xfId="16766" xr:uid="{521BF4A0-465E-42CB-B812-23B0BB385CC3}"/>
    <cellStyle name="Normal 2 7 4" xfId="16767" xr:uid="{3FCBC9F4-8B6C-47AE-9B45-4EEF3C6C0896}"/>
    <cellStyle name="Normal 2 7_Summary_Gap_Balance_exNIB" xfId="16768" xr:uid="{847B2A53-19B9-4E3D-9870-D6838A73D909}"/>
    <cellStyle name="Normal 2 8" xfId="16769" xr:uid="{35DA5F98-0F13-49D6-A1FA-ED0362155C1C}"/>
    <cellStyle name="Normal 2 8 2" xfId="16770" xr:uid="{53EFA3E2-AFFF-4875-8AE9-BCA787D43819}"/>
    <cellStyle name="Normal 2 8_Summary_Gap_Balance_exNIB" xfId="16771" xr:uid="{CB010E20-A58B-43A4-B591-56996D7B0FAB}"/>
    <cellStyle name="Normal 2 9" xfId="16772" xr:uid="{86F8BA97-0734-4096-9929-970492723714}"/>
    <cellStyle name="Normal 2 9 2" xfId="16773" xr:uid="{664E8BD1-38AF-461F-A99B-95FCE8AF6A9B}"/>
    <cellStyle name="Normal 2 9_Summary_Gap_Balance_exNIB" xfId="16774" xr:uid="{7285669F-C3B0-454A-91D8-739BF170096B}"/>
    <cellStyle name="Normal 2_~0149226" xfId="16775" xr:uid="{C8A0C511-C399-47DF-A37C-E72DD64A372B}"/>
    <cellStyle name="Normal 20" xfId="16776" xr:uid="{87E58B4D-5829-47E2-AC51-0CE342B006F2}"/>
    <cellStyle name="Normal 20 2" xfId="16777" xr:uid="{E331A93E-28E8-4447-81F3-7A7A94574514}"/>
    <cellStyle name="Normal 20 2 2" xfId="16778" xr:uid="{DD4EF75E-9561-4309-BDE8-D8B83E382112}"/>
    <cellStyle name="Normal 20 2_Summary_Gap_Balance_exNIB" xfId="16779" xr:uid="{5085957B-FCE1-46DC-873C-510F5A72C069}"/>
    <cellStyle name="Normal 20 3" xfId="16780" xr:uid="{33F1F6EA-F619-43E1-98C3-0C8CF809E23C}"/>
    <cellStyle name="Normal 20 3 2" xfId="16781" xr:uid="{269367D8-F3A6-4D91-AB5A-1E56ACA70467}"/>
    <cellStyle name="Normal 20 3_Summary_Gap_Balance_exNIB" xfId="16782" xr:uid="{3AC23AD5-4372-4586-8F8C-C488D20C8C20}"/>
    <cellStyle name="Normal 20 4" xfId="16783" xr:uid="{0C90D9CE-65A7-4664-978C-056D6A81E438}"/>
    <cellStyle name="Normal 20 4 2" xfId="16784" xr:uid="{BAE71329-EA0E-4D9F-96AD-949C8CBB4E63}"/>
    <cellStyle name="Normal 20 4_Summary_Gap_Balance_exNIB" xfId="16785" xr:uid="{F82CE125-ADA9-463B-9BA0-88CD70BAB187}"/>
    <cellStyle name="Normal 20 5" xfId="16786" xr:uid="{681A92A5-C460-469D-AFAE-13C05BD2A899}"/>
    <cellStyle name="Normal 20 5 2" xfId="16787" xr:uid="{F1B3F522-FFC5-402C-A7CA-F9025FEBF278}"/>
    <cellStyle name="Normal 20 5_Summary_Gap_Balance_exNIB" xfId="16788" xr:uid="{2A99D66F-9394-43D2-BCC8-8FC4160CF29B}"/>
    <cellStyle name="Normal 20 6" xfId="16789" xr:uid="{E80CEEBF-1F31-4695-BC36-C27CCED6EB7A}"/>
    <cellStyle name="Normal 20 6 2" xfId="16790" xr:uid="{0AE030B0-2196-4F61-8378-3CAE0BE7F921}"/>
    <cellStyle name="Normal 20 6_Summary_Gap_Balance_exNIB" xfId="16791" xr:uid="{0DAAC413-DF5C-451E-8FE8-B2F5AE365BF8}"/>
    <cellStyle name="Normal 20 7" xfId="16792" xr:uid="{0BBC6035-0043-4ADF-92C6-D5F41B554045}"/>
    <cellStyle name="Normal 20_Summary_Gap_Balance_exNIB" xfId="16793" xr:uid="{9F14F42F-FFF2-42FB-AF4C-264755505943}"/>
    <cellStyle name="Normal 21" xfId="16794" xr:uid="{DF49B7CC-16E8-4D60-8BEF-4DBF2DE874F5}"/>
    <cellStyle name="Normal 21 2" xfId="16795" xr:uid="{FF08E169-83B9-4A2F-9E89-519E4499407D}"/>
    <cellStyle name="Normal 21 2 2" xfId="16796" xr:uid="{E6C35B1C-3431-4E49-BFF2-65A8A6204478}"/>
    <cellStyle name="Normal 21 2_Summary_Gap_Balance_exNIB" xfId="16797" xr:uid="{9C2E819C-6538-44DA-8F3C-4C4499EBB4B2}"/>
    <cellStyle name="Normal 21 3" xfId="16798" xr:uid="{1D58E771-EA0E-4574-A245-D606E717BCF4}"/>
    <cellStyle name="Normal 21 3 2" xfId="16799" xr:uid="{27B64731-9DD7-4E77-B4B2-1AF6F16B3D0C}"/>
    <cellStyle name="Normal 21 3_Summary_Gap_Balance_exNIB" xfId="16800" xr:uid="{30957EC0-9240-4EDA-84C0-FAC866B596CE}"/>
    <cellStyle name="Normal 21 4" xfId="16801" xr:uid="{F2B8303E-9A5A-4B37-8758-347485048036}"/>
    <cellStyle name="Normal 21 4 2" xfId="16802" xr:uid="{157C48CA-4D05-472B-8FD4-4E0C39A60E61}"/>
    <cellStyle name="Normal 21 4_Summary_Gap_Balance_exNIB" xfId="16803" xr:uid="{F3B5E172-D758-4D44-9DEF-412092DAA542}"/>
    <cellStyle name="Normal 21 5" xfId="16804" xr:uid="{7CB8F66E-E4C9-4776-8DA4-5373B7F4E006}"/>
    <cellStyle name="Normal 21_Summary_Gap_Balance_exNIB" xfId="16805" xr:uid="{952E0875-E748-43BA-99DC-82A48E157F2F}"/>
    <cellStyle name="Normal 22" xfId="16806" xr:uid="{907F7618-B6BE-4184-9920-34C039AA01BB}"/>
    <cellStyle name="Normal 22 2" xfId="16807" xr:uid="{93C63034-BF1E-4996-9B15-B143B7D88527}"/>
    <cellStyle name="Normal 22 2 2" xfId="16808" xr:uid="{DFF2D714-BD16-460E-949F-B7A6C09E5409}"/>
    <cellStyle name="Normal 22 2_Summary_Gap_Balance_exNIB" xfId="16809" xr:uid="{FEEB7DA3-0645-4CA4-BFD3-AB82F534A8F1}"/>
    <cellStyle name="Normal 22 3" xfId="16810" xr:uid="{4DE163E6-1577-4085-8D4F-A6FA0006B1FF}"/>
    <cellStyle name="Normal 22 3 2" xfId="16811" xr:uid="{834B97C2-1CD3-40BA-B8A0-DE31E58C72E5}"/>
    <cellStyle name="Normal 22 3_Summary_Gap_Balance_exNIB" xfId="16812" xr:uid="{F05ACBDE-C660-4799-A153-D3856102F50D}"/>
    <cellStyle name="Normal 22 4" xfId="16813" xr:uid="{7FDBF231-DD0D-4A3D-91DA-D83E5B3DB004}"/>
    <cellStyle name="Normal 22 4 2" xfId="16814" xr:uid="{241CDE8B-BAF5-47DA-9569-517573CEDC83}"/>
    <cellStyle name="Normal 22 4_Summary_Gap_Balance_exNIB" xfId="16815" xr:uid="{30F8DC87-999C-43E2-B56D-3B5DD1AE229A}"/>
    <cellStyle name="Normal 22 5" xfId="16816" xr:uid="{7EE617F8-4C6E-472D-A624-73FB0EDD6633}"/>
    <cellStyle name="Normal 22_Summary_Gap_Balance_exNIB" xfId="16817" xr:uid="{485D746E-1F3E-41E9-B457-9DAB1F22BEC5}"/>
    <cellStyle name="Normal 23" xfId="16818" xr:uid="{1D8DD6B3-CE61-4E18-94CD-C24688AD7EF5}"/>
    <cellStyle name="Normal 23 2" xfId="16819" xr:uid="{540DEF85-0339-4555-B2E3-2B236781991C}"/>
    <cellStyle name="Normal 23_Summary_Gap_Balance_exNIB" xfId="16820" xr:uid="{F6520840-D8C0-44EE-900F-2D3E864DA976}"/>
    <cellStyle name="Normal 24" xfId="16821" xr:uid="{82E1243A-6C5D-42EC-B7BE-3EEAC7F81785}"/>
    <cellStyle name="Normal 24 2" xfId="16822" xr:uid="{B766E309-1116-4991-8F04-6AB2B96FB8EB}"/>
    <cellStyle name="Normal 24_Summary_Gap_Balance_exNIB" xfId="16823" xr:uid="{BF1AECD4-BA33-4FF7-8992-E57431DFC0ED}"/>
    <cellStyle name="Normal 25" xfId="16824" xr:uid="{34309FE8-E5D0-48FC-8C30-A7F499EAB185}"/>
    <cellStyle name="Normal 25 2" xfId="16825" xr:uid="{E9E41939-15F2-4B8B-AB32-314B741C1631}"/>
    <cellStyle name="Normal 25_Summary_Gap_Balance_exNIB" xfId="16826" xr:uid="{3746C987-F2F5-48F5-9CE1-1F9159172C61}"/>
    <cellStyle name="Normal 26" xfId="16827" xr:uid="{D2D72E27-0ED5-4489-AC55-0BC59B7BC50A}"/>
    <cellStyle name="Normal 26 2" xfId="16828" xr:uid="{F58C8BDE-DF13-47DA-A04A-B835C264814B}"/>
    <cellStyle name="Normal 26_Summary_Gap_Balance_exNIB" xfId="16829" xr:uid="{50D28D94-6882-495B-9F30-B9FC7BF0FB77}"/>
    <cellStyle name="Normal 27" xfId="16830" xr:uid="{451081A1-8A4D-48FB-9C8C-4AE3B66E11F0}"/>
    <cellStyle name="Normal 27 2" xfId="16831" xr:uid="{69BCD417-35DB-42E1-B62E-F7589817863B}"/>
    <cellStyle name="Normal 27_CAD-L.C." xfId="16832" xr:uid="{668FB35B-4AA2-4722-BBDB-748E0DC9E40E}"/>
    <cellStyle name="Normal 28" xfId="16833" xr:uid="{8A41CCDF-D81C-4B5D-B06A-F7012DECA566}"/>
    <cellStyle name="Normal 28 2" xfId="16834" xr:uid="{2B8CDBD3-3057-431D-867D-E26DFDA3E25A}"/>
    <cellStyle name="Normal 28_Summary_Gap_Balance_exNIB" xfId="16835" xr:uid="{BCAD408C-167B-47E9-96B8-F05D13E57EB8}"/>
    <cellStyle name="Normal 29" xfId="16836" xr:uid="{50BC02F1-26A8-40B5-AC5C-4465C641AC4D}"/>
    <cellStyle name="Normal 29 2" xfId="16837" xr:uid="{C04E5257-7E33-4CB6-9BC6-76DBEE920D79}"/>
    <cellStyle name="Normal 29_Summary_Gap_Balance_exNIB" xfId="16838" xr:uid="{36B03F3B-FFAA-4B91-A789-B523B9219EC2}"/>
    <cellStyle name="Normal 3" xfId="16839" xr:uid="{21A6DE27-E9DA-46CD-88B0-96C5C4EAEE71}"/>
    <cellStyle name="Normal 3 10" xfId="16840" xr:uid="{1D0D45BD-30EA-4E67-9416-C4847A2900C2}"/>
    <cellStyle name="Normal 3 10 2" xfId="16841" xr:uid="{D05C862E-0BCD-48EE-9120-688305DBFE00}"/>
    <cellStyle name="Normal 3 10 3" xfId="16842" xr:uid="{7563D469-C2FC-406C-9E87-6E1D1D0356D6}"/>
    <cellStyle name="Normal 3 10 4" xfId="16843" xr:uid="{281CCB81-F8A0-4B5A-A2CC-093C09E3FC63}"/>
    <cellStyle name="Normal 3 10_Summary_Gap_Balance_exNIB" xfId="16844" xr:uid="{B2055519-330C-4414-9C3E-AC2AF940AFFD}"/>
    <cellStyle name="Normal 3 11" xfId="16845" xr:uid="{25AB471E-780D-4400-AB88-FDB690EBED21}"/>
    <cellStyle name="Normal 3 11 2" xfId="16846" xr:uid="{57A61D9A-FB0E-4370-B555-4D76A0C53863}"/>
    <cellStyle name="Normal 3 11_CAD-L.C." xfId="16847" xr:uid="{2FA25D04-8A9E-4D1A-BB1B-0757922ED949}"/>
    <cellStyle name="Normal 3 12" xfId="16848" xr:uid="{FA27E61E-9429-46F6-A8D6-D0A262D8DC6D}"/>
    <cellStyle name="Normal 3 12 2" xfId="16849" xr:uid="{ABEF995B-72D1-4246-A807-C703D4E04368}"/>
    <cellStyle name="Normal 3 12 2 2" xfId="16850" xr:uid="{46812597-5B7A-4122-AFF6-FBF46E2D4384}"/>
    <cellStyle name="Normal 3 12 2_CAD-L.C." xfId="16851" xr:uid="{0F65A6B0-4036-4D4F-BAC8-2BCF5896C325}"/>
    <cellStyle name="Normal 3 12 3" xfId="16852" xr:uid="{53D1D98C-2122-490D-9E01-5CE71927AA22}"/>
    <cellStyle name="Normal 3 12_Summary_Gap_Balance_exNIB" xfId="16853" xr:uid="{59E606E9-1AD3-4C26-9504-93E79E91FE2D}"/>
    <cellStyle name="Normal 3 13" xfId="16854" xr:uid="{AFE48B88-703B-4F09-B497-3141167FECA5}"/>
    <cellStyle name="Normal 3 13 2" xfId="16855" xr:uid="{552DBE7E-8438-4B1B-A0B4-1FE984C66B3D}"/>
    <cellStyle name="Normal 3 13_CAD-L.C." xfId="16856" xr:uid="{BF55186A-124D-4FDC-97D0-37F3F9E5E96D}"/>
    <cellStyle name="Normal 3 14" xfId="16857" xr:uid="{E9B9E578-0676-478C-855A-A7D47A644820}"/>
    <cellStyle name="Normal 3 14 2" xfId="16858" xr:uid="{E884C6F7-10C8-461C-B0DE-AD3E3F9F7BCD}"/>
    <cellStyle name="Normal 3 14_CAD-L.C." xfId="16859" xr:uid="{8E9C6F50-759F-4038-93F8-4A0AE0969F58}"/>
    <cellStyle name="Normal 3 15" xfId="16860" xr:uid="{306E836A-7313-4B90-847C-C0D1588FD873}"/>
    <cellStyle name="Normal 3 15 2" xfId="16861" xr:uid="{168669C4-FE35-4E75-9EC6-62D21F3E13F8}"/>
    <cellStyle name="Normal 3 15_Volatility" xfId="16862" xr:uid="{E2B4C25B-BA03-4FD2-B3BC-5F763D40EAF7}"/>
    <cellStyle name="Normal 3 16" xfId="16863" xr:uid="{1FCF832B-23BE-4E75-80CA-1DB4D27463D4}"/>
    <cellStyle name="Normal 3 17" xfId="16864" xr:uid="{CAD7CEC7-18B1-461F-BD6A-B090AA76E7C6}"/>
    <cellStyle name="Normal 3 2" xfId="16865" xr:uid="{E114205F-B43A-4240-AEBA-69C0345AAC5D}"/>
    <cellStyle name="Normal 3 2 10" xfId="16866" xr:uid="{33FFDCEC-AB25-42B2-962C-642586C4A64F}"/>
    <cellStyle name="Normal 3 2 11" xfId="16867" xr:uid="{89084B29-65D4-40DB-9EA4-619191A33E32}"/>
    <cellStyle name="Normal 3 2 2" xfId="16868" xr:uid="{83248912-E4B9-4351-8DE0-59C4E26D16FB}"/>
    <cellStyle name="Normal 3 2 2 10" xfId="16869" xr:uid="{0BB0895C-1338-4EEB-A6B2-B688D5EE23BD}"/>
    <cellStyle name="Normal 3 2 2 2" xfId="16870" xr:uid="{A3086423-DE7D-4262-A153-1770411C80AF}"/>
    <cellStyle name="Normal 3 2 2 2 2" xfId="16871" xr:uid="{175C8423-8107-4B4A-AD84-6EBDA068B72F}"/>
    <cellStyle name="Normal 3 2 2 2 2 2" xfId="16872" xr:uid="{BA397FEE-38ED-467B-B7B6-6EFCE05C7617}"/>
    <cellStyle name="Normal 3 2 2 2 2 2 2" xfId="16873" xr:uid="{C4FEFAAA-3117-4B78-AC34-BC46A7D24537}"/>
    <cellStyle name="Normal 3 2 2 2 2 2 2 2" xfId="16874" xr:uid="{FCC3F181-701B-4741-9B3D-5CF27E6B60FF}"/>
    <cellStyle name="Normal 3 2 2 2 2 2 2 2 2" xfId="16875" xr:uid="{43D1B7E6-9089-452A-ABF5-24137E8EBDD9}"/>
    <cellStyle name="Normal 3 2 2 2 2 2 2 2 2 2" xfId="16876" xr:uid="{060DEFFB-92EB-4565-8AC8-05AEA66EDC7B}"/>
    <cellStyle name="Normal 3 2 2 2 2 2 2 2 3" xfId="16877" xr:uid="{3C6B6967-5DBF-4673-AC5F-08F3D8E11E98}"/>
    <cellStyle name="Normal 3 2 2 2 2 2 2 2_Volatility" xfId="16878" xr:uid="{0C2D78EC-33DF-4361-A687-6778F8216EF9}"/>
    <cellStyle name="Normal 3 2 2 2 2 2 2 3" xfId="16879" xr:uid="{93E4B746-209D-4F06-BE3C-62B473034367}"/>
    <cellStyle name="Normal 3 2 2 2 2 2 2 3 2" xfId="16880" xr:uid="{A1AD034C-76E7-44FF-A3BB-447E99E19100}"/>
    <cellStyle name="Normal 3 2 2 2 2 2 2 4" xfId="16881" xr:uid="{D85D14DB-8ED6-4FE9-A24D-AFE0BB59D3FD}"/>
    <cellStyle name="Normal 3 2 2 2 2 2 2_Volatility" xfId="16882" xr:uid="{71DE1D55-2732-4BA2-B340-7FC630DB3ACB}"/>
    <cellStyle name="Normal 3 2 2 2 2 2 3" xfId="16883" xr:uid="{1858D540-DC08-462A-A29B-8B3ABEF60588}"/>
    <cellStyle name="Normal 3 2 2 2 2 2 3 2" xfId="16884" xr:uid="{EAE830A4-88A0-4CE2-B15B-5377593E60DD}"/>
    <cellStyle name="Normal 3 2 2 2 2 2 3 2 2" xfId="16885" xr:uid="{03CCF570-6549-4B95-B451-D2DBFC54507D}"/>
    <cellStyle name="Normal 3 2 2 2 2 2 3 3" xfId="16886" xr:uid="{987CE5BE-236A-4BAD-955E-5E4FF7C6CE92}"/>
    <cellStyle name="Normal 3 2 2 2 2 2 3_Volatility" xfId="16887" xr:uid="{A256053B-005E-4F77-892A-76AA61D8C9AF}"/>
    <cellStyle name="Normal 3 2 2 2 2 2 4" xfId="16888" xr:uid="{506404F4-6BF7-486E-8191-AE849BEFB4F2}"/>
    <cellStyle name="Normal 3 2 2 2 2 2 4 2" xfId="16889" xr:uid="{8BF20CB4-A73F-4D45-951D-3F60086669A3}"/>
    <cellStyle name="Normal 3 2 2 2 2 2 5" xfId="16890" xr:uid="{B6E89D75-FBF9-43A4-89B4-9E62E20CCF52}"/>
    <cellStyle name="Normal 3 2 2 2 2 2_Volatility" xfId="16891" xr:uid="{938CCA06-D617-4FE6-BBEC-EB4C3919DA70}"/>
    <cellStyle name="Normal 3 2 2 2 2 3" xfId="16892" xr:uid="{8BE1A574-51C0-416F-8513-15BA1106AF51}"/>
    <cellStyle name="Normal 3 2 2 2 2 3 2" xfId="16893" xr:uid="{C623C6DC-3D4B-47A9-A029-3F61CC09DDA2}"/>
    <cellStyle name="Normal 3 2 2 2 2 3 2 2" xfId="16894" xr:uid="{DC2ED03A-7C26-4E90-B2CC-353AAB216092}"/>
    <cellStyle name="Normal 3 2 2 2 2 3 2 2 2" xfId="16895" xr:uid="{6195D055-18A0-441B-B3D0-8D83F67E5188}"/>
    <cellStyle name="Normal 3 2 2 2 2 3 2 3" xfId="16896" xr:uid="{1A8CA163-0FB6-43C3-8D00-C689C5AB01EF}"/>
    <cellStyle name="Normal 3 2 2 2 2 3 2_Volatility" xfId="16897" xr:uid="{0E18891D-7BEF-46CB-BD23-B7A40503FE55}"/>
    <cellStyle name="Normal 3 2 2 2 2 3 3" xfId="16898" xr:uid="{6DC96EA7-4B1F-4E4F-973D-B341DF8E5C6B}"/>
    <cellStyle name="Normal 3 2 2 2 2 3 3 2" xfId="16899" xr:uid="{CFA134B1-2C0F-4E7A-AAB7-AB4AF55C07D6}"/>
    <cellStyle name="Normal 3 2 2 2 2 3 4" xfId="16900" xr:uid="{C0EBFAE4-1B88-43BA-8D92-E981C2080A8D}"/>
    <cellStyle name="Normal 3 2 2 2 2 3_Volatility" xfId="16901" xr:uid="{B5B72ECF-672D-44EF-8CE9-E63DB863BDB9}"/>
    <cellStyle name="Normal 3 2 2 2 2 4" xfId="16902" xr:uid="{29A192D1-ECDF-4D67-A5FB-59DD8F2750A3}"/>
    <cellStyle name="Normal 3 2 2 2 2 4 2" xfId="16903" xr:uid="{58193D6E-1043-47D4-B75F-62F3DD2E4749}"/>
    <cellStyle name="Normal 3 2 2 2 2 4 2 2" xfId="16904" xr:uid="{3C0E490E-31A9-40D4-BA8A-9ED5D20CCFAE}"/>
    <cellStyle name="Normal 3 2 2 2 2 4 3" xfId="16905" xr:uid="{02473D4F-AC38-4465-98AF-AA98E03D7679}"/>
    <cellStyle name="Normal 3 2 2 2 2 4_Volatility" xfId="16906" xr:uid="{DA3E06D8-B334-4ECF-8F2F-C595C8F93FCF}"/>
    <cellStyle name="Normal 3 2 2 2 2 5" xfId="16907" xr:uid="{710F911C-11D0-4812-A1C0-30A7FE8497E1}"/>
    <cellStyle name="Normal 3 2 2 2 2 5 2" xfId="16908" xr:uid="{5365C077-C664-481B-8285-2D56E9BDE696}"/>
    <cellStyle name="Normal 3 2 2 2 2 6" xfId="16909" xr:uid="{2A6C0588-6A76-4959-8062-42C693D1865A}"/>
    <cellStyle name="Normal 3 2 2 2 2 7" xfId="16910" xr:uid="{7FBF9494-14D2-466C-965B-42D91CE803A5}"/>
    <cellStyle name="Normal 3 2 2 2 2_Summary_Gap_Balance_exNIB" xfId="16911" xr:uid="{CEA1AF55-B825-41D1-822F-13FBEFD2599C}"/>
    <cellStyle name="Normal 3 2 2 2 3" xfId="16912" xr:uid="{629F4D7C-E6A6-4FF4-A908-40559CE01450}"/>
    <cellStyle name="Normal 3 2 2 2 3 2" xfId="16913" xr:uid="{01D7ADAE-4617-44E9-B737-0F3B675BCC14}"/>
    <cellStyle name="Normal 3 2 2 2 3 2 2" xfId="16914" xr:uid="{2395CC36-0369-4E7C-A48C-7D97A9DD802B}"/>
    <cellStyle name="Normal 3 2 2 2 3 2 2 2" xfId="16915" xr:uid="{3AD9BE54-66F4-4AB7-9ABB-ABC8547151CA}"/>
    <cellStyle name="Normal 3 2 2 2 3 2 2 2 2" xfId="16916" xr:uid="{2959D110-4D96-4AE9-A811-53100E180094}"/>
    <cellStyle name="Normal 3 2 2 2 3 2 2 3" xfId="16917" xr:uid="{0C90F883-1592-4F16-8723-5D194F6A3941}"/>
    <cellStyle name="Normal 3 2 2 2 3 2 2_Volatility" xfId="16918" xr:uid="{336177E3-1F67-49FB-8026-4FDBEBB51B2E}"/>
    <cellStyle name="Normal 3 2 2 2 3 2 3" xfId="16919" xr:uid="{8D4F332F-8C64-4AF0-A3B1-973014DA982E}"/>
    <cellStyle name="Normal 3 2 2 2 3 2 3 2" xfId="16920" xr:uid="{AC4F961D-D610-45DF-8DD9-D67F3FC19FE4}"/>
    <cellStyle name="Normal 3 2 2 2 3 2 4" xfId="16921" xr:uid="{F5B4B9DD-A119-46C6-908D-3F5C4FD14EEC}"/>
    <cellStyle name="Normal 3 2 2 2 3 2_Volatility" xfId="16922" xr:uid="{96C5AA3A-49DE-4389-867E-E8EBDA7BF2C7}"/>
    <cellStyle name="Normal 3 2 2 2 3 3" xfId="16923" xr:uid="{333F4253-7D47-4B17-BB05-4F593EB5D950}"/>
    <cellStyle name="Normal 3 2 2 2 3 3 2" xfId="16924" xr:uid="{FD637CB2-865A-41D6-8DEF-23C107A7FC0A}"/>
    <cellStyle name="Normal 3 2 2 2 3 3 2 2" xfId="16925" xr:uid="{35533325-6710-4FD1-8C6B-0AC5068BCDFF}"/>
    <cellStyle name="Normal 3 2 2 2 3 3 3" xfId="16926" xr:uid="{EFBCA587-4A57-43B3-9F27-59ACF7D686BE}"/>
    <cellStyle name="Normal 3 2 2 2 3 3_Volatility" xfId="16927" xr:uid="{FC2F1B5B-3D41-479D-B453-FAF2228C720C}"/>
    <cellStyle name="Normal 3 2 2 2 3 4" xfId="16928" xr:uid="{AD2A2AA6-0617-4DE0-820F-46027BEC0474}"/>
    <cellStyle name="Normal 3 2 2 2 3 4 2" xfId="16929" xr:uid="{8666B130-106C-4B98-8C61-4E474DDFC0C6}"/>
    <cellStyle name="Normal 3 2 2 2 3 5" xfId="16930" xr:uid="{F07614CC-659C-4BB8-A933-B9207F98BA6D}"/>
    <cellStyle name="Normal 3 2 2 2 3_Volatility" xfId="16931" xr:uid="{37A92FE4-CF79-46C2-ADD1-D00A8527054C}"/>
    <cellStyle name="Normal 3 2 2 2 4" xfId="16932" xr:uid="{918E4C75-A0DC-4E08-989E-9C8F56081B5A}"/>
    <cellStyle name="Normal 3 2 2 2 4 2" xfId="16933" xr:uid="{6877F86E-80E1-448D-AFB0-1BB29741E611}"/>
    <cellStyle name="Normal 3 2 2 2 4 2 2" xfId="16934" xr:uid="{39BAAED3-C304-435B-BD43-BF79532734A9}"/>
    <cellStyle name="Normal 3 2 2 2 4 2 2 2" xfId="16935" xr:uid="{7BAA2EC6-51C5-4DA3-A607-BD176F28DE24}"/>
    <cellStyle name="Normal 3 2 2 2 4 2 3" xfId="16936" xr:uid="{03149247-591B-4F08-A568-B18E8D009DD6}"/>
    <cellStyle name="Normal 3 2 2 2 4 2_Volatility" xfId="16937" xr:uid="{C6A8547B-37B4-4AB5-B12B-DE36357A3992}"/>
    <cellStyle name="Normal 3 2 2 2 4 3" xfId="16938" xr:uid="{85AD852F-3A26-4918-AFB2-D7007B9EEF55}"/>
    <cellStyle name="Normal 3 2 2 2 4 3 2" xfId="16939" xr:uid="{4AC0FF8A-34AA-471F-8F0F-A1E76DC28555}"/>
    <cellStyle name="Normal 3 2 2 2 4 4" xfId="16940" xr:uid="{B632940C-CB5D-46FD-847B-54508BA4B497}"/>
    <cellStyle name="Normal 3 2 2 2 4_Volatility" xfId="16941" xr:uid="{EA0C5316-17E5-4384-BF88-CC7BEBCB5DE2}"/>
    <cellStyle name="Normal 3 2 2 2 5" xfId="16942" xr:uid="{D4D020A9-F57D-4FAE-9B87-3C09FD1A4F57}"/>
    <cellStyle name="Normal 3 2 2 2 5 2" xfId="16943" xr:uid="{B3921C2C-73C9-4711-8432-1AD953778346}"/>
    <cellStyle name="Normal 3 2 2 2 5 2 2" xfId="16944" xr:uid="{C7513855-3670-4209-B599-4EF578CF7176}"/>
    <cellStyle name="Normal 3 2 2 2 5 3" xfId="16945" xr:uid="{4D2C675A-1457-428C-830D-757E667281B3}"/>
    <cellStyle name="Normal 3 2 2 2 5_Volatility" xfId="16946" xr:uid="{D62FECBF-D500-4CF7-B7D3-925E90B7E8BB}"/>
    <cellStyle name="Normal 3 2 2 2 6" xfId="16947" xr:uid="{1C6DC631-D7FF-432D-8149-5A7BA1A1EC1A}"/>
    <cellStyle name="Normal 3 2 2 2 6 2" xfId="16948" xr:uid="{1F75F3DE-E3B2-4ED2-9C07-F1B36A10C500}"/>
    <cellStyle name="Normal 3 2 2 2 7" xfId="16949" xr:uid="{A1576011-8C0E-4D4C-944B-2615E0EC8FFD}"/>
    <cellStyle name="Normal 3 2 2 2 8" xfId="16950" xr:uid="{A819DE3F-78AA-4607-8013-BDA946DE565F}"/>
    <cellStyle name="Normal 3 2 2 2_CAD-L.C." xfId="16951" xr:uid="{10CE15A7-17C4-487B-A795-38BE63C59746}"/>
    <cellStyle name="Normal 3 2 2 3" xfId="16952" xr:uid="{B8DBB80B-1779-411C-9796-66462F528578}"/>
    <cellStyle name="Normal 3 2 2 3 2" xfId="16953" xr:uid="{B36ACB3F-FF92-4C88-86BD-BAC272BFB2FC}"/>
    <cellStyle name="Normal 3 2 2 3 2 2" xfId="16954" xr:uid="{6D0659B4-888D-445B-BB5E-735D3CD4A99E}"/>
    <cellStyle name="Normal 3 2 2 3 2 2 2" xfId="16955" xr:uid="{0665D387-02D0-4954-97A4-4496C334CACD}"/>
    <cellStyle name="Normal 3 2 2 3 2 2 2 2" xfId="16956" xr:uid="{26D4AD34-E449-4ED2-B990-6A5F59572C0D}"/>
    <cellStyle name="Normal 3 2 2 3 2 2 2 2 2" xfId="16957" xr:uid="{8879CBDC-CFBA-4BA0-856F-98E3C1709B11}"/>
    <cellStyle name="Normal 3 2 2 3 2 2 2 3" xfId="16958" xr:uid="{8B8EDE6F-2EBE-4B12-8724-6DB249E95039}"/>
    <cellStyle name="Normal 3 2 2 3 2 2 2_Volatility" xfId="16959" xr:uid="{B8DBA074-AD6E-47F6-8964-66A23FC2FE7D}"/>
    <cellStyle name="Normal 3 2 2 3 2 2 3" xfId="16960" xr:uid="{28328CB8-28AD-4330-8109-5B093D323FA4}"/>
    <cellStyle name="Normal 3 2 2 3 2 2 3 2" xfId="16961" xr:uid="{5B40B5D1-C3B3-48B7-B510-EE01D454CC30}"/>
    <cellStyle name="Normal 3 2 2 3 2 2 4" xfId="16962" xr:uid="{CC0AAC26-5D7F-4AD6-9301-9C5201933C7A}"/>
    <cellStyle name="Normal 3 2 2 3 2 2_Volatility" xfId="16963" xr:uid="{C93A74CE-97D4-47CB-8DD3-BD3A52632E12}"/>
    <cellStyle name="Normal 3 2 2 3 2 3" xfId="16964" xr:uid="{60C1B027-8022-418D-8D46-F91B066AB0F8}"/>
    <cellStyle name="Normal 3 2 2 3 2 3 2" xfId="16965" xr:uid="{56F37C16-D24D-4B8B-A8A6-359D21349C06}"/>
    <cellStyle name="Normal 3 2 2 3 2 3 2 2" xfId="16966" xr:uid="{D984423A-0E59-430F-ABF6-A0CBB4E4FDDD}"/>
    <cellStyle name="Normal 3 2 2 3 2 3 3" xfId="16967" xr:uid="{7B1F778E-B951-4DEC-9FC4-96CEDCCFD6BD}"/>
    <cellStyle name="Normal 3 2 2 3 2 3_Volatility" xfId="16968" xr:uid="{EA78C9B8-2626-41D6-B60C-AAE8A708E7CE}"/>
    <cellStyle name="Normal 3 2 2 3 2 4" xfId="16969" xr:uid="{8845EAB5-4452-403B-9D50-0F79D3F9CBB2}"/>
    <cellStyle name="Normal 3 2 2 3 2 4 2" xfId="16970" xr:uid="{C38F6576-E76C-4C6C-8D28-BA70F86F49A8}"/>
    <cellStyle name="Normal 3 2 2 3 2 5" xfId="16971" xr:uid="{D775749D-63AF-4161-93DC-40577DEF89CB}"/>
    <cellStyle name="Normal 3 2 2 3 2_Volatility" xfId="16972" xr:uid="{8A9AEB4B-3096-4145-8549-61D4E18D4219}"/>
    <cellStyle name="Normal 3 2 2 3 3" xfId="16973" xr:uid="{F20492E2-71A6-47BA-9F8C-AE7318BDC8BA}"/>
    <cellStyle name="Normal 3 2 2 3 3 2" xfId="16974" xr:uid="{A34C629E-50E2-4B1B-8141-2149EF31C2AF}"/>
    <cellStyle name="Normal 3 2 2 3 3 2 2" xfId="16975" xr:uid="{5C24123A-BCCE-4433-A431-723C01516236}"/>
    <cellStyle name="Normal 3 2 2 3 3 2 2 2" xfId="16976" xr:uid="{49A4A9EF-6C1E-4D26-BE76-C55F23F1098A}"/>
    <cellStyle name="Normal 3 2 2 3 3 2 3" xfId="16977" xr:uid="{8150AB4D-275D-40BD-9C53-4E33DDC591F2}"/>
    <cellStyle name="Normal 3 2 2 3 3 2_Volatility" xfId="16978" xr:uid="{18A8A07F-63BF-4ECE-817D-5CA8EF4FE47B}"/>
    <cellStyle name="Normal 3 2 2 3 3 3" xfId="16979" xr:uid="{187FF7FE-EB5C-4E82-8BD1-612F464059B0}"/>
    <cellStyle name="Normal 3 2 2 3 3 3 2" xfId="16980" xr:uid="{2A6A3A00-4F40-4654-AB1D-578CB14E5C1F}"/>
    <cellStyle name="Normal 3 2 2 3 3 4" xfId="16981" xr:uid="{B2B1DD55-21A6-490C-9AD9-83BA114B6058}"/>
    <cellStyle name="Normal 3 2 2 3 3_Volatility" xfId="16982" xr:uid="{A49C95B5-E2D1-4466-B371-359ED3C7AAB1}"/>
    <cellStyle name="Normal 3 2 2 3 4" xfId="16983" xr:uid="{BE09572B-5F9E-4E8D-9CC5-96A034AB562A}"/>
    <cellStyle name="Normal 3 2 2 3 4 2" xfId="16984" xr:uid="{C7C2295D-389C-492F-BACC-FDA17963BB7C}"/>
    <cellStyle name="Normal 3 2 2 3 4 2 2" xfId="16985" xr:uid="{B816C30F-37A0-437B-888B-C33C7A913265}"/>
    <cellStyle name="Normal 3 2 2 3 4 3" xfId="16986" xr:uid="{837819D4-EBAA-479A-A17D-4178B8121B15}"/>
    <cellStyle name="Normal 3 2 2 3 4_Volatility" xfId="16987" xr:uid="{5B7737FE-A78D-4EB9-9947-E2C3B6DBF2E1}"/>
    <cellStyle name="Normal 3 2 2 3 5" xfId="16988" xr:uid="{A0B424F8-C31F-4B6A-98C2-245DABAD2583}"/>
    <cellStyle name="Normal 3 2 2 3 5 2" xfId="16989" xr:uid="{5366BC49-50FD-4BB3-8DD1-E5308CA07B90}"/>
    <cellStyle name="Normal 3 2 2 3 6" xfId="16990" xr:uid="{741D38EB-70BE-4A87-9B88-E05973197FFC}"/>
    <cellStyle name="Normal 3 2 2 3 7" xfId="16991" xr:uid="{548B4818-21FA-466C-8844-63D04CD7B98E}"/>
    <cellStyle name="Normal 3 2 2 3_Summary_Gap_Balance_exNIB" xfId="16992" xr:uid="{E8B3E28A-2859-4064-91FC-F3B4128E8367}"/>
    <cellStyle name="Normal 3 2 2 4" xfId="16993" xr:uid="{1581DD03-C053-446E-BCFD-7C5A9E9B0E6D}"/>
    <cellStyle name="Normal 3 2 2 4 2" xfId="16994" xr:uid="{DBCAAE51-F9C7-4F6A-B8A0-FCDEF6788730}"/>
    <cellStyle name="Normal 3 2 2 4 2 2" xfId="16995" xr:uid="{5E0EBB55-65FB-4BD2-B57B-F51CD27E6169}"/>
    <cellStyle name="Normal 3 2 2 4 2 2 2" xfId="16996" xr:uid="{EC06D5DF-8F68-4C9B-9B43-567172623BB1}"/>
    <cellStyle name="Normal 3 2 2 4 2 2 2 2" xfId="16997" xr:uid="{1F267835-185E-46BF-90F0-805FE9170BE6}"/>
    <cellStyle name="Normal 3 2 2 4 2 2 3" xfId="16998" xr:uid="{BFB6BC8E-AAFD-44D6-BFB2-D73879E6B9EF}"/>
    <cellStyle name="Normal 3 2 2 4 2 2_Volatility" xfId="16999" xr:uid="{6895D987-BBFD-4349-9892-8D2D8229E089}"/>
    <cellStyle name="Normal 3 2 2 4 2 3" xfId="17000" xr:uid="{A2ECD163-CE95-493E-9563-5578A95D5447}"/>
    <cellStyle name="Normal 3 2 2 4 2 3 2" xfId="17001" xr:uid="{202DBC4D-1A65-4215-8948-567F0B914F2D}"/>
    <cellStyle name="Normal 3 2 2 4 2 4" xfId="17002" xr:uid="{66EFF7F8-356B-43B7-B612-D485B672966F}"/>
    <cellStyle name="Normal 3 2 2 4 2_Volatility" xfId="17003" xr:uid="{B66D1E43-5DF2-4CEE-B515-BC6066DCC0E6}"/>
    <cellStyle name="Normal 3 2 2 4 3" xfId="17004" xr:uid="{99173056-D1E4-46AE-B637-5131E040F9CC}"/>
    <cellStyle name="Normal 3 2 2 4 3 2" xfId="17005" xr:uid="{46F39692-7C67-4D41-9116-6AD2842BF4B1}"/>
    <cellStyle name="Normal 3 2 2 4 3 2 2" xfId="17006" xr:uid="{E1BF9598-47B0-4280-83A6-1D950C9C58AD}"/>
    <cellStyle name="Normal 3 2 2 4 3 3" xfId="17007" xr:uid="{49C69F8C-CA3F-4855-84D2-9980BF8041AA}"/>
    <cellStyle name="Normal 3 2 2 4 3_Volatility" xfId="17008" xr:uid="{30D255C5-37EB-4C59-8D9A-44D4AFB12364}"/>
    <cellStyle name="Normal 3 2 2 4 4" xfId="17009" xr:uid="{D136D765-69D5-4BA4-A592-1D47F2A843AA}"/>
    <cellStyle name="Normal 3 2 2 4 4 2" xfId="17010" xr:uid="{76C68BBF-895B-4B19-8F1B-4F7165FD2D08}"/>
    <cellStyle name="Normal 3 2 2 4 5" xfId="17011" xr:uid="{CFECBB49-E644-4A17-850D-A48F55F95539}"/>
    <cellStyle name="Normal 3 2 2 4_Volatility" xfId="17012" xr:uid="{616D4C05-EF65-46CE-BEF2-2610B49B2A10}"/>
    <cellStyle name="Normal 3 2 2 5" xfId="17013" xr:uid="{2BA31BE6-5CC2-4980-A0CE-DB50FE2A6F81}"/>
    <cellStyle name="Normal 3 2 2 5 2" xfId="17014" xr:uid="{95DAEC95-51AD-4042-8F74-CFB467933CBE}"/>
    <cellStyle name="Normal 3 2 2 5 2 2" xfId="17015" xr:uid="{71D958F4-9BF4-4981-BC09-A5671E8973A2}"/>
    <cellStyle name="Normal 3 2 2 5 2 2 2" xfId="17016" xr:uid="{107CD947-E6E9-4445-ADC6-612DEA1BBF8F}"/>
    <cellStyle name="Normal 3 2 2 5 2 3" xfId="17017" xr:uid="{FAA599D2-122D-4910-BF84-CC36B6A5D6C5}"/>
    <cellStyle name="Normal 3 2 2 5 2_Volatility" xfId="17018" xr:uid="{E188298C-7794-49D6-B29F-5E8730AD1160}"/>
    <cellStyle name="Normal 3 2 2 5 3" xfId="17019" xr:uid="{F8D0CC76-BB78-42D9-9207-B1243B911F7F}"/>
    <cellStyle name="Normal 3 2 2 5 3 2" xfId="17020" xr:uid="{D91DBB50-DD93-452C-8327-9FAE936D62E9}"/>
    <cellStyle name="Normal 3 2 2 5 4" xfId="17021" xr:uid="{456D8D43-0AE1-4B27-97EB-3439E0F62B83}"/>
    <cellStyle name="Normal 3 2 2 5_Volatility" xfId="17022" xr:uid="{AB715356-D7BA-489C-9D2D-FEF8E28EB3AA}"/>
    <cellStyle name="Normal 3 2 2 6" xfId="17023" xr:uid="{5AD3801D-8CB1-4E90-A106-7B547738128D}"/>
    <cellStyle name="Normal 3 2 2 6 2" xfId="17024" xr:uid="{25CBFC7D-2430-4749-8F4E-70935610F765}"/>
    <cellStyle name="Normal 3 2 2 6 2 2" xfId="17025" xr:uid="{FAA90864-0E09-431C-BED6-2E9AD7B0D179}"/>
    <cellStyle name="Normal 3 2 2 6 3" xfId="17026" xr:uid="{C5A503B9-4F4E-4317-9BE6-BFE1DC46749F}"/>
    <cellStyle name="Normal 3 2 2 6_Volatility" xfId="17027" xr:uid="{CA9E739E-58BC-407F-89E3-B608C894C37C}"/>
    <cellStyle name="Normal 3 2 2 7" xfId="17028" xr:uid="{E5A00F87-E4D4-4B7F-8E4A-C9AEDE023192}"/>
    <cellStyle name="Normal 3 2 2 7 2" xfId="17029" xr:uid="{E2996D6C-9ACE-485D-80FC-F6D562DFF3F5}"/>
    <cellStyle name="Normal 3 2 2 8" xfId="17030" xr:uid="{1E2DF579-BBDA-4296-B0D4-84C06D396980}"/>
    <cellStyle name="Normal 3 2 2 9" xfId="17031" xr:uid="{13D41311-C1F2-48CF-AEE9-CF73CB65E18E}"/>
    <cellStyle name="Normal 3 2 2_CAD-L.C." xfId="17032" xr:uid="{B4E520DC-3986-43D0-9190-A8C71B031FD0}"/>
    <cellStyle name="Normal 3 2 3" xfId="17033" xr:uid="{576204F3-B566-4DD1-9AE1-E8CB4013D636}"/>
    <cellStyle name="Normal 3 2 3 2" xfId="17034" xr:uid="{6F041DFF-F96C-4BFC-B108-E16847B56723}"/>
    <cellStyle name="Normal 3 2 3 2 2" xfId="17035" xr:uid="{69721891-4720-4179-9A5D-38F15A45F952}"/>
    <cellStyle name="Normal 3 2 3 2 2 2" xfId="17036" xr:uid="{F08C179A-54E4-48C1-9318-B6C1A200609E}"/>
    <cellStyle name="Normal 3 2 3 2 2 2 2" xfId="17037" xr:uid="{DC6D8262-3573-46B2-A595-D8611C8676F6}"/>
    <cellStyle name="Normal 3 2 3 2 2 2 2 2" xfId="17038" xr:uid="{B40848B9-1E08-4FE3-87EC-E173CE3CF94A}"/>
    <cellStyle name="Normal 3 2 3 2 2 2 2 2 2" xfId="17039" xr:uid="{5EDCCB20-9FB7-4C3D-9AD2-0CB1E235D907}"/>
    <cellStyle name="Normal 3 2 3 2 2 2 2 3" xfId="17040" xr:uid="{729ED56C-FE52-44AC-9A0A-FED9EEDADCAC}"/>
    <cellStyle name="Normal 3 2 3 2 2 2 2_Volatility" xfId="17041" xr:uid="{1DFF2FE9-025E-4383-B816-ED4AC1893EE8}"/>
    <cellStyle name="Normal 3 2 3 2 2 2 3" xfId="17042" xr:uid="{685BF47B-63B2-4B18-BA14-D6A16EB37335}"/>
    <cellStyle name="Normal 3 2 3 2 2 2 3 2" xfId="17043" xr:uid="{8E0B259A-58F0-4A7A-85EE-B4AAE0AB998B}"/>
    <cellStyle name="Normal 3 2 3 2 2 2 4" xfId="17044" xr:uid="{9A2B827A-A585-4F77-A16D-EB6E73A736B4}"/>
    <cellStyle name="Normal 3 2 3 2 2 2_Volatility" xfId="17045" xr:uid="{E4041CC5-5027-4689-AF02-B637E715E08B}"/>
    <cellStyle name="Normal 3 2 3 2 2 3" xfId="17046" xr:uid="{B1414A54-63C5-4A9E-A6E2-786E4289AA35}"/>
    <cellStyle name="Normal 3 2 3 2 2 3 2" xfId="17047" xr:uid="{93A2979D-F491-44FA-AEE2-A1605A9833A0}"/>
    <cellStyle name="Normal 3 2 3 2 2 3 2 2" xfId="17048" xr:uid="{E27B26D1-9976-403A-86C8-B2DC314020AC}"/>
    <cellStyle name="Normal 3 2 3 2 2 3 3" xfId="17049" xr:uid="{035F8A1F-E2DB-419A-8369-E2DBDD91CAE2}"/>
    <cellStyle name="Normal 3 2 3 2 2 3_Volatility" xfId="17050" xr:uid="{8646F557-4DAD-47F3-A39B-3A4B3A8F8281}"/>
    <cellStyle name="Normal 3 2 3 2 2 4" xfId="17051" xr:uid="{6A074C80-E82E-4FA2-9A57-1E7D25CA1A62}"/>
    <cellStyle name="Normal 3 2 3 2 2 4 2" xfId="17052" xr:uid="{D9DE2537-0D4F-48E0-9BC8-A14F7729F77A}"/>
    <cellStyle name="Normal 3 2 3 2 2 5" xfId="17053" xr:uid="{C5D23BD3-54D4-428E-BBEE-1C7336641291}"/>
    <cellStyle name="Normal 3 2 3 2 2_Volatility" xfId="17054" xr:uid="{716711A3-3191-4882-A05F-C0108C443AA6}"/>
    <cellStyle name="Normal 3 2 3 2 3" xfId="17055" xr:uid="{AA3BEA54-06E7-4C5C-BFC7-451EFD511930}"/>
    <cellStyle name="Normal 3 2 3 2 3 2" xfId="17056" xr:uid="{474615D4-655F-4522-B443-187DAA239028}"/>
    <cellStyle name="Normal 3 2 3 2 3 2 2" xfId="17057" xr:uid="{F43DC25C-EB87-4702-A282-5BC93FB5A1EB}"/>
    <cellStyle name="Normal 3 2 3 2 3 2 2 2" xfId="17058" xr:uid="{C1352427-63BE-47DB-9AEA-5F8737CAF4A1}"/>
    <cellStyle name="Normal 3 2 3 2 3 2 3" xfId="17059" xr:uid="{5CE1B026-50FA-4BC8-8940-BAE742C1C83D}"/>
    <cellStyle name="Normal 3 2 3 2 3 2_Volatility" xfId="17060" xr:uid="{E839296E-F182-4A44-A7BE-DD7A786B3D81}"/>
    <cellStyle name="Normal 3 2 3 2 3 3" xfId="17061" xr:uid="{BC2E405B-803C-4794-9B63-823D0B5794D8}"/>
    <cellStyle name="Normal 3 2 3 2 3 3 2" xfId="17062" xr:uid="{7C49A0B6-DE07-44B2-BE67-CD2204AF9C26}"/>
    <cellStyle name="Normal 3 2 3 2 3 4" xfId="17063" xr:uid="{EC8B1F03-1A83-4D78-9104-EA24BE5278F3}"/>
    <cellStyle name="Normal 3 2 3 2 3_Volatility" xfId="17064" xr:uid="{2436F4DF-1038-4180-B685-4416F4FE3151}"/>
    <cellStyle name="Normal 3 2 3 2 4" xfId="17065" xr:uid="{0702A181-ED91-4B52-9B6D-E7D183926104}"/>
    <cellStyle name="Normal 3 2 3 2 4 2" xfId="17066" xr:uid="{58CCB1A1-8EC3-43CC-80EA-0DE0CA308FF4}"/>
    <cellStyle name="Normal 3 2 3 2 4 2 2" xfId="17067" xr:uid="{2CCEA730-9F1A-4BB2-8A01-60F29B2534AA}"/>
    <cellStyle name="Normal 3 2 3 2 4 3" xfId="17068" xr:uid="{9A58EBFE-27B2-4068-A7DC-C9E3F71531C5}"/>
    <cellStyle name="Normal 3 2 3 2 4_Volatility" xfId="17069" xr:uid="{AFDC7689-9018-44E9-AD04-67708EEDCCDC}"/>
    <cellStyle name="Normal 3 2 3 2 5" xfId="17070" xr:uid="{86F22749-F84C-41A0-ADDC-99B136D36348}"/>
    <cellStyle name="Normal 3 2 3 2 5 2" xfId="17071" xr:uid="{C3497B08-E33A-45EA-8ABB-D4318FEA0102}"/>
    <cellStyle name="Normal 3 2 3 2 6" xfId="17072" xr:uid="{6647011A-6FAE-492F-A383-50582925E162}"/>
    <cellStyle name="Normal 3 2 3 2 7" xfId="17073" xr:uid="{59CFF80F-F252-416C-B1E2-6454EB2FA2A2}"/>
    <cellStyle name="Normal 3 2 3 2_Summary_Gap_Balance_exNIB" xfId="17074" xr:uid="{853745BB-65A7-456C-9410-9E7B6B8F0050}"/>
    <cellStyle name="Normal 3 2 3 3" xfId="17075" xr:uid="{37331C0C-EA2F-438E-9907-748901D6C579}"/>
    <cellStyle name="Normal 3 2 3 3 2" xfId="17076" xr:uid="{40F1A9DD-88EC-4C21-87F8-8576C578EC08}"/>
    <cellStyle name="Normal 3 2 3 3 2 2" xfId="17077" xr:uid="{A4CC73CC-8CEC-499E-9D57-6F9800B8371B}"/>
    <cellStyle name="Normal 3 2 3 3 2 2 2" xfId="17078" xr:uid="{20235D44-C9BC-41BE-AC41-BD128A9F939E}"/>
    <cellStyle name="Normal 3 2 3 3 2 2 2 2" xfId="17079" xr:uid="{5950F0DE-25E4-429F-A929-723DF2FCB655}"/>
    <cellStyle name="Normal 3 2 3 3 2 2 3" xfId="17080" xr:uid="{A517D8EB-F1C9-4349-8B19-64B50BE405C7}"/>
    <cellStyle name="Normal 3 2 3 3 2 2_Volatility" xfId="17081" xr:uid="{C5E27010-049A-45E5-AB67-952B1CD9C90D}"/>
    <cellStyle name="Normal 3 2 3 3 2 3" xfId="17082" xr:uid="{EBE83C6B-3F55-47B4-8837-320D671A6382}"/>
    <cellStyle name="Normal 3 2 3 3 2 3 2" xfId="17083" xr:uid="{74DE8C1E-E0BA-4080-92A1-B3C41A98FC0E}"/>
    <cellStyle name="Normal 3 2 3 3 2 4" xfId="17084" xr:uid="{1789BA3D-4087-489D-BCFD-42EE53F02160}"/>
    <cellStyle name="Normal 3 2 3 3 2_Volatility" xfId="17085" xr:uid="{4C165E93-BA4A-459C-843D-8DB494B0DCDB}"/>
    <cellStyle name="Normal 3 2 3 3 3" xfId="17086" xr:uid="{D5BBD2E8-F3A4-4B7A-B993-623F4BF04F4F}"/>
    <cellStyle name="Normal 3 2 3 3 3 2" xfId="17087" xr:uid="{F0C41AF1-12B8-4188-8060-F020C5DB7E1F}"/>
    <cellStyle name="Normal 3 2 3 3 3 2 2" xfId="17088" xr:uid="{78BFA1BE-2A44-4321-A066-7AF6F309FE44}"/>
    <cellStyle name="Normal 3 2 3 3 3 3" xfId="17089" xr:uid="{F8D16624-1E93-4360-9664-BA618A43158B}"/>
    <cellStyle name="Normal 3 2 3 3 3_Volatility" xfId="17090" xr:uid="{8FF2F160-B349-4424-A5ED-5A03C4C02383}"/>
    <cellStyle name="Normal 3 2 3 3 4" xfId="17091" xr:uid="{C5E0B5BB-1F18-47F1-B3A3-12778349E743}"/>
    <cellStyle name="Normal 3 2 3 3 4 2" xfId="17092" xr:uid="{C05B378D-401D-4D6C-B252-F1C954F23900}"/>
    <cellStyle name="Normal 3 2 3 3 5" xfId="17093" xr:uid="{7CA99DD9-7A56-43FA-BC11-CACBF5E62ED0}"/>
    <cellStyle name="Normal 3 2 3 3_Volatility" xfId="17094" xr:uid="{67A3CC6C-CCC1-4AF0-A98B-353B21380E0B}"/>
    <cellStyle name="Normal 3 2 3 4" xfId="17095" xr:uid="{E3B123BA-1954-444B-BB88-CE112C5F12C1}"/>
    <cellStyle name="Normal 3 2 3 4 2" xfId="17096" xr:uid="{FB02799B-3E75-48A9-AD32-61D081B4AB33}"/>
    <cellStyle name="Normal 3 2 3 4 2 2" xfId="17097" xr:uid="{05883757-BEE0-4D17-843A-5687946CA621}"/>
    <cellStyle name="Normal 3 2 3 4 2 2 2" xfId="17098" xr:uid="{BCEBCEDA-6F1F-44BE-ADE4-DC77ED2EB5D5}"/>
    <cellStyle name="Normal 3 2 3 4 2 3" xfId="17099" xr:uid="{5685CBD9-803F-469E-B3FE-B784770DB503}"/>
    <cellStyle name="Normal 3 2 3 4 2_Volatility" xfId="17100" xr:uid="{CCC62FBD-D307-426A-AE1F-4985B5AC94FA}"/>
    <cellStyle name="Normal 3 2 3 4 3" xfId="17101" xr:uid="{AA602EB1-06BA-42D9-95FD-154F7C922B50}"/>
    <cellStyle name="Normal 3 2 3 4 3 2" xfId="17102" xr:uid="{5B9858E1-11A1-4237-97AC-5E15592BB4BD}"/>
    <cellStyle name="Normal 3 2 3 4 4" xfId="17103" xr:uid="{A7904C1E-BA91-49F1-99D6-C0319484A1E4}"/>
    <cellStyle name="Normal 3 2 3 4_Volatility" xfId="17104" xr:uid="{937224E2-EF9F-4E15-B537-E4DCE54441A4}"/>
    <cellStyle name="Normal 3 2 3 5" xfId="17105" xr:uid="{A3DE2E57-9E02-4FD6-A72D-9B5B8E820A5C}"/>
    <cellStyle name="Normal 3 2 3 5 2" xfId="17106" xr:uid="{61B5CEEB-0584-4C22-AC60-48D400BB7413}"/>
    <cellStyle name="Normal 3 2 3 5 2 2" xfId="17107" xr:uid="{37C184CE-A04F-4A16-94AB-E7E56029D423}"/>
    <cellStyle name="Normal 3 2 3 5 3" xfId="17108" xr:uid="{A202559A-4B98-4E44-A5E3-F79CCB18B1B6}"/>
    <cellStyle name="Normal 3 2 3 5_Volatility" xfId="17109" xr:uid="{7A797B5B-F88F-46C5-81F2-4D573C2A2063}"/>
    <cellStyle name="Normal 3 2 3 6" xfId="17110" xr:uid="{087C0A52-A836-4357-8757-2C83AD5441AD}"/>
    <cellStyle name="Normal 3 2 3 6 2" xfId="17111" xr:uid="{7904F8D4-69BE-46F3-B6CB-4FC9BC3D9BD8}"/>
    <cellStyle name="Normal 3 2 3 7" xfId="17112" xr:uid="{5DB29599-8F71-4710-A351-52DF7F869AB2}"/>
    <cellStyle name="Normal 3 2 3 8" xfId="17113" xr:uid="{5684800E-8B32-4431-8422-8D9B4FC39D93}"/>
    <cellStyle name="Normal 3 2 3_CAD-L.C." xfId="17114" xr:uid="{30FCF78F-FB94-4108-9FCC-9247AF2ADD2C}"/>
    <cellStyle name="Normal 3 2 4" xfId="17115" xr:uid="{E5D053FA-2E50-4ED4-AD5B-A890A4E1541F}"/>
    <cellStyle name="Normal 3 2 4 2" xfId="17116" xr:uid="{AF8FA016-76E4-4CA7-83B7-9DE933C38A3A}"/>
    <cellStyle name="Normal 3 2 4 2 2" xfId="17117" xr:uid="{8AF3753E-A600-4911-88E9-B9F116C5EC40}"/>
    <cellStyle name="Normal 3 2 4 2 2 2" xfId="17118" xr:uid="{758E8200-2D4D-4802-B91F-3F20A93D2628}"/>
    <cellStyle name="Normal 3 2 4 2 2 2 2" xfId="17119" xr:uid="{EE37A8C5-D0F8-4DB1-A846-71740159EB5F}"/>
    <cellStyle name="Normal 3 2 4 2 2 2 2 2" xfId="17120" xr:uid="{1E388F7E-E491-4C04-B2F1-E6D038908C57}"/>
    <cellStyle name="Normal 3 2 4 2 2 2 3" xfId="17121" xr:uid="{4DC676AD-4405-4BCC-81A3-F076E8D525D1}"/>
    <cellStyle name="Normal 3 2 4 2 2 2_Volatility" xfId="17122" xr:uid="{C3F9D61F-48F0-42D1-BB04-2937D5A4B42C}"/>
    <cellStyle name="Normal 3 2 4 2 2 3" xfId="17123" xr:uid="{B8316DEA-457B-4644-BFC7-C8F4D9B6604E}"/>
    <cellStyle name="Normal 3 2 4 2 2 3 2" xfId="17124" xr:uid="{AB57F107-A70C-4F62-BE98-D71074504D12}"/>
    <cellStyle name="Normal 3 2 4 2 2 4" xfId="17125" xr:uid="{F8848450-42F0-43E7-8528-968054D25C24}"/>
    <cellStyle name="Normal 3 2 4 2 2_Volatility" xfId="17126" xr:uid="{BF2DCE43-1F32-4994-A1FC-D9273BBE7C65}"/>
    <cellStyle name="Normal 3 2 4 2 3" xfId="17127" xr:uid="{FB766B03-7189-493A-AA86-8205D01BE791}"/>
    <cellStyle name="Normal 3 2 4 2 3 2" xfId="17128" xr:uid="{D590C21C-8A24-49C3-8084-14443DA263C9}"/>
    <cellStyle name="Normal 3 2 4 2 3 2 2" xfId="17129" xr:uid="{5AB9AE29-69F7-41ED-A640-0EFF63CCFFB9}"/>
    <cellStyle name="Normal 3 2 4 2 3 3" xfId="17130" xr:uid="{36EFE498-4EEB-4E9E-9165-EB2F9077BECF}"/>
    <cellStyle name="Normal 3 2 4 2 3_Volatility" xfId="17131" xr:uid="{811D0045-FF3A-4843-868B-88B512828078}"/>
    <cellStyle name="Normal 3 2 4 2 4" xfId="17132" xr:uid="{AFB39924-DE47-466A-A564-063F4AF664E8}"/>
    <cellStyle name="Normal 3 2 4 2 4 2" xfId="17133" xr:uid="{9789D90E-5EB2-4276-AA1D-736436A066B5}"/>
    <cellStyle name="Normal 3 2 4 2 5" xfId="17134" xr:uid="{0418F7F9-903D-49CA-9A74-DDCDCDC4623D}"/>
    <cellStyle name="Normal 3 2 4 2 6" xfId="17135" xr:uid="{F6A9957F-9CA1-4C36-B555-7BB69F764533}"/>
    <cellStyle name="Normal 3 2 4 2_Summary_Gap_Balance_exNIB" xfId="17136" xr:uid="{09087ED7-2450-42C8-A651-F3A1BCE60B6B}"/>
    <cellStyle name="Normal 3 2 4 3" xfId="17137" xr:uid="{336825C9-A99E-4836-BE99-A23B836642BF}"/>
    <cellStyle name="Normal 3 2 4 3 2" xfId="17138" xr:uid="{DEB902A9-4BD4-41C7-A0D2-64ABA7C5C6F3}"/>
    <cellStyle name="Normal 3 2 4 3 2 2" xfId="17139" xr:uid="{E9D0535F-04A5-4122-B371-B8B60D324DFA}"/>
    <cellStyle name="Normal 3 2 4 3 2 2 2" xfId="17140" xr:uid="{58D5E97C-08A4-4FE6-B396-2A66823FC701}"/>
    <cellStyle name="Normal 3 2 4 3 2 3" xfId="17141" xr:uid="{AAD45C7E-DDE1-47AE-8DB4-B80AE1EAB0E9}"/>
    <cellStyle name="Normal 3 2 4 3 2_Volatility" xfId="17142" xr:uid="{D5532D7A-4117-46BE-959F-7B799840D361}"/>
    <cellStyle name="Normal 3 2 4 3 3" xfId="17143" xr:uid="{ADC891D7-0576-4626-9702-29B440B423DD}"/>
    <cellStyle name="Normal 3 2 4 3 3 2" xfId="17144" xr:uid="{5FF49CC2-F997-43AF-997D-8C7CBD1A3970}"/>
    <cellStyle name="Normal 3 2 4 3 4" xfId="17145" xr:uid="{A1B33CEE-FB30-44E0-BBAF-29C9CA690FCE}"/>
    <cellStyle name="Normal 3 2 4 3_Volatility" xfId="17146" xr:uid="{D8F5B90F-A45E-4EAF-B8C4-EAEE430D5FBC}"/>
    <cellStyle name="Normal 3 2 4 4" xfId="17147" xr:uid="{BE68E489-3998-4CB4-8DA5-CE9194D4BCA6}"/>
    <cellStyle name="Normal 3 2 4 4 2" xfId="17148" xr:uid="{39DBFE65-0C1E-4D6F-BD37-85FC190ADA40}"/>
    <cellStyle name="Normal 3 2 4 4 2 2" xfId="17149" xr:uid="{B779F481-F970-4154-9434-C82776A1DC90}"/>
    <cellStyle name="Normal 3 2 4 4 3" xfId="17150" xr:uid="{1F5FB2F5-6CD5-4F69-B9B4-BDD0A7180CC6}"/>
    <cellStyle name="Normal 3 2 4 4_Volatility" xfId="17151" xr:uid="{13B961EE-688E-46DE-94BC-E6E4178DFC18}"/>
    <cellStyle name="Normal 3 2 4 5" xfId="17152" xr:uid="{0862069D-82C0-40B2-86C4-D69C809C448B}"/>
    <cellStyle name="Normal 3 2 4 5 2" xfId="17153" xr:uid="{9299E5DF-90EE-4F75-B1B1-DB11FE58B82B}"/>
    <cellStyle name="Normal 3 2 4 6" xfId="17154" xr:uid="{D5DE29CC-72D7-46A2-A2A5-6E9563A65E43}"/>
    <cellStyle name="Normal 3 2 4 7" xfId="17155" xr:uid="{28741C95-231B-4E20-A557-F852F86535C1}"/>
    <cellStyle name="Normal 3 2 4_CAD-L.C." xfId="17156" xr:uid="{22F07CEA-27C8-497B-8061-E10391964961}"/>
    <cellStyle name="Normal 3 2 5" xfId="17157" xr:uid="{B5C44F34-5517-46E5-85D9-3C2517FFF5E3}"/>
    <cellStyle name="Normal 3 2 5 2" xfId="17158" xr:uid="{0754F3DE-7784-4173-B831-81B3341EC0AB}"/>
    <cellStyle name="Normal 3 2 5 2 2" xfId="17159" xr:uid="{40706138-6286-43C0-B93E-27FADE2421AD}"/>
    <cellStyle name="Normal 3 2 5 2 2 2" xfId="17160" xr:uid="{23A0B519-A66A-4761-9848-D86BE828A9E6}"/>
    <cellStyle name="Normal 3 2 5 2 2 2 2" xfId="17161" xr:uid="{B51E612B-B80A-4FF4-81BC-546EFE13955F}"/>
    <cellStyle name="Normal 3 2 5 2 2 3" xfId="17162" xr:uid="{E7A31D3A-2F26-443B-95E8-D276A664E0E9}"/>
    <cellStyle name="Normal 3 2 5 2 2_Volatility" xfId="17163" xr:uid="{2C39E6EF-D1C3-4669-B7A9-2C28FC7AA100}"/>
    <cellStyle name="Normal 3 2 5 2 3" xfId="17164" xr:uid="{FAFBFA48-BE0B-41EE-8262-10DC8E21EFC7}"/>
    <cellStyle name="Normal 3 2 5 2 3 2" xfId="17165" xr:uid="{69287E00-A70A-4E48-8D75-3C66DE2CCEF1}"/>
    <cellStyle name="Normal 3 2 5 2 4" xfId="17166" xr:uid="{47DE69DF-BF78-487C-B534-37E3D0A6BD29}"/>
    <cellStyle name="Normal 3 2 5 2 5" xfId="17167" xr:uid="{2D7E6ACD-70E2-4410-A5B8-384266DDC5C4}"/>
    <cellStyle name="Normal 3 2 5 2_Summary_Gap_Balance_exNIB" xfId="17168" xr:uid="{E77E73B5-74E2-488D-BFA9-2F2D339C07AF}"/>
    <cellStyle name="Normal 3 2 5 3" xfId="17169" xr:uid="{1D59F4B7-7EA4-406C-A2EB-FB10A165D379}"/>
    <cellStyle name="Normal 3 2 5 3 2" xfId="17170" xr:uid="{D5497A99-56B1-41E8-80BB-483C8295B24F}"/>
    <cellStyle name="Normal 3 2 5 3 2 2" xfId="17171" xr:uid="{9936F015-8970-4D7B-88B0-9FEC9EF5D559}"/>
    <cellStyle name="Normal 3 2 5 3 3" xfId="17172" xr:uid="{2704A86A-A688-4D99-A722-B3A8D2BD7863}"/>
    <cellStyle name="Normal 3 2 5 3_Volatility" xfId="17173" xr:uid="{F1975598-5EBD-4610-A3D8-E0DFFEB568BE}"/>
    <cellStyle name="Normal 3 2 5 4" xfId="17174" xr:uid="{A1E8E29A-F0CD-4C2A-9063-4BAC1A7E1FE0}"/>
    <cellStyle name="Normal 3 2 5 4 2" xfId="17175" xr:uid="{130EC7D1-816C-4420-9940-2CD0A0F0D205}"/>
    <cellStyle name="Normal 3 2 5 5" xfId="17176" xr:uid="{3414E8B4-6C3B-4F33-87EA-3F64F0843EBA}"/>
    <cellStyle name="Normal 3 2 5 6" xfId="17177" xr:uid="{9D7770E6-2BF4-40AD-AAB7-F4F1C8DA7314}"/>
    <cellStyle name="Normal 3 2 5_Summary_Gap_Balance_exNIB" xfId="17178" xr:uid="{53D39AC5-062D-4A25-A434-6EB7D2D50CBD}"/>
    <cellStyle name="Normal 3 2 6" xfId="17179" xr:uid="{558197BD-FC7A-4FA2-A4B2-7E650F0BB081}"/>
    <cellStyle name="Normal 3 2 6 2" xfId="17180" xr:uid="{097FEABB-136F-4C9B-9257-23B57155703B}"/>
    <cellStyle name="Normal 3 2 6 2 2" xfId="17181" xr:uid="{5837B2BC-3EAB-4172-A940-AF1CD6FD33BE}"/>
    <cellStyle name="Normal 3 2 6 2 2 2" xfId="17182" xr:uid="{2CD88F5C-3DE8-4D4C-8034-EF490AE7E88B}"/>
    <cellStyle name="Normal 3 2 6 2 3" xfId="17183" xr:uid="{E3C386C5-2924-46F1-B4D1-EA27B5465AC5}"/>
    <cellStyle name="Normal 3 2 6 2 4" xfId="17184" xr:uid="{F9BBBF35-D6A1-45B2-9580-717D7DEF6BC8}"/>
    <cellStyle name="Normal 3 2 6 2_Summary_Gap_Balance_exNIB" xfId="17185" xr:uid="{49D3C646-1FA8-4D9B-AFC8-25A676CFDF61}"/>
    <cellStyle name="Normal 3 2 6 3" xfId="17186" xr:uid="{392D2A62-0A18-42EB-91DF-7AFF83D7ABD9}"/>
    <cellStyle name="Normal 3 2 6 3 2" xfId="17187" xr:uid="{CA904B7D-8D62-4C4B-88D9-73B5DD468AB9}"/>
    <cellStyle name="Normal 3 2 6 4" xfId="17188" xr:uid="{EE013CB2-3042-41E7-820B-630596F0EDA9}"/>
    <cellStyle name="Normal 3 2 6 5" xfId="17189" xr:uid="{D154D7B0-7C52-47F4-911F-B7AB2758A721}"/>
    <cellStyle name="Normal 3 2 6_CAD-L.C." xfId="17190" xr:uid="{CACFF1E1-23E3-4FBD-BF54-8C9536403E8D}"/>
    <cellStyle name="Normal 3 2 7" xfId="17191" xr:uid="{7AC3A4C8-43A5-4EC5-8F48-4AF59404EA82}"/>
    <cellStyle name="Normal 3 2 7 2" xfId="17192" xr:uid="{16F02D50-F443-4CF5-A2BD-1291300DE38F}"/>
    <cellStyle name="Normal 3 2 7 2 2" xfId="17193" xr:uid="{FA7E8327-21BB-4633-96F8-9ACC34D2B48E}"/>
    <cellStyle name="Normal 3 2 7 3" xfId="17194" xr:uid="{FD1C9E4D-2F88-466C-8799-A8D96490A369}"/>
    <cellStyle name="Normal 3 2 7 4" xfId="17195" xr:uid="{82760836-2361-4EF6-8B51-7F163F2E1656}"/>
    <cellStyle name="Normal 3 2 7_Summary_Gap_Balance_exNIB" xfId="17196" xr:uid="{9EE36BD6-F819-4882-AED3-72256AE41136}"/>
    <cellStyle name="Normal 3 2 8" xfId="17197" xr:uid="{3DCE22D5-0208-4FEB-9921-500D23EFD2E1}"/>
    <cellStyle name="Normal 3 2 8 2" xfId="17198" xr:uid="{21C3CE4D-B5EE-4F03-A44B-850F9BC34F95}"/>
    <cellStyle name="Normal 3 2 9" xfId="17199" xr:uid="{4ACB3500-E613-4639-BED2-AEAFA73E816E}"/>
    <cellStyle name="Normal 3 2_CAD-L.C." xfId="17200" xr:uid="{AAF009B4-BA0D-40BB-A0ED-C5B41F853085}"/>
    <cellStyle name="Normal 3 3" xfId="17201" xr:uid="{7838DCFC-082E-4201-A257-75F47466C8A9}"/>
    <cellStyle name="Normal 3 3 2" xfId="17202" xr:uid="{3D55AD24-CBBF-4066-899D-A90C679076AD}"/>
    <cellStyle name="Normal 3 3 2 2" xfId="17203" xr:uid="{BEFAF339-DCCE-4C48-A8FA-968CFF666970}"/>
    <cellStyle name="Normal 3 3 2 2 2" xfId="17204" xr:uid="{7A958BC9-1D5F-41C7-B530-50CEA14EBFEE}"/>
    <cellStyle name="Normal 3 3 2 2_Volatility" xfId="17205" xr:uid="{245D6401-1269-48CE-87B8-16B3033330C7}"/>
    <cellStyle name="Normal 3 3 2 3" xfId="17206" xr:uid="{D4D4428B-636D-4ACB-B95A-78FE55DB7442}"/>
    <cellStyle name="Normal 3 3 2 4" xfId="17207" xr:uid="{83F19DEF-64C8-41B4-BF20-ADC7870FDD0E}"/>
    <cellStyle name="Normal 3 3 2_CAD-L.C." xfId="17208" xr:uid="{1E5A9C3D-5137-4297-B22D-247D0CD0CBAA}"/>
    <cellStyle name="Normal 3 3 3" xfId="17209" xr:uid="{3D5A6AF4-8E5B-4DC7-B7AB-CD9637FD421B}"/>
    <cellStyle name="Normal 3 3 3 2" xfId="17210" xr:uid="{E8A8C4FF-C6C6-4C9E-87F2-080F4F565314}"/>
    <cellStyle name="Normal 3 3 3_CAD-L.C." xfId="17211" xr:uid="{3597CEA5-A914-4ABC-A82B-56529D80E46A}"/>
    <cellStyle name="Normal 3 3 4" xfId="17212" xr:uid="{6F81BF2B-6BD4-4600-8D2F-2663B7A13F17}"/>
    <cellStyle name="Normal 3 3 4 2" xfId="17213" xr:uid="{E88EFEB0-C6F6-4B7B-B849-A4407F1F1556}"/>
    <cellStyle name="Normal 3 3 4_CAD-L.C." xfId="17214" xr:uid="{D887CBB9-697F-42B4-9195-2E548E304911}"/>
    <cellStyle name="Normal 3 3 5" xfId="17215" xr:uid="{895C6BF9-0E54-4792-B9B2-88D0EF41E635}"/>
    <cellStyle name="Normal 3 3 5 2" xfId="17216" xr:uid="{E958CBCE-2513-4811-A64E-78B6AB24BC6F}"/>
    <cellStyle name="Normal 3 3 5_Summary_Gap_Balance_exNIB" xfId="17217" xr:uid="{F1A52F3C-D166-4163-B80F-0DAAD71B54FF}"/>
    <cellStyle name="Normal 3 3 6" xfId="17218" xr:uid="{F75D8E8F-BADC-4F6C-B95D-F48056290E02}"/>
    <cellStyle name="Normal 3 3 7" xfId="17219" xr:uid="{F8C4731B-D91B-491D-B2B5-3C1B9DF8B2FB}"/>
    <cellStyle name="Normal 3 3_PL tabela" xfId="17220" xr:uid="{F2A9C084-3423-4086-910B-28B9A4D640F3}"/>
    <cellStyle name="Normal 3 4" xfId="17221" xr:uid="{00FF0FAE-23C1-4465-99F5-EE47B351D84C}"/>
    <cellStyle name="Normal 3 4 2" xfId="17222" xr:uid="{24BB0F5E-0A1F-4232-8318-DAED05E80B51}"/>
    <cellStyle name="Normal 3 4 2 2" xfId="17223" xr:uid="{8309C35A-DCAE-4B84-9D86-3A73B8B57BEF}"/>
    <cellStyle name="Normal 3 4 2 3" xfId="17224" xr:uid="{955C296A-DFFD-41C1-9571-917285FADB3A}"/>
    <cellStyle name="Normal 3 4 2 4" xfId="17225" xr:uid="{9CA4D839-7F1E-4E7C-8A47-871265B2DF23}"/>
    <cellStyle name="Normal 3 4 2_Summary_Gap_Balance_exNIB" xfId="17226" xr:uid="{F7DEC4D2-9B5C-4742-BDF4-67A9078415FF}"/>
    <cellStyle name="Normal 3 4 3" xfId="17227" xr:uid="{A7604C4D-C2F6-428E-BF53-22B2D3CEC5E4}"/>
    <cellStyle name="Normal 3 4 3 2" xfId="17228" xr:uid="{0A719012-809F-4FA6-8441-E7DCE2E458FE}"/>
    <cellStyle name="Normal 3 4 3 3" xfId="17229" xr:uid="{63F3499C-362D-4650-B850-0AC0DDBE0FE4}"/>
    <cellStyle name="Normal 3 4 3 4" xfId="17230" xr:uid="{EECD4C21-81C8-4C35-AA09-6AE73CC23CE7}"/>
    <cellStyle name="Normal 3 4 3_CAD-L.C." xfId="17231" xr:uid="{6CB95CC5-ED28-4031-B6C3-A9E73C16B63C}"/>
    <cellStyle name="Normal 3 4 4" xfId="17232" xr:uid="{82DC3BA0-9E89-4694-9FF6-3786D7973150}"/>
    <cellStyle name="Normal 3 4 4 2" xfId="17233" xr:uid="{9F0EB82B-BE5E-4E8C-AF41-2D702A385321}"/>
    <cellStyle name="Normal 3 4 4 3" xfId="17234" xr:uid="{EABEEB26-7C6D-4BB7-985E-CF680E8A32BA}"/>
    <cellStyle name="Normal 3 4 4_Summary_Gap_Balance_exNIB" xfId="17235" xr:uid="{E3579D10-34E9-42F4-993A-21A2EE4FAB35}"/>
    <cellStyle name="Normal 3 4 5" xfId="17236" xr:uid="{2503DFC1-7735-4C42-9917-FF1053F1181C}"/>
    <cellStyle name="Normal 3 4 6" xfId="17237" xr:uid="{1B7ADF03-1691-4CBA-99FA-11F18699127C}"/>
    <cellStyle name="Normal 3 4 7" xfId="17238" xr:uid="{5266B99C-B288-4613-BDB6-4E936D3A56DC}"/>
    <cellStyle name="Normal 3 4_CAD-L.C." xfId="17239" xr:uid="{F4C075FE-4E10-43D8-9421-E03FFC0F8985}"/>
    <cellStyle name="Normal 3 5" xfId="17240" xr:uid="{D26790A6-F7BB-4E6B-ADF2-98DDC17F888F}"/>
    <cellStyle name="Normal 3 5 2" xfId="17241" xr:uid="{E55B8D4B-A415-42F9-BEF9-A064696C8EAF}"/>
    <cellStyle name="Normal 3 5 3" xfId="17242" xr:uid="{6BC5D29B-424F-437F-A994-41A8FF8A9A9B}"/>
    <cellStyle name="Normal 3 5 4" xfId="17243" xr:uid="{13920AF5-83CC-41B7-A610-D94332257B56}"/>
    <cellStyle name="Normal 3 5_Summary_Gap_Balance_exNIB" xfId="17244" xr:uid="{14E8A563-8DA7-490A-A144-56E18329DC48}"/>
    <cellStyle name="Normal 3 6" xfId="17245" xr:uid="{1BDE4103-125A-4F23-A9C2-B0B105A0B0F0}"/>
    <cellStyle name="Normal 3 6 2" xfId="17246" xr:uid="{CAB1E19D-540B-4C46-AEBB-24E9DFB1593C}"/>
    <cellStyle name="Normal 3 6 3" xfId="17247" xr:uid="{70897B84-7AB4-4055-8783-EC8DAFE4F38D}"/>
    <cellStyle name="Normal 3 6 4" xfId="17248" xr:uid="{B76325AF-D6FE-4891-B02F-4475D1774497}"/>
    <cellStyle name="Normal 3 6_Summary_Gap_Balance_exNIB" xfId="17249" xr:uid="{979C1B23-B388-4AAC-A849-0A3430341054}"/>
    <cellStyle name="Normal 3 7" xfId="17250" xr:uid="{2A81D13F-2758-4FD6-9A70-5E77CC286868}"/>
    <cellStyle name="Normal 3 7 2" xfId="17251" xr:uid="{4794FCE1-F632-4496-91B9-08805351AD2E}"/>
    <cellStyle name="Normal 3 7 3" xfId="17252" xr:uid="{23E432D9-0761-41DB-9F6F-49EA98F624D8}"/>
    <cellStyle name="Normal 3 7 4" xfId="17253" xr:uid="{6DFCF7C3-1434-4F50-95B2-E87B4D6D0F31}"/>
    <cellStyle name="Normal 3 7_Summary_Gap_Balance_exNIB" xfId="17254" xr:uid="{E318E1E1-5F66-44C0-91AE-1A2A74B05942}"/>
    <cellStyle name="Normal 3 8" xfId="17255" xr:uid="{457A71E8-75C5-4F11-9FA9-B61D349514ED}"/>
    <cellStyle name="Normal 3 8 2" xfId="17256" xr:uid="{37B173C2-4B25-4453-A669-212650208BD1}"/>
    <cellStyle name="Normal 3 8 3" xfId="17257" xr:uid="{E49FE1AD-6BB9-4C84-BF37-CC72061F98D1}"/>
    <cellStyle name="Normal 3 8 4" xfId="17258" xr:uid="{6F821B85-B811-4157-AD14-D1F2AB2014F0}"/>
    <cellStyle name="Normal 3 8_Summary_Gap_Balance_exNIB" xfId="17259" xr:uid="{878879D6-8E99-40C8-9BF9-9DE1B38D2DB9}"/>
    <cellStyle name="Normal 3 9" xfId="17260" xr:uid="{630A3356-2CC1-48F0-919B-E376F5620193}"/>
    <cellStyle name="Normal 3 9 2" xfId="17261" xr:uid="{283E3881-E285-44D8-885A-2F4B6578E9AA}"/>
    <cellStyle name="Normal 3 9 3" xfId="17262" xr:uid="{7C1287E7-D4FD-48F4-B08F-D070C121D822}"/>
    <cellStyle name="Normal 3 9 4" xfId="17263" xr:uid="{E22B8F78-E405-4D22-978F-4DDB88B9A7D6}"/>
    <cellStyle name="Normal 3 9_Summary_Gap_Balance_exNIB" xfId="17264" xr:uid="{9BF66F07-F043-4E8E-BD36-9FF5915ECB84}"/>
    <cellStyle name="Normal 3_~1520012" xfId="17265" xr:uid="{9EE88152-74F4-428B-8BF2-3DFB47989D57}"/>
    <cellStyle name="Normal 30" xfId="17266" xr:uid="{CB5961C5-7F61-4BD7-92B9-BA13C29288EA}"/>
    <cellStyle name="Normal 30 2" xfId="17267" xr:uid="{1874D6DD-B7A7-431D-9FAE-E705E1F911CF}"/>
    <cellStyle name="Normal 30_Summary_Gap_Balance_exNIB" xfId="17268" xr:uid="{D0D2EE07-BECA-4CC4-9154-AE71F993E309}"/>
    <cellStyle name="Normal 31" xfId="17269" xr:uid="{12891925-6E3A-45DF-9106-C534A6D741EF}"/>
    <cellStyle name="Normal 31 2" xfId="17270" xr:uid="{AD775718-EF34-4ABA-9EBB-62042C30E9AD}"/>
    <cellStyle name="Normal 31_CAD-L.C." xfId="17271" xr:uid="{ADF16754-A082-4A9B-BE60-06AF4EDCD7FA}"/>
    <cellStyle name="Normal 32" xfId="17272" xr:uid="{2687389A-6DE7-40E1-93E3-5B825C4D1969}"/>
    <cellStyle name="Normal 32 2" xfId="17273" xr:uid="{A0AAA2E9-1944-4D16-997C-4AAFCAD606E2}"/>
    <cellStyle name="Normal 32_CAD-L.C." xfId="17274" xr:uid="{EDC16DE1-4055-4C47-9914-FAA2C4788350}"/>
    <cellStyle name="Normal 33" xfId="17275" xr:uid="{EBAEC4F6-6827-4F0F-AE53-C8CE7C012BDC}"/>
    <cellStyle name="Normal 33 2" xfId="17276" xr:uid="{A744047F-6D1B-444F-B691-605866A4B9E8}"/>
    <cellStyle name="Normal 33_Summary_Gap_Balance_exNIB" xfId="17277" xr:uid="{E09378E2-1D7F-4693-AF1B-45F8E3518336}"/>
    <cellStyle name="Normal 34" xfId="17278" xr:uid="{D0E128BD-6701-4849-B2FE-9D24DE4FB9D8}"/>
    <cellStyle name="Normal 34 2" xfId="17279" xr:uid="{92603409-992C-43A4-9FC3-AFE4D59F1CE6}"/>
    <cellStyle name="Normal 34_Summary_Gap_Balance_exNIB" xfId="17280" xr:uid="{F493AF6D-3E8A-4E5B-B575-2BBAD34C88D7}"/>
    <cellStyle name="Normal 35" xfId="17281" xr:uid="{F71EA416-BA86-491A-869C-62FC892838BE}"/>
    <cellStyle name="Normal 35 2" xfId="17282" xr:uid="{2527CC2B-3E52-419D-8BFE-AF4C09574A3F}"/>
    <cellStyle name="Normal 35_Summary_Gap_Balance_exNIB" xfId="17283" xr:uid="{25D19F71-B8E9-4D11-9B47-94A643323F39}"/>
    <cellStyle name="Normal 36" xfId="17284" xr:uid="{FFC121A8-F476-417E-AC79-860B9660543E}"/>
    <cellStyle name="Normal 36 2" xfId="17285" xr:uid="{95FC1666-73D7-460E-BEC3-B5854777F3B7}"/>
    <cellStyle name="Normal 36_CAD-L.C." xfId="17286" xr:uid="{980F8B32-D730-44E4-A70E-4868416C8EB0}"/>
    <cellStyle name="Normal 37" xfId="17287" xr:uid="{BBF5D655-46AB-4F31-9F97-C9419FE503B1}"/>
    <cellStyle name="Normal 37 2" xfId="17288" xr:uid="{1FD38D04-F7FA-4742-A9AE-6A6C013957A6}"/>
    <cellStyle name="Normal 37_CAD-L.C." xfId="17289" xr:uid="{890669FE-E922-4CA7-9232-B9B37F0CD652}"/>
    <cellStyle name="Normal 38" xfId="17290" xr:uid="{9A2A0762-55EC-412D-8313-EBF416207B6B}"/>
    <cellStyle name="Normal 38 2" xfId="17291" xr:uid="{0AB5E5B1-5327-41D5-9560-75728C88664F}"/>
    <cellStyle name="Normal 38_CAD-L.C." xfId="17292" xr:uid="{E2D27858-E5E2-4FF1-B36F-9F9D3D2E2609}"/>
    <cellStyle name="Normal 39" xfId="17293" xr:uid="{8C3CFBD1-5A20-47F2-9775-C9462E7297B3}"/>
    <cellStyle name="Normal 39 2" xfId="17294" xr:uid="{31187696-1C56-469B-ABC5-D67F60356F13}"/>
    <cellStyle name="Normal 39_CAD-L.C." xfId="17295" xr:uid="{771FFCD8-7D22-4E7D-A532-37776366E4E6}"/>
    <cellStyle name="Normal 4" xfId="13" xr:uid="{D5717DD2-EEB5-43D2-83D7-F7CD2DEC615F}"/>
    <cellStyle name="Normal 4 10" xfId="17296" xr:uid="{0510D81A-2B18-4456-B758-94DDF904B947}"/>
    <cellStyle name="Normal 4 10 2" xfId="17297" xr:uid="{24615365-DE27-406B-8192-173E129655B1}"/>
    <cellStyle name="Normal 4 10_Summary_Gap_Balance_exNIB" xfId="17298" xr:uid="{B96BDEF7-17E6-4BBE-B646-BB3F111C0C18}"/>
    <cellStyle name="Normal 4 11" xfId="17299" xr:uid="{02DE6402-26B1-41A2-A7B3-98F761944DA8}"/>
    <cellStyle name="Normal 4 11 2" xfId="17300" xr:uid="{4064433D-D841-471C-ABA5-DD5C239BE9E3}"/>
    <cellStyle name="Normal 4 11 2 2" xfId="17301" xr:uid="{B1201D8F-F082-4760-B3AA-6803BE23D8CD}"/>
    <cellStyle name="Normal 4 11 2_CAD-L.C." xfId="17302" xr:uid="{16CAB06E-706B-475A-B9A9-0503584D89E0}"/>
    <cellStyle name="Normal 4 11 3" xfId="17303" xr:uid="{01F761CB-582F-45F4-A2E6-8C798E7A78AD}"/>
    <cellStyle name="Normal 4 11_Summary_Gap_Balance_exNIB" xfId="17304" xr:uid="{91D4DDE1-D18B-4E94-BC19-2DB1D3D0726A}"/>
    <cellStyle name="Normal 4 12" xfId="17305" xr:uid="{2A62B456-9DE8-4F6A-A432-4EFE30CA63FD}"/>
    <cellStyle name="Normal 4 12 2" xfId="17306" xr:uid="{6B6F3AF7-8341-42AE-ACA6-F65AE963DED0}"/>
    <cellStyle name="Normal 4 12_CAD-L.C." xfId="17307" xr:uid="{013B635C-0F1A-4108-BA01-58735C9D64CB}"/>
    <cellStyle name="Normal 4 13" xfId="17308" xr:uid="{F43538F9-7F7F-47CC-B847-7430566BAE72}"/>
    <cellStyle name="Normal 4 13 2" xfId="17309" xr:uid="{42B789A5-6A2B-4E43-AE33-926B0EEA17C9}"/>
    <cellStyle name="Normal 4 13_CAD-L.C." xfId="17310" xr:uid="{86E5EA8D-BB83-4FDA-84BD-6F4B3F40A07F}"/>
    <cellStyle name="Normal 4 14" xfId="17311" xr:uid="{7259864A-CD2E-4735-A2B2-D4A4AD2112D5}"/>
    <cellStyle name="Normal 4 14 2" xfId="17312" xr:uid="{5A0B6E9D-E525-490B-8D99-2341590FFEC4}"/>
    <cellStyle name="Normal 4 14_Summary_Gap_Balance_exNIB" xfId="17313" xr:uid="{1A0DCFEF-93A0-4DF7-BED2-948F4DD7E115}"/>
    <cellStyle name="Normal 4 15" xfId="17314" xr:uid="{06889908-99F3-4C9F-A5B2-1567254AE9CE}"/>
    <cellStyle name="Normal 4 15 2" xfId="17315" xr:uid="{CBAD2C72-97BF-4269-8105-FAA6DE359DF1}"/>
    <cellStyle name="Normal 4 15_CAD-L.C." xfId="17316" xr:uid="{FCE37AB2-5F69-4CD1-BCE8-E28E6FBF7F86}"/>
    <cellStyle name="Normal 4 16" xfId="17317" xr:uid="{56EF2BB8-E49A-49E5-9A61-BC7B45189441}"/>
    <cellStyle name="Normal 4 16 2" xfId="17318" xr:uid="{0F1B979B-203C-43A5-9844-2855D456FBF2}"/>
    <cellStyle name="Normal 4 16_Volatility" xfId="17319" xr:uid="{0349250C-392D-4FD7-AD5E-698FE5B52EC0}"/>
    <cellStyle name="Normal 4 17" xfId="17320" xr:uid="{30ED60A4-7508-4400-A7A5-22D7FCBE93A3}"/>
    <cellStyle name="Normal 4 18" xfId="17321" xr:uid="{22D85A99-4DE3-4FFF-8CE8-B192BAB60994}"/>
    <cellStyle name="Normal 4 2" xfId="17322" xr:uid="{69BFFBF9-F0CB-4CED-B119-A45BDCC8AA61}"/>
    <cellStyle name="Normal 4 2 2" xfId="17323" xr:uid="{55B69057-DE9F-4FA7-8F84-AF2FE8323273}"/>
    <cellStyle name="Normal 4 2 2 2" xfId="17324" xr:uid="{AA875205-539F-4FE5-8961-427BDF5692DF}"/>
    <cellStyle name="Normal 4 2 2 3" xfId="17325" xr:uid="{BEAA01DF-90DC-4FF4-BB24-54C14C5B4B9B}"/>
    <cellStyle name="Normal 4 2 2 4" xfId="17326" xr:uid="{A24E31F1-1CA9-4B36-9FA7-02476DED0D1C}"/>
    <cellStyle name="Normal 4 2 2_Summary_Gap_Balance_exNIB" xfId="17327" xr:uid="{B8FDDC5A-5398-43A5-BBCD-B933696018C1}"/>
    <cellStyle name="Normal 4 2 3" xfId="17328" xr:uid="{9A45565F-D79A-4A60-9E3F-35D6D5B49209}"/>
    <cellStyle name="Normal 4 2 4" xfId="17329" xr:uid="{F13009D6-B58C-4228-9ACE-850C086E2984}"/>
    <cellStyle name="Normal 4 2_Summary_Gap_Balance_exNIB" xfId="17330" xr:uid="{938D49F6-7383-4BDE-A056-2B75728DF0C9}"/>
    <cellStyle name="Normal 4 3" xfId="17331" xr:uid="{D382BC5C-F6DC-432A-9556-FDEA925AC025}"/>
    <cellStyle name="Normal 4 3 2" xfId="17332" xr:uid="{1E96723A-0974-4D5C-9045-667228F52AF0}"/>
    <cellStyle name="Normal 4 3 2 2" xfId="17333" xr:uid="{9F02467C-B6FB-4A75-AACC-07D4BB68A6A1}"/>
    <cellStyle name="Normal 4 3 2 3" xfId="17334" xr:uid="{F45FCE0D-1AB5-497C-A8C3-0784C52C5DD9}"/>
    <cellStyle name="Normal 4 3 2 4" xfId="17335" xr:uid="{436E537F-8909-4BA5-BDF1-55D661CD3F80}"/>
    <cellStyle name="Normal 4 3 2_Summary_Gap_Balance_exNIB" xfId="17336" xr:uid="{D0D7CEF3-3307-4C0C-AC48-E436E51666DE}"/>
    <cellStyle name="Normal 4 3 3" xfId="17337" xr:uid="{A1D714D4-A0B1-431B-A8B8-CF0F7A6923C4}"/>
    <cellStyle name="Normal 4 3 3 2" xfId="17338" xr:uid="{8B03B8D1-CE25-4AB3-A3F4-7B88EF3598B5}"/>
    <cellStyle name="Normal 4 3 3_CAD-L.C." xfId="17339" xr:uid="{447D0BB3-C2F8-4F5F-8CB2-7AF4A68EC55A}"/>
    <cellStyle name="Normal 4 3 4" xfId="17340" xr:uid="{28FECA3F-5127-4ED0-9342-DA8063E5E7AF}"/>
    <cellStyle name="Normal 4 3 4 2" xfId="17341" xr:uid="{011EEFA3-E469-402C-B942-BC5E245901D8}"/>
    <cellStyle name="Normal 4 3 4_Volatility" xfId="17342" xr:uid="{6D0DD55E-434A-449A-9093-9BE5B89E3F12}"/>
    <cellStyle name="Normal 4 3 5" xfId="17343" xr:uid="{D4593D81-AD72-4317-B67C-6B1613C5D8AE}"/>
    <cellStyle name="Normal 4 3_CAD-L.C." xfId="17344" xr:uid="{4CC04870-8674-4094-A5AC-6818E12C5746}"/>
    <cellStyle name="Normal 4 4" xfId="17345" xr:uid="{2D4C36F9-CBE8-4404-9972-7428CD25C29C}"/>
    <cellStyle name="Normal 4 4 2" xfId="17346" xr:uid="{1A698DE5-CB9A-40D9-AB16-4E79C07C4B7A}"/>
    <cellStyle name="Normal 4 4 3" xfId="17347" xr:uid="{F3BE44C5-9A26-4929-9C7C-4B0E07730861}"/>
    <cellStyle name="Normal 4 4 4" xfId="17348" xr:uid="{62A69A45-6401-458D-B4EF-78D0F3B1A1E4}"/>
    <cellStyle name="Normal 4 4_Summary_Gap_Balance_exNIB" xfId="17349" xr:uid="{4E6CDC88-165B-4F48-91A7-745A4E0B1CA1}"/>
    <cellStyle name="Normal 4 5" xfId="17350" xr:uid="{D0B30E26-B14F-4BD0-9761-C0BFBE842221}"/>
    <cellStyle name="Normal 4 5 2" xfId="17351" xr:uid="{AC5D54DA-B45D-4A94-873B-EBF42ED09E37}"/>
    <cellStyle name="Normal 4 5_Summary_Gap_Balance_exNIB" xfId="17352" xr:uid="{520CF43A-26BD-486E-9E07-9F8231FF63E9}"/>
    <cellStyle name="Normal 4 6" xfId="17353" xr:uid="{3ACDA527-539A-4772-9758-43D1D4C8FA0C}"/>
    <cellStyle name="Normal 4 6 2" xfId="17354" xr:uid="{EA001F9D-2312-438B-A9B7-6B1826265E25}"/>
    <cellStyle name="Normal 4 6_Summary_Gap_Balance_exNIB" xfId="17355" xr:uid="{DF082106-87D5-4F41-89DD-9C6F22CE8505}"/>
    <cellStyle name="Normal 4 7" xfId="17356" xr:uid="{210D1AE1-ED9B-43EA-BE33-D996CD06AA5C}"/>
    <cellStyle name="Normal 4 7 2" xfId="17357" xr:uid="{CF47D34D-95B9-4281-B074-FD7081F7011C}"/>
    <cellStyle name="Normal 4 7_Summary_Gap_Balance_exNIB" xfId="17358" xr:uid="{1EF8B9C9-225A-4E98-B482-DD439A2ED943}"/>
    <cellStyle name="Normal 4 8" xfId="17359" xr:uid="{865AACC4-2EF4-4EF8-9C8C-F441CE2B3E98}"/>
    <cellStyle name="Normal 4 8 2" xfId="17360" xr:uid="{43A60BB8-9B08-4247-A47E-788E60B47404}"/>
    <cellStyle name="Normal 4 8_Summary_Gap_Balance_exNIB" xfId="17361" xr:uid="{C57C665D-AC88-4D57-9A32-31EEE1B96A3B}"/>
    <cellStyle name="Normal 4 9" xfId="17362" xr:uid="{BE770C75-0E15-4596-986F-9432239D0ABC}"/>
    <cellStyle name="Normal 4 9 2" xfId="17363" xr:uid="{296149DC-D105-4968-B311-0110C127C3FC}"/>
    <cellStyle name="Normal 4 9_Summary_Gap_Balance_exNIB" xfId="17364" xr:uid="{69DEF62B-ACD2-4502-A42D-ECD0B67D433A}"/>
    <cellStyle name="Normal 4_CAD-L.C." xfId="17365" xr:uid="{EB8E25B5-885E-45D3-8B3D-D0AFE03AA671}"/>
    <cellStyle name="Normal 40" xfId="17366" xr:uid="{CEA35F8E-3951-4F21-BE3D-2A7A8D9A9286}"/>
    <cellStyle name="Normal 40 2" xfId="17367" xr:uid="{032F4A1F-796B-4267-BAEC-889A18306E6F}"/>
    <cellStyle name="Normal 40_CAD-L.C." xfId="17368" xr:uid="{3E3DD8D7-FFA9-4C89-A5EA-EBBDE07BD55D}"/>
    <cellStyle name="Normal 41" xfId="17369" xr:uid="{5CB57317-F195-4DD4-BF37-9CE0A8583668}"/>
    <cellStyle name="Normal 41 2" xfId="17370" xr:uid="{F2F1A9AB-1B25-4380-B21A-0B3C34AB4522}"/>
    <cellStyle name="Normal 41_Summary_Gap_Balance_exNIB" xfId="17371" xr:uid="{5337B902-E220-4973-897F-1BD2C9654D42}"/>
    <cellStyle name="Normal 42" xfId="17372" xr:uid="{FAA65704-CC95-46C4-844C-11ACEC1968DE}"/>
    <cellStyle name="Normal 42 2" xfId="17373" xr:uid="{6CC73154-D0E4-4FB8-B93A-1AC809EE0F00}"/>
    <cellStyle name="Normal 42_Summary_Gap_Balance_exNIB" xfId="17374" xr:uid="{9440D091-4E67-4715-B62D-549F9C21552B}"/>
    <cellStyle name="Normal 43" xfId="17375" xr:uid="{BFD67A0F-9761-4C6F-94BD-D0F3BEDEF5DF}"/>
    <cellStyle name="Normal 43 2" xfId="17376" xr:uid="{E2D36E02-CFBD-497A-989C-0EA8E0ACFCC6}"/>
    <cellStyle name="Normal 43_Summary_Gap_Balance_exNIB" xfId="17377" xr:uid="{A07DAB02-20D0-48D2-9823-C2DCAFA19A69}"/>
    <cellStyle name="Normal 44" xfId="17378" xr:uid="{C4565863-BC5B-4E0D-9169-549C0324A347}"/>
    <cellStyle name="Normal 44 2" xfId="17379" xr:uid="{67FDB32C-8597-4796-BFAC-058D4DD1AAB9}"/>
    <cellStyle name="Normal 44_Volatility" xfId="17380" xr:uid="{A62ABB3E-090C-40C8-827A-7E36E1C88CCE}"/>
    <cellStyle name="Normal 45" xfId="17381" xr:uid="{99E9488A-B731-4EDA-9B20-622F63E0D82F}"/>
    <cellStyle name="Normal 45 2" xfId="17382" xr:uid="{4A45C3BD-C73E-44C9-9463-CDD16FD0F880}"/>
    <cellStyle name="Normal 45_Volatility" xfId="17383" xr:uid="{DFEF996A-0321-408D-BB1A-CFCD2B3016E2}"/>
    <cellStyle name="Normal 46" xfId="17384" xr:uid="{32401AEE-E5F3-478E-866F-35109DA95ADC}"/>
    <cellStyle name="Normal 46 2" xfId="17385" xr:uid="{067DEF4B-C22C-4B12-9820-C7A1AFF8BC52}"/>
    <cellStyle name="Normal 46_Volatility" xfId="17386" xr:uid="{4049AA84-713B-4DF7-8FEF-5E46081C93D3}"/>
    <cellStyle name="Normal 47" xfId="17387" xr:uid="{DBE5EC05-6376-4197-9A99-DB1BBC4B2C4F}"/>
    <cellStyle name="Normal 47 2" xfId="17388" xr:uid="{01A30873-2C76-49D9-AADB-1A858F90BABA}"/>
    <cellStyle name="Normal 47_FVOCI_reclas" xfId="17389" xr:uid="{AEACAD60-AF00-4C02-BCF3-CFD5FB925591}"/>
    <cellStyle name="Normal 48" xfId="17390" xr:uid="{6FFA919E-C672-4710-A86D-C349D72F5107}"/>
    <cellStyle name="Normal 48 2" xfId="17391" xr:uid="{48113C5F-B496-4447-A78A-79F896C825A5}"/>
    <cellStyle name="Normal 48_Summary_Gap_Balance_exNIB" xfId="17392" xr:uid="{F749D3FA-AB27-4598-9AC6-469C7C6534AB}"/>
    <cellStyle name="Normal 49" xfId="17393" xr:uid="{442B1E64-22E7-42D6-A1A7-DFE731CF143A}"/>
    <cellStyle name="Normal 49 2" xfId="17394" xr:uid="{F520F5F6-494D-4B39-9D3A-5158D09562D4}"/>
    <cellStyle name="Normal 49_FVOCI_reclas" xfId="17395" xr:uid="{2812724C-6177-46A9-8694-F12F4B457153}"/>
    <cellStyle name="Normal 5" xfId="17396" xr:uid="{4222F8F5-D75F-4ACB-A636-4E259A88E9B1}"/>
    <cellStyle name="Normal 5 10" xfId="17397" xr:uid="{01E81155-8051-49B1-8F20-602ED8BB5A6C}"/>
    <cellStyle name="Normal 5 10 2" xfId="17398" xr:uid="{69C84206-529D-405D-BD06-2A29AF963D6F}"/>
    <cellStyle name="Normal 5 10 3" xfId="17399" xr:uid="{D0891222-D381-4104-B96F-A6AB14C65BBF}"/>
    <cellStyle name="Normal 5 10_Summary_Gap_Balance_exNIB" xfId="17400" xr:uid="{2A269B45-611F-4BA0-BB37-1C5B81D25A9D}"/>
    <cellStyle name="Normal 5 11" xfId="17401" xr:uid="{75ED0F9B-880D-439D-8F09-E582400414CB}"/>
    <cellStyle name="Normal 5 2" xfId="17402" xr:uid="{3FBE1C6B-7291-48B8-8674-25DEA49BD3F1}"/>
    <cellStyle name="Normal 5 2 10" xfId="17403" xr:uid="{091188A3-3CCE-4DA0-B5B0-D7C07BBC6E15}"/>
    <cellStyle name="Normal 5 2 2" xfId="17404" xr:uid="{C2E48E65-BE73-4625-80B0-4020CB14A703}"/>
    <cellStyle name="Normal 5 2 2 2" xfId="17405" xr:uid="{55FF7BBD-6AEB-42B0-9700-BFBCD4E6B123}"/>
    <cellStyle name="Normal 5 2 2 2 2" xfId="17406" xr:uid="{8308ACF1-B01F-4B87-AE0C-5E2DEAA57851}"/>
    <cellStyle name="Normal 5 2 2 2 2 2" xfId="17407" xr:uid="{038D548D-1044-4894-919E-EC218A907C93}"/>
    <cellStyle name="Normal 5 2 2 2 2 2 2" xfId="17408" xr:uid="{FCB70C12-CBE2-4ECF-81A4-E1F8CA1F788A}"/>
    <cellStyle name="Normal 5 2 2 2 2 2 2 2" xfId="17409" xr:uid="{4138A094-1C38-4FA0-8464-2E07AFD34C73}"/>
    <cellStyle name="Normal 5 2 2 2 2 2 2 2 2" xfId="17410" xr:uid="{221468A7-77E8-46C4-9ECA-88C01633C0A6}"/>
    <cellStyle name="Normal 5 2 2 2 2 2 2 3" xfId="17411" xr:uid="{55123B06-AC79-4B06-966D-15427216CFC7}"/>
    <cellStyle name="Normal 5 2 2 2 2 2 2_Volatility" xfId="17412" xr:uid="{E3D20788-9F7E-4F8B-9D0C-A9A7CC37BEF6}"/>
    <cellStyle name="Normal 5 2 2 2 2 2 3" xfId="17413" xr:uid="{4861A47A-EC03-4F4C-9A19-DF42EA2C8636}"/>
    <cellStyle name="Normal 5 2 2 2 2 2 3 2" xfId="17414" xr:uid="{DB0C35E6-B041-4D01-8476-AC3992E1FF1D}"/>
    <cellStyle name="Normal 5 2 2 2 2 2 4" xfId="17415" xr:uid="{AAB8AFBC-D919-406D-A5C0-3227C981AD00}"/>
    <cellStyle name="Normal 5 2 2 2 2 2_Volatility" xfId="17416" xr:uid="{21E28829-36B8-46A7-B8CE-A66BACA21D4E}"/>
    <cellStyle name="Normal 5 2 2 2 2 3" xfId="17417" xr:uid="{248D7BDA-A1FA-4743-967E-96332F308A49}"/>
    <cellStyle name="Normal 5 2 2 2 2 3 2" xfId="17418" xr:uid="{F36A2B40-857B-49BB-ABE5-19306DABA933}"/>
    <cellStyle name="Normal 5 2 2 2 2 3 2 2" xfId="17419" xr:uid="{B49D9E86-D6BB-4CDE-8350-52878CA2DB7F}"/>
    <cellStyle name="Normal 5 2 2 2 2 3 3" xfId="17420" xr:uid="{C8AF7F85-6E47-4FBF-B4AB-19445B9DA85A}"/>
    <cellStyle name="Normal 5 2 2 2 2 3_Volatility" xfId="17421" xr:uid="{EFBF9EFF-FBC2-444D-9F16-F89716F5981C}"/>
    <cellStyle name="Normal 5 2 2 2 2 4" xfId="17422" xr:uid="{9BCF13B6-934B-41E5-BC03-191A1B99099C}"/>
    <cellStyle name="Normal 5 2 2 2 2 4 2" xfId="17423" xr:uid="{1EB1EB08-C761-4055-AD5A-4963E7B58586}"/>
    <cellStyle name="Normal 5 2 2 2 2 5" xfId="17424" xr:uid="{90F97C47-383B-4EF3-B981-D2B3AB1F89EB}"/>
    <cellStyle name="Normal 5 2 2 2 2_Volatility" xfId="17425" xr:uid="{C51A6182-1F2D-4E97-9498-58749FDE8DC6}"/>
    <cellStyle name="Normal 5 2 2 2 3" xfId="17426" xr:uid="{E594A1B3-BA7E-415E-8BFD-75A45B387D53}"/>
    <cellStyle name="Normal 5 2 2 2 3 2" xfId="17427" xr:uid="{76388F0E-AB3B-4D04-821E-93D2DE33187B}"/>
    <cellStyle name="Normal 5 2 2 2 3 2 2" xfId="17428" xr:uid="{D917E7C8-36A2-461A-98BF-CE2C0E61AC3A}"/>
    <cellStyle name="Normal 5 2 2 2 3 2 2 2" xfId="17429" xr:uid="{EEA5F759-35B6-4E0D-8B62-B4FEEAE90DD8}"/>
    <cellStyle name="Normal 5 2 2 2 3 2 3" xfId="17430" xr:uid="{AFFC3C70-F1FE-4BF9-A992-BA31220DC054}"/>
    <cellStyle name="Normal 5 2 2 2 3 2_Volatility" xfId="17431" xr:uid="{4A52C2E8-15B2-480B-B0F8-B81DBB9E83C2}"/>
    <cellStyle name="Normal 5 2 2 2 3 3" xfId="17432" xr:uid="{2E47494F-E0AE-4135-B6E8-EDE6272EC6FB}"/>
    <cellStyle name="Normal 5 2 2 2 3 3 2" xfId="17433" xr:uid="{AC94974E-2B4F-468E-8511-BD38E61F0E9D}"/>
    <cellStyle name="Normal 5 2 2 2 3 4" xfId="17434" xr:uid="{AA5D335B-5275-45C4-8A93-78BDFC2E2D50}"/>
    <cellStyle name="Normal 5 2 2 2 3_Volatility" xfId="17435" xr:uid="{03257C7F-3A3C-46CA-8484-A3B51D419444}"/>
    <cellStyle name="Normal 5 2 2 2 4" xfId="17436" xr:uid="{2205ED54-90C2-452C-8BA2-C706FF493BE6}"/>
    <cellStyle name="Normal 5 2 2 2 4 2" xfId="17437" xr:uid="{422A7815-15CE-4E27-8DD3-0CC1E5D5A28C}"/>
    <cellStyle name="Normal 5 2 2 2 4 2 2" xfId="17438" xr:uid="{BA12EDC6-ECEC-4E5E-B8F4-D65C7A96FAA1}"/>
    <cellStyle name="Normal 5 2 2 2 4 3" xfId="17439" xr:uid="{A69C2B33-8F0F-44EB-85FC-4465179B9668}"/>
    <cellStyle name="Normal 5 2 2 2 4_Volatility" xfId="17440" xr:uid="{3634BB0A-B05B-4654-A62E-7D33A85F17DB}"/>
    <cellStyle name="Normal 5 2 2 2 5" xfId="17441" xr:uid="{30B2045A-3F42-4A61-A025-2C4C645B5B73}"/>
    <cellStyle name="Normal 5 2 2 2 5 2" xfId="17442" xr:uid="{667735B8-A361-4EE0-B0D0-41465EFB7523}"/>
    <cellStyle name="Normal 5 2 2 2 6" xfId="17443" xr:uid="{6876E821-5FCA-4D3A-B19B-574B0D102E99}"/>
    <cellStyle name="Normal 5 2 2 2_Volatility" xfId="17444" xr:uid="{251CD535-5202-453B-91CB-20BE37205A2D}"/>
    <cellStyle name="Normal 5 2 2 3" xfId="17445" xr:uid="{75C0B5EF-A735-48A8-BD0C-F42449342E22}"/>
    <cellStyle name="Normal 5 2 2 3 2" xfId="17446" xr:uid="{016D983F-8480-4DA1-946B-8A91EDB07D30}"/>
    <cellStyle name="Normal 5 2 2 3 2 2" xfId="17447" xr:uid="{6C55712E-6350-4E18-A21A-83463573109A}"/>
    <cellStyle name="Normal 5 2 2 3 2 2 2" xfId="17448" xr:uid="{47B2F7B2-775C-4F75-A0C9-E08C7DFEC877}"/>
    <cellStyle name="Normal 5 2 2 3 2 2 2 2" xfId="17449" xr:uid="{1E70B0B9-20F4-4706-B38B-A9C35B94BA04}"/>
    <cellStyle name="Normal 5 2 2 3 2 2 3" xfId="17450" xr:uid="{9C88CEC4-DBE3-4C8F-8EC3-243BB3810BD5}"/>
    <cellStyle name="Normal 5 2 2 3 2 2_Volatility" xfId="17451" xr:uid="{9082A1A6-0FBD-4746-AFF0-782450C0FBC3}"/>
    <cellStyle name="Normal 5 2 2 3 2 3" xfId="17452" xr:uid="{127711BC-7E35-4EF5-82E1-1EE1C4250852}"/>
    <cellStyle name="Normal 5 2 2 3 2 3 2" xfId="17453" xr:uid="{C459EA24-ED5F-426B-B7B7-E39518C7CEF7}"/>
    <cellStyle name="Normal 5 2 2 3 2 4" xfId="17454" xr:uid="{EA3264E0-187E-4E77-A13E-4C17020CA1C3}"/>
    <cellStyle name="Normal 5 2 2 3 2_Volatility" xfId="17455" xr:uid="{9DE36988-3366-41F2-8529-9C915B121D2D}"/>
    <cellStyle name="Normal 5 2 2 3 3" xfId="17456" xr:uid="{1F6AB17E-407A-417C-928D-3A873539FF4F}"/>
    <cellStyle name="Normal 5 2 2 3 3 2" xfId="17457" xr:uid="{F34F0AA3-3D1D-44F1-9230-963BFEF80C6E}"/>
    <cellStyle name="Normal 5 2 2 3 3 2 2" xfId="17458" xr:uid="{CEF64EFB-3364-4922-AC79-D18C10589579}"/>
    <cellStyle name="Normal 5 2 2 3 3 3" xfId="17459" xr:uid="{2A0A8679-EDD4-4493-B5DD-2451F40CD8C8}"/>
    <cellStyle name="Normal 5 2 2 3 3_Volatility" xfId="17460" xr:uid="{C63B32E2-2C93-4E42-8651-BFA041333EBA}"/>
    <cellStyle name="Normal 5 2 2 3 4" xfId="17461" xr:uid="{28B2968E-3EF1-4DB9-8C0B-D7EAF93A2693}"/>
    <cellStyle name="Normal 5 2 2 3 4 2" xfId="17462" xr:uid="{6609A937-B925-466B-B52D-628A5AED1F26}"/>
    <cellStyle name="Normal 5 2 2 3 5" xfId="17463" xr:uid="{29D1B57B-32AE-4794-8804-C65C0A62EC05}"/>
    <cellStyle name="Normal 5 2 2 3_Volatility" xfId="17464" xr:uid="{D50001EE-7F6D-4075-989F-F653DE1CCF51}"/>
    <cellStyle name="Normal 5 2 2 4" xfId="17465" xr:uid="{0EAF4F11-42F9-4F2F-B9E9-ADAF7681CC53}"/>
    <cellStyle name="Normal 5 2 2 4 2" xfId="17466" xr:uid="{1D141A21-EE93-45AF-90B4-C4ED7C670173}"/>
    <cellStyle name="Normal 5 2 2 4 2 2" xfId="17467" xr:uid="{1668E920-5011-407F-9077-6B6B1C143E82}"/>
    <cellStyle name="Normal 5 2 2 4 2 2 2" xfId="17468" xr:uid="{88C00B69-4DF4-4F90-9D0B-DACF58B8A3F6}"/>
    <cellStyle name="Normal 5 2 2 4 2 3" xfId="17469" xr:uid="{C39DE0C5-DD42-4844-956B-797346AD823A}"/>
    <cellStyle name="Normal 5 2 2 4 2_Volatility" xfId="17470" xr:uid="{36545965-A649-4076-ACD1-21EA781EA9FE}"/>
    <cellStyle name="Normal 5 2 2 4 3" xfId="17471" xr:uid="{4930AF8C-6FD0-4862-8760-F65EFFD2DECC}"/>
    <cellStyle name="Normal 5 2 2 4 3 2" xfId="17472" xr:uid="{A2C8FCEA-5ACB-45DE-8A54-7346B81F6311}"/>
    <cellStyle name="Normal 5 2 2 4 4" xfId="17473" xr:uid="{58C3C568-888D-4E4D-BCB3-2AE002DB8C5E}"/>
    <cellStyle name="Normal 5 2 2 4_Volatility" xfId="17474" xr:uid="{FD3DF110-98D9-4291-ACA5-0B05D4F2B9FA}"/>
    <cellStyle name="Normal 5 2 2 5" xfId="17475" xr:uid="{5375B64A-6867-42F1-B04F-D252B81CB631}"/>
    <cellStyle name="Normal 5 2 2 5 2" xfId="17476" xr:uid="{9F9FF55A-2D31-4D79-8ECF-928397750B7E}"/>
    <cellStyle name="Normal 5 2 2 5 2 2" xfId="17477" xr:uid="{0D62AC49-EEA9-438F-B873-8007E77982D1}"/>
    <cellStyle name="Normal 5 2 2 5 3" xfId="17478" xr:uid="{F890F3DD-A25E-486C-85FE-60BD6F2A9C57}"/>
    <cellStyle name="Normal 5 2 2 5_Volatility" xfId="17479" xr:uid="{F24840D9-9E86-4D5C-AEAD-D164AEF6DA02}"/>
    <cellStyle name="Normal 5 2 2 6" xfId="17480" xr:uid="{4421A7A0-A0DD-4209-950F-3D54612E6ED4}"/>
    <cellStyle name="Normal 5 2 2 6 2" xfId="17481" xr:uid="{9D0E5ECB-B711-4298-950E-997430726071}"/>
    <cellStyle name="Normal 5 2 2 7" xfId="17482" xr:uid="{970ED89A-CB69-436C-9D04-3FF69E33280A}"/>
    <cellStyle name="Normal 5 2 2 8" xfId="17483" xr:uid="{1FE1EC42-8E43-4B6F-906F-F9C2CC90249A}"/>
    <cellStyle name="Normal 5 2 2_Summary_Gap_Balance_exNIB" xfId="17484" xr:uid="{E93F0CFB-4597-46AA-A380-176FF4EBFA31}"/>
    <cellStyle name="Normal 5 2 3" xfId="17485" xr:uid="{48D8FFB6-E102-4D1B-A516-3FB881D70FB4}"/>
    <cellStyle name="Normal 5 2 3 2" xfId="17486" xr:uid="{2492EFC7-5257-4914-BFF1-758180E042E1}"/>
    <cellStyle name="Normal 5 2 3 2 2" xfId="17487" xr:uid="{F43C00EB-4266-44F0-9825-47AC70345253}"/>
    <cellStyle name="Normal 5 2 3 2 2 2" xfId="17488" xr:uid="{8511AE5E-D83A-402B-820E-95E3EAD2ADBE}"/>
    <cellStyle name="Normal 5 2 3 2 2 2 2" xfId="17489" xr:uid="{2EF0D5F3-5723-4DE7-AE4F-CD0C783019FC}"/>
    <cellStyle name="Normal 5 2 3 2 2 2 2 2" xfId="17490" xr:uid="{912865FF-4D84-4795-B2C9-B6F3A8B87099}"/>
    <cellStyle name="Normal 5 2 3 2 2 2 3" xfId="17491" xr:uid="{66878924-9C34-4A76-9528-A7AB92344F9A}"/>
    <cellStyle name="Normal 5 2 3 2 2 2_Volatility" xfId="17492" xr:uid="{5A13264A-D114-4A14-8863-5F3B8C8E1EB7}"/>
    <cellStyle name="Normal 5 2 3 2 2 3" xfId="17493" xr:uid="{F5DFBA7F-F3BC-4DB0-A975-DE8E24F355F5}"/>
    <cellStyle name="Normal 5 2 3 2 2 3 2" xfId="17494" xr:uid="{15930D2B-ECC6-4664-A4A1-FBDE1F7D9AA8}"/>
    <cellStyle name="Normal 5 2 3 2 2 4" xfId="17495" xr:uid="{60D4A219-4764-422F-9ABC-33B5A3DB674E}"/>
    <cellStyle name="Normal 5 2 3 2 2_Volatility" xfId="17496" xr:uid="{457C3D6B-F8B8-4D01-80DB-CFBC322EDF7C}"/>
    <cellStyle name="Normal 5 2 3 2 3" xfId="17497" xr:uid="{9E3B1259-1B0B-4FCA-A1CE-7321CAC08021}"/>
    <cellStyle name="Normal 5 2 3 2 3 2" xfId="17498" xr:uid="{322A6FEE-3E73-44D0-93ED-EB859BDBB8D8}"/>
    <cellStyle name="Normal 5 2 3 2 3 2 2" xfId="17499" xr:uid="{30F87B0F-8F26-43BD-A4AF-63FD5A48EAD6}"/>
    <cellStyle name="Normal 5 2 3 2 3 3" xfId="17500" xr:uid="{7A57F608-A8CB-4120-89ED-BC55902E2A71}"/>
    <cellStyle name="Normal 5 2 3 2 3_Volatility" xfId="17501" xr:uid="{BDA3ADDE-4124-4250-9C96-EA88A8088806}"/>
    <cellStyle name="Normal 5 2 3 2 4" xfId="17502" xr:uid="{C44C5225-E59D-4E8F-A170-BE89BDFC7170}"/>
    <cellStyle name="Normal 5 2 3 2 4 2" xfId="17503" xr:uid="{548CC9B4-F2E8-4792-B190-4820272C30FA}"/>
    <cellStyle name="Normal 5 2 3 2 5" xfId="17504" xr:uid="{BA5B57BC-378A-4A72-9569-2587AFB23824}"/>
    <cellStyle name="Normal 5 2 3 2_Volatility" xfId="17505" xr:uid="{A074E638-DE0C-40F3-96D2-8F3D5F0CB7C8}"/>
    <cellStyle name="Normal 5 2 3 3" xfId="17506" xr:uid="{AE9A3E73-7EA6-4706-A0B8-22D4D5FC8758}"/>
    <cellStyle name="Normal 5 2 3 3 2" xfId="17507" xr:uid="{7DCD14AD-C55C-40F4-A793-6B2E80D3D6B3}"/>
    <cellStyle name="Normal 5 2 3 3 2 2" xfId="17508" xr:uid="{198F90B2-8443-4399-BDAA-98C0236B6E9F}"/>
    <cellStyle name="Normal 5 2 3 3 2 2 2" xfId="17509" xr:uid="{E19D9D1B-7FE2-4C28-B323-5819F7CFA8EA}"/>
    <cellStyle name="Normal 5 2 3 3 2 3" xfId="17510" xr:uid="{0C440AF5-5B99-4E2E-82DA-0A7571CEEF45}"/>
    <cellStyle name="Normal 5 2 3 3 2_Volatility" xfId="17511" xr:uid="{8ABF9B05-737C-4BEB-87D4-7B095CC15DCB}"/>
    <cellStyle name="Normal 5 2 3 3 3" xfId="17512" xr:uid="{25DF0459-E9AC-4E5F-84FC-7B8385C57CEC}"/>
    <cellStyle name="Normal 5 2 3 3 3 2" xfId="17513" xr:uid="{17962578-4EFD-4671-968F-A5E0D93CE058}"/>
    <cellStyle name="Normal 5 2 3 3 4" xfId="17514" xr:uid="{6E4D30AD-A153-438D-B32C-8740E4265174}"/>
    <cellStyle name="Normal 5 2 3 3_Volatility" xfId="17515" xr:uid="{D8FB237E-4EBD-476D-B0FD-BC47C3B1267C}"/>
    <cellStyle name="Normal 5 2 3 4" xfId="17516" xr:uid="{0355237C-D9EA-4CF4-AE6F-FDE7794A7EAF}"/>
    <cellStyle name="Normal 5 2 3 4 2" xfId="17517" xr:uid="{C3704743-2B9C-450B-9A49-EBDD9345FCCC}"/>
    <cellStyle name="Normal 5 2 3 4 2 2" xfId="17518" xr:uid="{79C3D679-9733-46C3-A121-DAB88633992D}"/>
    <cellStyle name="Normal 5 2 3 4 3" xfId="17519" xr:uid="{22052709-A15B-4AB6-B8D3-91BF58ECDAD7}"/>
    <cellStyle name="Normal 5 2 3 4_Volatility" xfId="17520" xr:uid="{1E0891A6-7FD6-4791-B9C2-AB4EB4722E73}"/>
    <cellStyle name="Normal 5 2 3 5" xfId="17521" xr:uid="{CC61FF34-8907-4F81-A652-4FE912CE118B}"/>
    <cellStyle name="Normal 5 2 3 5 2" xfId="17522" xr:uid="{221C3BE2-C02E-4126-AFED-4E46B502B7F5}"/>
    <cellStyle name="Normal 5 2 3 6" xfId="17523" xr:uid="{B95A5EDD-61DB-4F6F-B9DE-0424A177F2BB}"/>
    <cellStyle name="Normal 5 2 3_Volatility" xfId="17524" xr:uid="{85353D0F-D7A9-498D-9346-5B0C8A24EBCA}"/>
    <cellStyle name="Normal 5 2 4" xfId="17525" xr:uid="{6D003660-75D3-46CC-BB2E-7BB2209D506A}"/>
    <cellStyle name="Normal 5 2 4 2" xfId="17526" xr:uid="{A7C874CC-6B4A-4886-A6F6-D8EE7EF14528}"/>
    <cellStyle name="Normal 5 2 4 2 2" xfId="17527" xr:uid="{5A3275C3-5759-4663-A2A0-3165759DFEF7}"/>
    <cellStyle name="Normal 5 2 4 2 2 2" xfId="17528" xr:uid="{B191BDA6-2B86-447F-9FDD-0BBD37B6B9EF}"/>
    <cellStyle name="Normal 5 2 4 2 2 2 2" xfId="17529" xr:uid="{75DC7310-E34C-40C0-9F23-3B87CA36A384}"/>
    <cellStyle name="Normal 5 2 4 2 2 3" xfId="17530" xr:uid="{C900DA66-3676-4B41-89B7-D1CC393EA388}"/>
    <cellStyle name="Normal 5 2 4 2 2_Volatility" xfId="17531" xr:uid="{25292A05-DDAA-47C5-A594-DED972204261}"/>
    <cellStyle name="Normal 5 2 4 2 3" xfId="17532" xr:uid="{F1649F27-C73E-4E32-AD42-F492F7AE467E}"/>
    <cellStyle name="Normal 5 2 4 2 3 2" xfId="17533" xr:uid="{CFB4B166-FCFA-491A-B616-F070F446CBE1}"/>
    <cellStyle name="Normal 5 2 4 2 4" xfId="17534" xr:uid="{C055FA11-E619-4C14-B804-B36FF0C7C892}"/>
    <cellStyle name="Normal 5 2 4 2_Volatility" xfId="17535" xr:uid="{5DA58F3A-FEE6-4C3A-85D9-50B1A9F9D6B7}"/>
    <cellStyle name="Normal 5 2 4 3" xfId="17536" xr:uid="{8478E18A-6379-45A7-8C32-C60F128F5A50}"/>
    <cellStyle name="Normal 5 2 4 3 2" xfId="17537" xr:uid="{22DB394B-47DB-4668-9D2B-8AEF8569A31B}"/>
    <cellStyle name="Normal 5 2 4 3 2 2" xfId="17538" xr:uid="{CBA562A4-AAF5-4A44-BA31-AA377E7B780D}"/>
    <cellStyle name="Normal 5 2 4 3 3" xfId="17539" xr:uid="{62FCBD9C-24FC-4FBD-B741-417F2959273C}"/>
    <cellStyle name="Normal 5 2 4 3_Volatility" xfId="17540" xr:uid="{CDCAAF57-E125-4345-AC73-809185D1E41D}"/>
    <cellStyle name="Normal 5 2 4 4" xfId="17541" xr:uid="{915E1972-4158-4641-B5F4-70E7A7422F7C}"/>
    <cellStyle name="Normal 5 2 4 4 2" xfId="17542" xr:uid="{72FBAB80-AB38-4BAD-827A-C8DCD2D40AC0}"/>
    <cellStyle name="Normal 5 2 4 5" xfId="17543" xr:uid="{5620CF88-ECA2-434B-890B-40C1E3BC61A1}"/>
    <cellStyle name="Normal 5 2 4_Volatility" xfId="17544" xr:uid="{1DA3E4B3-E5D0-492C-AB6E-F5BD44E8F713}"/>
    <cellStyle name="Normal 5 2 5" xfId="17545" xr:uid="{316D8C56-C0D7-4709-89A0-1194F693784B}"/>
    <cellStyle name="Normal 5 2 5 2" xfId="17546" xr:uid="{E57A149D-E57E-4EA9-950A-221047B3FC11}"/>
    <cellStyle name="Normal 5 2 5 2 2" xfId="17547" xr:uid="{BF5C0BA6-9F7E-48A6-9F64-AF8510F9EA47}"/>
    <cellStyle name="Normal 5 2 5 2 2 2" xfId="17548" xr:uid="{4D3D28EA-324D-4723-8B7E-C48FCC688357}"/>
    <cellStyle name="Normal 5 2 5 2 3" xfId="17549" xr:uid="{C95957BD-A8C2-4A4C-9EDE-B56E9E7F9F2D}"/>
    <cellStyle name="Normal 5 2 5 2_Volatility" xfId="17550" xr:uid="{AC6DDEE7-A03B-4EC6-87B9-85FD114CAC95}"/>
    <cellStyle name="Normal 5 2 5 3" xfId="17551" xr:uid="{7085F9AF-823B-4DE7-B492-285757149CC7}"/>
    <cellStyle name="Normal 5 2 5 3 2" xfId="17552" xr:uid="{0F47729E-CA3A-4832-89CE-1590101C0DE5}"/>
    <cellStyle name="Normal 5 2 5 4" xfId="17553" xr:uid="{FD152016-D41A-4858-90B0-C912D0DF08EC}"/>
    <cellStyle name="Normal 5 2 5_Volatility" xfId="17554" xr:uid="{0EA79435-3927-4336-ACD3-CA96504FB7F2}"/>
    <cellStyle name="Normal 5 2 6" xfId="17555" xr:uid="{E55F6A20-0E1F-4D05-8F98-2ADEA12BA27A}"/>
    <cellStyle name="Normal 5 2 6 2" xfId="17556" xr:uid="{602F6CF3-3E3A-4658-BF25-087E58946CD7}"/>
    <cellStyle name="Normal 5 2 6 2 2" xfId="17557" xr:uid="{429CBB1A-2954-4098-99B8-81F9B707BA33}"/>
    <cellStyle name="Normal 5 2 6 3" xfId="17558" xr:uid="{9FC349EF-3EA9-4036-AE24-966FFF2FCE19}"/>
    <cellStyle name="Normal 5 2 6_Volatility" xfId="17559" xr:uid="{36506B78-9D5B-484D-8764-81C891016120}"/>
    <cellStyle name="Normal 5 2 7" xfId="17560" xr:uid="{AF5656F8-5B47-4BF6-A4DE-18CBF5711E3A}"/>
    <cellStyle name="Normal 5 2 7 2" xfId="17561" xr:uid="{DFB36600-DDB2-426F-8368-1AA20DC91F79}"/>
    <cellStyle name="Normal 5 2 8" xfId="17562" xr:uid="{F129C89C-0644-458B-B6D8-05780B747F05}"/>
    <cellStyle name="Normal 5 2 9" xfId="17563" xr:uid="{A59992AC-074B-4602-840A-E777811EB8E4}"/>
    <cellStyle name="Normal 5 2_Summary_Gap_Balance_exNIB" xfId="17564" xr:uid="{E6F36B0E-3BD9-4F16-BCC8-0F969D2FCF9E}"/>
    <cellStyle name="Normal 5 3" xfId="17565" xr:uid="{B397ECA5-6A32-46C1-8BFB-F32F146A5A0E}"/>
    <cellStyle name="Normal 5 3 2" xfId="17566" xr:uid="{898D6C51-F4E5-49EE-B14F-F580D6795A25}"/>
    <cellStyle name="Normal 5 3 2 2" xfId="17567" xr:uid="{C6031587-ABF2-4CD4-BE2F-2D4617BF4E74}"/>
    <cellStyle name="Normal 5 3 2 2 2" xfId="17568" xr:uid="{3F1538FC-2EB4-468E-879A-E798E6421ED9}"/>
    <cellStyle name="Normal 5 3 2 2 2 2" xfId="17569" xr:uid="{DA17DFEC-6E7E-4D78-BB39-77571BDF29BD}"/>
    <cellStyle name="Normal 5 3 2 2 2 2 2" xfId="17570" xr:uid="{3A9FAF41-F4B7-43CE-8577-EA2BE9037A84}"/>
    <cellStyle name="Normal 5 3 2 2 2 2 2 2" xfId="17571" xr:uid="{261F9BB4-852E-4BDF-85F6-40E865F40E5D}"/>
    <cellStyle name="Normal 5 3 2 2 2 2 3" xfId="17572" xr:uid="{5ADB2F41-6E9F-4164-A25C-AC4AE7D0D794}"/>
    <cellStyle name="Normal 5 3 2 2 2 2_Volatility" xfId="17573" xr:uid="{8F49BA97-7C7E-451E-9237-5E84E42CEDCE}"/>
    <cellStyle name="Normal 5 3 2 2 2 3" xfId="17574" xr:uid="{5D784CBA-BD1C-4F87-A8CF-0DEE35A94853}"/>
    <cellStyle name="Normal 5 3 2 2 2 3 2" xfId="17575" xr:uid="{E689822B-7CA4-4411-9FA8-23977680AA83}"/>
    <cellStyle name="Normal 5 3 2 2 2 4" xfId="17576" xr:uid="{28222286-1085-4E64-95E1-BD8EC00B4460}"/>
    <cellStyle name="Normal 5 3 2 2 2_Volatility" xfId="17577" xr:uid="{65CB2CDA-4E4E-48DC-9FF9-69438CF1515C}"/>
    <cellStyle name="Normal 5 3 2 2 3" xfId="17578" xr:uid="{B34B1E62-15CA-45E1-A645-501C339BB02E}"/>
    <cellStyle name="Normal 5 3 2 2 3 2" xfId="17579" xr:uid="{DF3332BD-D21C-4481-91FB-416BCCD87601}"/>
    <cellStyle name="Normal 5 3 2 2 3 2 2" xfId="17580" xr:uid="{2E698C3F-DDFA-4107-8907-62F7BFB52900}"/>
    <cellStyle name="Normal 5 3 2 2 3 3" xfId="17581" xr:uid="{BE318650-893B-4380-BBDE-29D0BED20C9E}"/>
    <cellStyle name="Normal 5 3 2 2 3_Volatility" xfId="17582" xr:uid="{44FC2FBE-B497-4839-9ED3-2ED490E85B2E}"/>
    <cellStyle name="Normal 5 3 2 2 4" xfId="17583" xr:uid="{36CD9BE3-E874-4E2B-B05A-0873B52C7EC7}"/>
    <cellStyle name="Normal 5 3 2 2 4 2" xfId="17584" xr:uid="{CF84A7F7-297C-436E-BF67-BD22AA868A57}"/>
    <cellStyle name="Normal 5 3 2 2 5" xfId="17585" xr:uid="{46BDF62B-04D7-4077-8714-C6159DD66AEE}"/>
    <cellStyle name="Normal 5 3 2 2_Volatility" xfId="17586" xr:uid="{64A0A059-4856-4BBD-8549-08D266C5D0FE}"/>
    <cellStyle name="Normal 5 3 2 3" xfId="17587" xr:uid="{C0E710F8-4F9D-425C-9FC9-5795DE7D78A9}"/>
    <cellStyle name="Normal 5 3 2 3 2" xfId="17588" xr:uid="{28AD3353-175B-419A-AE15-9521A4E9B7EC}"/>
    <cellStyle name="Normal 5 3 2 3 2 2" xfId="17589" xr:uid="{AE741E01-79D5-4F49-8F12-2C22B7234B69}"/>
    <cellStyle name="Normal 5 3 2 3 2 2 2" xfId="17590" xr:uid="{5CB145F5-A011-4C98-8505-F9A0BECB3C88}"/>
    <cellStyle name="Normal 5 3 2 3 2 3" xfId="17591" xr:uid="{EECB445D-0339-4E55-B8AF-D4CDF70F567E}"/>
    <cellStyle name="Normal 5 3 2 3 2_Volatility" xfId="17592" xr:uid="{FC001220-F2DD-4BDA-BA76-E937AC55F756}"/>
    <cellStyle name="Normal 5 3 2 3 3" xfId="17593" xr:uid="{8B194280-5A80-4299-869F-F17895EB52FC}"/>
    <cellStyle name="Normal 5 3 2 3 3 2" xfId="17594" xr:uid="{B3845005-C23C-4C1E-AD3B-61BFBF971371}"/>
    <cellStyle name="Normal 5 3 2 3 4" xfId="17595" xr:uid="{1CD1131C-9D47-4DB0-985C-076B66F1108D}"/>
    <cellStyle name="Normal 5 3 2 3_Volatility" xfId="17596" xr:uid="{98A8E190-E680-496C-B2B6-C0BE14D875F9}"/>
    <cellStyle name="Normal 5 3 2 4" xfId="17597" xr:uid="{D4EEED43-F8B2-4EDB-97F1-B113BCA7BC16}"/>
    <cellStyle name="Normal 5 3 2 4 2" xfId="17598" xr:uid="{E8F513BE-7058-454D-914B-2502A14F1B38}"/>
    <cellStyle name="Normal 5 3 2 4 2 2" xfId="17599" xr:uid="{F3A904E7-B9B3-41EC-9BA4-73769151D298}"/>
    <cellStyle name="Normal 5 3 2 4 3" xfId="17600" xr:uid="{D469B68A-078B-4824-ADA8-2C2FA11A3D89}"/>
    <cellStyle name="Normal 5 3 2 4_Volatility" xfId="17601" xr:uid="{F93628EE-8B87-452A-92D6-490450C1BB99}"/>
    <cellStyle name="Normal 5 3 2 5" xfId="17602" xr:uid="{E74776CB-EF8D-47C7-81E9-DE65BBA70F67}"/>
    <cellStyle name="Normal 5 3 2 5 2" xfId="17603" xr:uid="{AFD8A2CB-C3C0-4B18-8F32-A94764C45F69}"/>
    <cellStyle name="Normal 5 3 2 6" xfId="17604" xr:uid="{78D5F1AA-2A6E-4566-90E2-2A71DFD0AE6A}"/>
    <cellStyle name="Normal 5 3 2 7" xfId="17605" xr:uid="{BCEA1F70-B153-41D2-B86F-C95B39D251BC}"/>
    <cellStyle name="Normal 5 3 2_Summary_Gap_Balance_exNIB" xfId="17606" xr:uid="{CD3643B9-074B-4132-9388-883FF4905DCF}"/>
    <cellStyle name="Normal 5 3 3" xfId="17607" xr:uid="{710B6DE4-E5E1-452A-9ECE-7B28A4DE4C14}"/>
    <cellStyle name="Normal 5 3 3 2" xfId="17608" xr:uid="{4F1445FD-BCFC-4512-B8DE-DE845DA70383}"/>
    <cellStyle name="Normal 5 3 3 2 2" xfId="17609" xr:uid="{A8B9822A-BB3E-4DDF-A41C-7A04E929FA37}"/>
    <cellStyle name="Normal 5 3 3 2 2 2" xfId="17610" xr:uid="{CBE28D59-9162-4D5D-8572-7B920A5B9651}"/>
    <cellStyle name="Normal 5 3 3 2 2 2 2" xfId="17611" xr:uid="{AAF5B818-E1EF-49B9-946F-4BF49D243B19}"/>
    <cellStyle name="Normal 5 3 3 2 2 3" xfId="17612" xr:uid="{3FF16870-149B-465D-AB10-F830723C8AC6}"/>
    <cellStyle name="Normal 5 3 3 2 2_Volatility" xfId="17613" xr:uid="{4472A828-7187-4FD5-902C-29B8653AC2D2}"/>
    <cellStyle name="Normal 5 3 3 2 3" xfId="17614" xr:uid="{2BC08130-45FA-40A1-8396-CB30AD025189}"/>
    <cellStyle name="Normal 5 3 3 2 3 2" xfId="17615" xr:uid="{F49DDBC8-9A18-4BF8-8389-E42E0AC180A6}"/>
    <cellStyle name="Normal 5 3 3 2 4" xfId="17616" xr:uid="{9378AC10-F8C5-4476-8BA2-D65A37EAF68F}"/>
    <cellStyle name="Normal 5 3 3 2_Volatility" xfId="17617" xr:uid="{F1A6C2CB-33CC-46A3-9917-12ED7FA66689}"/>
    <cellStyle name="Normal 5 3 3 3" xfId="17618" xr:uid="{88D870B7-E997-491E-A7B9-0E92E92BDCE4}"/>
    <cellStyle name="Normal 5 3 3 3 2" xfId="17619" xr:uid="{7FE94C70-B5B1-4476-B3AC-73EFC6177C9A}"/>
    <cellStyle name="Normal 5 3 3 3 2 2" xfId="17620" xr:uid="{3AC3F4C8-4B2A-453D-A309-BFBDFB06B260}"/>
    <cellStyle name="Normal 5 3 3 3 3" xfId="17621" xr:uid="{D3EA99A6-9A3B-496B-B036-CA13DED74096}"/>
    <cellStyle name="Normal 5 3 3 3_Volatility" xfId="17622" xr:uid="{3BE287B7-1D63-4891-83CC-19FC2A9CB981}"/>
    <cellStyle name="Normal 5 3 3 4" xfId="17623" xr:uid="{5104BA84-9B60-4523-8393-F16DDAC45916}"/>
    <cellStyle name="Normal 5 3 3 4 2" xfId="17624" xr:uid="{110B0E8A-3497-4B51-91C1-9DFD5C697BC2}"/>
    <cellStyle name="Normal 5 3 3 5" xfId="17625" xr:uid="{18DADFC1-CC78-4C07-BC0A-8B3A55C64B6B}"/>
    <cellStyle name="Normal 5 3 3_Volatility" xfId="17626" xr:uid="{5E2DE972-52D5-4A7E-AC30-0FC068F6D712}"/>
    <cellStyle name="Normal 5 3 4" xfId="17627" xr:uid="{AFDC3A96-F059-40DF-B11B-4C41CFB70560}"/>
    <cellStyle name="Normal 5 3 4 2" xfId="17628" xr:uid="{7B662722-8015-4F42-AC44-6336DEA0E921}"/>
    <cellStyle name="Normal 5 3 4 2 2" xfId="17629" xr:uid="{590A0F52-C930-47C4-99E7-8BA6DBF2FF11}"/>
    <cellStyle name="Normal 5 3 4 2 2 2" xfId="17630" xr:uid="{FCEAA485-676F-4382-8465-9B28E8F4233F}"/>
    <cellStyle name="Normal 5 3 4 2 3" xfId="17631" xr:uid="{77E16DB7-E079-4BD9-BF78-59EA3DEA26D1}"/>
    <cellStyle name="Normal 5 3 4 2_Volatility" xfId="17632" xr:uid="{17F0A644-D911-4950-B233-7145F7C7439D}"/>
    <cellStyle name="Normal 5 3 4 3" xfId="17633" xr:uid="{E2B29EF4-4410-4F04-B56C-379138730487}"/>
    <cellStyle name="Normal 5 3 4 3 2" xfId="17634" xr:uid="{DD0EF059-BC93-41DB-A1B7-726A2FF34805}"/>
    <cellStyle name="Normal 5 3 4 4" xfId="17635" xr:uid="{C3843859-576E-4B25-B4D2-720DCEAF07B8}"/>
    <cellStyle name="Normal 5 3 4_Volatility" xfId="17636" xr:uid="{6CC9709C-C6A1-4E9B-90AA-079C0C36CFED}"/>
    <cellStyle name="Normal 5 3 5" xfId="17637" xr:uid="{1482FAFB-7EE6-45D8-8513-22CD10D70064}"/>
    <cellStyle name="Normal 5 3 5 2" xfId="17638" xr:uid="{4BB26C99-9EA3-4A65-A3D7-1E93A288BA73}"/>
    <cellStyle name="Normal 5 3 5 2 2" xfId="17639" xr:uid="{FC219141-C6BC-44A0-8A68-702FDD72D509}"/>
    <cellStyle name="Normal 5 3 5 3" xfId="17640" xr:uid="{8AC3230C-0BFA-4A98-9394-8CA8B5183984}"/>
    <cellStyle name="Normal 5 3 5_Volatility" xfId="17641" xr:uid="{3E00033E-C968-4718-AD07-687380D63779}"/>
    <cellStyle name="Normal 5 3 6" xfId="17642" xr:uid="{1D19023E-09FC-494B-9333-C05605E535FD}"/>
    <cellStyle name="Normal 5 3 6 2" xfId="17643" xr:uid="{A101FD5E-A353-4348-B4A1-12145BBFFD79}"/>
    <cellStyle name="Normal 5 3 7" xfId="17644" xr:uid="{8E92BF58-E686-44E6-AB87-35A7AE6D16C6}"/>
    <cellStyle name="Normal 5 3 8" xfId="17645" xr:uid="{961A2BF4-C54C-4400-86D5-2FE0100CCFC3}"/>
    <cellStyle name="Normal 5 3_Summary_Gap_Balance_exNIB" xfId="17646" xr:uid="{3AF9AA0E-52D5-44AD-8D3D-E2BEED95417F}"/>
    <cellStyle name="Normal 5 4" xfId="17647" xr:uid="{C322CB69-C380-4A21-A041-EE4E598B6377}"/>
    <cellStyle name="Normal 5 4 2" xfId="17648" xr:uid="{256097DB-54D0-407E-BDE7-E18555F00384}"/>
    <cellStyle name="Normal 5 4 2 2" xfId="17649" xr:uid="{B1361D8F-1621-4DB2-A460-03EDAA56B8F2}"/>
    <cellStyle name="Normal 5 4 2 2 2" xfId="17650" xr:uid="{FEA07671-BD7E-4377-9F7D-4F630C0DE525}"/>
    <cellStyle name="Normal 5 4 2 2 2 2" xfId="17651" xr:uid="{FDFD1952-B41D-4C47-B81C-EDD4051739C1}"/>
    <cellStyle name="Normal 5 4 2 2 2 2 2" xfId="17652" xr:uid="{1A2CCF15-46A3-4AAC-8E38-7FF679941FE8}"/>
    <cellStyle name="Normal 5 4 2 2 2 3" xfId="17653" xr:uid="{B7705632-B72C-4BF3-9BD2-DF0E53F07CAC}"/>
    <cellStyle name="Normal 5 4 2 2 2_Volatility" xfId="17654" xr:uid="{B944CF3C-0C6B-4AB6-9BED-C23ECE98C205}"/>
    <cellStyle name="Normal 5 4 2 2 3" xfId="17655" xr:uid="{7B0BD3D8-98C1-484A-AFE3-D1B9AA7536FE}"/>
    <cellStyle name="Normal 5 4 2 2 3 2" xfId="17656" xr:uid="{686FA556-7199-4C8A-BBCE-6A20491BEEDA}"/>
    <cellStyle name="Normal 5 4 2 2 4" xfId="17657" xr:uid="{A73F2966-59FD-4BDE-A49B-49FCD936378C}"/>
    <cellStyle name="Normal 5 4 2 2_Volatility" xfId="17658" xr:uid="{9F600454-69BC-4753-86AF-D72A09848C40}"/>
    <cellStyle name="Normal 5 4 2 3" xfId="17659" xr:uid="{27A75864-5310-4544-AE3B-4705D2A360A0}"/>
    <cellStyle name="Normal 5 4 2 3 2" xfId="17660" xr:uid="{C7C3EC5B-78B3-4F67-8958-5E61FE94A8BA}"/>
    <cellStyle name="Normal 5 4 2 3 2 2" xfId="17661" xr:uid="{9D3B08D1-E87A-4D34-BF41-95B7467ED4DF}"/>
    <cellStyle name="Normal 5 4 2 3 3" xfId="17662" xr:uid="{EE9A38BE-4082-4E85-AB9D-9EF147A889B8}"/>
    <cellStyle name="Normal 5 4 2 3_Volatility" xfId="17663" xr:uid="{777C4C46-778F-4D52-8ACD-DC6B62CFFE76}"/>
    <cellStyle name="Normal 5 4 2 4" xfId="17664" xr:uid="{EECBBC38-CFF5-4402-A00E-B180B70601DC}"/>
    <cellStyle name="Normal 5 4 2 4 2" xfId="17665" xr:uid="{C97F9EB7-D422-4A41-BEBC-90E83D89437E}"/>
    <cellStyle name="Normal 5 4 2 5" xfId="17666" xr:uid="{7DCCBC66-A65B-4777-8669-D929B2D7845A}"/>
    <cellStyle name="Normal 5 4 2 6" xfId="17667" xr:uid="{7DA436DE-2230-4F09-9AE8-5B1DA8A5F3D1}"/>
    <cellStyle name="Normal 5 4 2_Summary_Gap_Balance_exNIB" xfId="17668" xr:uid="{DEBE8A95-C6C6-43D0-9A15-E2AB45B7E484}"/>
    <cellStyle name="Normal 5 4 3" xfId="17669" xr:uid="{85C60FA6-A139-4438-AE24-B857803C6566}"/>
    <cellStyle name="Normal 5 4 3 2" xfId="17670" xr:uid="{B760256A-7276-4750-BD8B-9E274C999000}"/>
    <cellStyle name="Normal 5 4 3 2 2" xfId="17671" xr:uid="{CF130887-697C-447C-875C-480DFF52BDFC}"/>
    <cellStyle name="Normal 5 4 3 2 2 2" xfId="17672" xr:uid="{9BF90F1E-34F5-41DF-9BD8-EFA7C6463E62}"/>
    <cellStyle name="Normal 5 4 3 2 3" xfId="17673" xr:uid="{346BB241-EA18-48EB-A1E6-01D6354DDFED}"/>
    <cellStyle name="Normal 5 4 3 2_Volatility" xfId="17674" xr:uid="{2D1F1F89-9AD1-47C8-AB86-EECC1D56FA05}"/>
    <cellStyle name="Normal 5 4 3 3" xfId="17675" xr:uid="{F5D6C224-0DB8-4C98-BB52-73EBC9AB5187}"/>
    <cellStyle name="Normal 5 4 3 3 2" xfId="17676" xr:uid="{294BEEDD-BD2F-4CF7-A63D-AEFD64A90B57}"/>
    <cellStyle name="Normal 5 4 3 4" xfId="17677" xr:uid="{BB716130-3BF2-4CD5-96B7-FA7A8ADF34F6}"/>
    <cellStyle name="Normal 5 4 3_Volatility" xfId="17678" xr:uid="{E70F256A-191C-4CA4-9DF7-B38A961DD28F}"/>
    <cellStyle name="Normal 5 4 4" xfId="17679" xr:uid="{38D21D76-149E-42CB-B864-C390F97F0B7F}"/>
    <cellStyle name="Normal 5 4 4 2" xfId="17680" xr:uid="{C26933A2-02F4-4871-B0EF-E0DC7F372E74}"/>
    <cellStyle name="Normal 5 4 4 2 2" xfId="17681" xr:uid="{1E9A68D2-CF38-4059-9608-415053DBCD93}"/>
    <cellStyle name="Normal 5 4 4 3" xfId="17682" xr:uid="{197161FB-EFEF-480A-885D-B20390FC9333}"/>
    <cellStyle name="Normal 5 4 4_Volatility" xfId="17683" xr:uid="{FC9DCA67-8E50-451E-9C50-F9204F45D32B}"/>
    <cellStyle name="Normal 5 4 5" xfId="17684" xr:uid="{3C97F280-C54F-426B-87D9-703AD43DA0D6}"/>
    <cellStyle name="Normal 5 4 5 2" xfId="17685" xr:uid="{745EFD55-8293-44F4-AFE5-F0704F2B759A}"/>
    <cellStyle name="Normal 5 4 6" xfId="17686" xr:uid="{6A93B492-5BD8-4F05-BEA6-2C6B45441906}"/>
    <cellStyle name="Normal 5 4 7" xfId="17687" xr:uid="{76BE2AC5-BFF1-4A87-A7B4-454D994A48FA}"/>
    <cellStyle name="Normal 5 4_Summary_Gap_Balance_exNIB" xfId="17688" xr:uid="{1F6EDABF-462A-4DB6-955A-21F2A9AC073B}"/>
    <cellStyle name="Normal 5 5" xfId="17689" xr:uid="{ED4331CF-B873-4018-99FD-954286EE36C7}"/>
    <cellStyle name="Normal 5 5 2" xfId="17690" xr:uid="{E2607906-6940-463F-AE4A-E979CEFFD63C}"/>
    <cellStyle name="Normal 5 5 2 2" xfId="17691" xr:uid="{6F714C19-88D5-4962-AACF-F83C6DB15869}"/>
    <cellStyle name="Normal 5 5 2 2 2" xfId="17692" xr:uid="{3082647E-BA79-4FF9-8FD6-33B68A0FDD86}"/>
    <cellStyle name="Normal 5 5 2 2 2 2" xfId="17693" xr:uid="{9920A3A8-148D-418C-B93A-E25C6E5817F5}"/>
    <cellStyle name="Normal 5 5 2 2 3" xfId="17694" xr:uid="{914C829E-5117-4B36-8F40-958B3A3161B5}"/>
    <cellStyle name="Normal 5 5 2 2_Volatility" xfId="17695" xr:uid="{14839842-65CB-4539-9BA1-0C5DD67FC0E8}"/>
    <cellStyle name="Normal 5 5 2 3" xfId="17696" xr:uid="{415F0074-4F99-4DC8-8A9A-05C53A5AD67E}"/>
    <cellStyle name="Normal 5 5 2 3 2" xfId="17697" xr:uid="{61AAB6D9-42FA-4479-B3FB-F112685C2380}"/>
    <cellStyle name="Normal 5 5 2 4" xfId="17698" xr:uid="{1AB4A126-2E3B-4E66-9FD9-9A47F2C70B5B}"/>
    <cellStyle name="Normal 5 5 2 5" xfId="17699" xr:uid="{51D32449-BEFC-4A5C-BFA2-42C9ECA2476B}"/>
    <cellStyle name="Normal 5 5 2_Summary_Gap_Balance_exNIB" xfId="17700" xr:uid="{91C282CF-4A05-401E-A82D-DF7F02B22BA6}"/>
    <cellStyle name="Normal 5 5 3" xfId="17701" xr:uid="{2B1047B3-6823-4A9C-A28F-4D17542065E6}"/>
    <cellStyle name="Normal 5 5 3 2" xfId="17702" xr:uid="{9FB6ED9E-96DB-4606-AE5E-7BD4E5C2DDFA}"/>
    <cellStyle name="Normal 5 5 3 2 2" xfId="17703" xr:uid="{169703E7-5B17-449D-85E0-BAECA1CC7A1A}"/>
    <cellStyle name="Normal 5 5 3 3" xfId="17704" xr:uid="{6FD62980-7064-4D2B-B523-A9449414BE98}"/>
    <cellStyle name="Normal 5 5 3_Volatility" xfId="17705" xr:uid="{EB2348C2-A503-4F8A-9A0B-EEDF254C5E75}"/>
    <cellStyle name="Normal 5 5 4" xfId="17706" xr:uid="{49AD4910-2E49-4046-BCD6-C219440548DA}"/>
    <cellStyle name="Normal 5 5 4 2" xfId="17707" xr:uid="{714FB32F-EFDC-45D9-A741-B3A1C19EA7F4}"/>
    <cellStyle name="Normal 5 5 5" xfId="17708" xr:uid="{DB7F224B-5D6F-40A0-A805-485802F6B843}"/>
    <cellStyle name="Normal 5 5 6" xfId="17709" xr:uid="{79DAAD0E-6CAE-4774-89FF-420CC594E92F}"/>
    <cellStyle name="Normal 5 5_Summary_Gap_Balance_exNIB" xfId="17710" xr:uid="{AB8FA39A-23FF-4B20-AFD8-6E0BC5D6D8C6}"/>
    <cellStyle name="Normal 5 6" xfId="17711" xr:uid="{B338AF9C-A71E-4346-ABE3-FFEA42B38A47}"/>
    <cellStyle name="Normal 5 6 2" xfId="17712" xr:uid="{FE066594-B8FF-462C-8E62-F26E29CBB552}"/>
    <cellStyle name="Normal 5 6 2 2" xfId="17713" xr:uid="{E9B312FA-5595-4117-B568-080192553B91}"/>
    <cellStyle name="Normal 5 6 2 2 2" xfId="17714" xr:uid="{C26CF9BB-E99E-4FF7-BB68-398C430448EE}"/>
    <cellStyle name="Normal 5 6 2 3" xfId="17715" xr:uid="{C5EAD382-7270-4238-AC30-381A28D006C6}"/>
    <cellStyle name="Normal 5 6 2 4" xfId="17716" xr:uid="{965BBA3A-7676-42E2-B2A5-815EB4F142B3}"/>
    <cellStyle name="Normal 5 6 2_Summary_Gap_Balance_exNIB" xfId="17717" xr:uid="{99C87550-3005-4AC7-A1D4-FC5B92371278}"/>
    <cellStyle name="Normal 5 6 3" xfId="17718" xr:uid="{F33D9C0E-C26C-4539-AF2D-1EEFDB562BE6}"/>
    <cellStyle name="Normal 5 6 3 2" xfId="17719" xr:uid="{96590BF7-022A-4250-B1E6-61FFE65C4C1D}"/>
    <cellStyle name="Normal 5 6 4" xfId="17720" xr:uid="{B0F2385E-BAA8-463B-B735-0602930BDC0A}"/>
    <cellStyle name="Normal 5 6 5" xfId="17721" xr:uid="{BED249FC-A037-4A53-97C2-7E2D9EAADCA1}"/>
    <cellStyle name="Normal 5 6_Summary_Gap_Balance_exNIB" xfId="17722" xr:uid="{2AAFE009-67FC-4E98-8908-7FD8CEDD3BED}"/>
    <cellStyle name="Normal 5 7" xfId="17723" xr:uid="{46A478C8-7AB5-4F29-A6BB-7B949DCDFC5C}"/>
    <cellStyle name="Normal 5 7 2" xfId="17724" xr:uid="{E3A76E6D-EC7B-4320-A4B9-2465E6593BC1}"/>
    <cellStyle name="Normal 5 7 2 2" xfId="17725" xr:uid="{2C09EAE9-A860-4C46-8A4B-F304C5E081B6}"/>
    <cellStyle name="Normal 5 7 2 3" xfId="17726" xr:uid="{153F1D30-9AD4-4B1D-B4CC-68E88E5A1A78}"/>
    <cellStyle name="Normal 5 7 2_Summary_Gap_Balance_exNIB" xfId="17727" xr:uid="{CEEA5DEB-453D-445E-BDDC-BBFAEB167059}"/>
    <cellStyle name="Normal 5 7 3" xfId="17728" xr:uid="{36D4571A-FE72-4EFC-A2A8-AE05244197E0}"/>
    <cellStyle name="Normal 5 7 4" xfId="17729" xr:uid="{A5D2A27B-C2B6-4195-B405-EB3D89DD4CC2}"/>
    <cellStyle name="Normal 5 7_Summary_Gap_Balance_exNIB" xfId="17730" xr:uid="{02583D26-5A27-4A35-99E5-0BCECB10743C}"/>
    <cellStyle name="Normal 5 8" xfId="17731" xr:uid="{83E2DC48-FFC3-4702-8D2F-2FAC25606695}"/>
    <cellStyle name="Normal 5 8 2" xfId="17732" xr:uid="{D37D8A14-3B4A-46C5-AFAA-00ACDAE600A7}"/>
    <cellStyle name="Normal 5 8 3" xfId="17733" xr:uid="{91ABC0F8-6ED9-4EF4-BC1F-DE8FAF56D1F3}"/>
    <cellStyle name="Normal 5 8 4" xfId="17734" xr:uid="{B590B22B-B76E-4F27-8194-5810093D36C4}"/>
    <cellStyle name="Normal 5 8_Summary_Gap_Balance_exNIB" xfId="17735" xr:uid="{570FAB07-884C-4649-996B-6A26C54493DC}"/>
    <cellStyle name="Normal 5 9" xfId="17736" xr:uid="{E17676D7-EA8B-4828-90EA-9DAFF3D4DD90}"/>
    <cellStyle name="Normal 5 9 2" xfId="17737" xr:uid="{A77DAF96-D69F-4A5D-9F10-762FE664929D}"/>
    <cellStyle name="Normal 5 9 3" xfId="17738" xr:uid="{4513F343-4FE3-4B85-8DBD-C4970237EF77}"/>
    <cellStyle name="Normal 5 9 4" xfId="17739" xr:uid="{2B4D3009-2736-43FB-A18F-1D3475DE45C2}"/>
    <cellStyle name="Normal 5 9_Summary_Gap_Balance_exNIB" xfId="17740" xr:uid="{52329B26-0DC7-4C6C-829A-8536ABD97268}"/>
    <cellStyle name="Normal 5_20130128_ITS on reporting_Annex I_CA" xfId="17741" xr:uid="{16C143EA-B377-4B30-BCF2-3AF35EA5F277}"/>
    <cellStyle name="Normal 50" xfId="17742" xr:uid="{18CD3C39-4514-4E31-9B9D-70736FF7A4DE}"/>
    <cellStyle name="Normal 50 2" xfId="17743" xr:uid="{47A5DE1A-BBF7-4770-B3F7-B3CAC60F87E1}"/>
    <cellStyle name="Normal 50_Summary_Gap_Balance_exNIB" xfId="17744" xr:uid="{3762B320-C89E-4BEE-AD0C-4D129CB77146}"/>
    <cellStyle name="Normal 51" xfId="17745" xr:uid="{6E6CEB47-EC32-408F-891E-6417D85DD7CF}"/>
    <cellStyle name="Normal 51 2" xfId="17746" xr:uid="{992B027E-FFC4-4A72-B856-FD981222B46F}"/>
    <cellStyle name="Normal 51_Summary_Gap_Balance_exNIB" xfId="17747" xr:uid="{9094AC13-A87E-4DD3-B0FC-BEC75DC935E3}"/>
    <cellStyle name="Normal 52" xfId="17748" xr:uid="{468086B6-9EB2-476A-A5C3-B9D16B37F572}"/>
    <cellStyle name="Normal 52 2" xfId="17749" xr:uid="{1C7F7617-B208-46C4-AF97-90BFD6B38BA4}"/>
    <cellStyle name="Normal 52_Volatility" xfId="17750" xr:uid="{05526AD9-E9CA-4346-B897-818689BA46A0}"/>
    <cellStyle name="Normal 53" xfId="17751" xr:uid="{80B932F1-80E7-43DD-BE9A-90DBC87A3F29}"/>
    <cellStyle name="Normal 53 2" xfId="17752" xr:uid="{790B34B3-FFFD-4232-8A80-15ADD1F124EB}"/>
    <cellStyle name="Normal 53_Summary_Gap_Balance_exNIB" xfId="17753" xr:uid="{8FC09AD3-7F9E-4CA9-B0C7-18A6DCBCB536}"/>
    <cellStyle name="Normal 54" xfId="17754" xr:uid="{3461E421-96F7-437B-B8E7-7CCB19003FBF}"/>
    <cellStyle name="Normal 54 2" xfId="17755" xr:uid="{E8944454-BA0C-423E-802B-533ADF5870BA}"/>
    <cellStyle name="Normal 54_Summary_Gap_Balance_exNIB" xfId="17756" xr:uid="{E4456D1E-01E0-4659-96C1-87816A6C3BE7}"/>
    <cellStyle name="Normal 55" xfId="17757" xr:uid="{CFCE41FC-5A88-4DFD-B9A3-8AB102071382}"/>
    <cellStyle name="Normal 55 2" xfId="17758" xr:uid="{B5906C4A-7559-4D0A-957A-750EDB432F39}"/>
    <cellStyle name="Normal 55_Summary_Gap_Balance_exNIB" xfId="17759" xr:uid="{56E8BF13-6CCA-4D48-A014-53DCCB1EBBD2}"/>
    <cellStyle name="Normal 56" xfId="17760" xr:uid="{48F9868E-72B0-4AE5-8D3F-08F9629327EA}"/>
    <cellStyle name="Normal 56 2" xfId="17761" xr:uid="{93107242-0A9B-49B0-954E-10C695C00CFF}"/>
    <cellStyle name="Normal 56_Summary_Gap_Balance_exNIB" xfId="17762" xr:uid="{B3B07188-D79F-4130-9178-A5313C84534E}"/>
    <cellStyle name="Normal 57" xfId="17763" xr:uid="{E6F7C88A-0EFE-453B-8FBD-6449173971B7}"/>
    <cellStyle name="Normal 57 2" xfId="17764" xr:uid="{F957AA3C-870F-4109-B74A-6749C6090629}"/>
    <cellStyle name="Normal 57_Summary_Gap_Balance_exNIB" xfId="17765" xr:uid="{9199BE24-BED9-484B-BD0A-44997C4827CB}"/>
    <cellStyle name="Normal 58" xfId="17766" xr:uid="{DA964461-95EE-45E9-8D3F-75A707B6E2FA}"/>
    <cellStyle name="Normal 58 2" xfId="17767" xr:uid="{B2DF18AA-C243-495C-87CB-7D07CDC74433}"/>
    <cellStyle name="Normal 58_Summary_Gap_Balance_exNIB" xfId="17768" xr:uid="{34270592-3B47-4166-8649-97B56F2DF1E2}"/>
    <cellStyle name="Normal 59" xfId="17769" xr:uid="{AA82DA98-4729-42C6-9EF4-CA3EE54238E6}"/>
    <cellStyle name="Normal 59 2" xfId="17770" xr:uid="{ED931907-6ADE-4A30-97C9-400EC9C365B1}"/>
    <cellStyle name="Normal 59_Summary_Gap_Balance_exNIB" xfId="17771" xr:uid="{84608DF3-7A93-43AD-8584-A7D9EC02D9A8}"/>
    <cellStyle name="Normal 6" xfId="17772" xr:uid="{E033C947-FEF8-465A-B61D-C2B1FA702AC8}"/>
    <cellStyle name="Normal 6 10" xfId="17773" xr:uid="{6504320B-C115-4C71-8CA0-C31B69C97748}"/>
    <cellStyle name="Normal 6 10 2" xfId="17774" xr:uid="{C056E958-00B1-4BFF-812A-A493AE6F425E}"/>
    <cellStyle name="Normal 6 10_CAD-L.C." xfId="17775" xr:uid="{B529A3E2-440F-4EEF-834F-D2719E2FDC36}"/>
    <cellStyle name="Normal 6 11" xfId="17776" xr:uid="{EFF9EAEF-3078-4637-9FE4-20414A65FE6D}"/>
    <cellStyle name="Normal 6 11 2" xfId="17777" xr:uid="{3E568163-CF29-4B66-9182-F590C194CA77}"/>
    <cellStyle name="Normal 6 11_CAD-L.C." xfId="17778" xr:uid="{780E1AB2-1D93-40A2-B14A-BB60D2383E87}"/>
    <cellStyle name="Normal 6 12" xfId="17779" xr:uid="{EC5508A0-C434-4602-B94A-EC2AF662FC01}"/>
    <cellStyle name="Normal 6 12 2" xfId="17780" xr:uid="{54E0F97F-C9A1-449D-851B-1CD27234BDE9}"/>
    <cellStyle name="Normal 6 12_Summary_Gap_Balance_exNIB" xfId="17781" xr:uid="{97E3A6E5-EC87-4AA7-9672-7C85ACE76FD4}"/>
    <cellStyle name="Normal 6 13" xfId="17782" xr:uid="{DFDBA6FE-A4BB-402F-A5CD-8C2DC8E8B195}"/>
    <cellStyle name="Normal 6 13 2" xfId="17783" xr:uid="{DFB85B3C-DCE8-4A4C-A8F7-E58233F49EC8}"/>
    <cellStyle name="Normal 6 13_Summary_Gap_Balance_exNIB" xfId="17784" xr:uid="{3EC749A8-F928-4600-8A00-577DF62E3AFB}"/>
    <cellStyle name="Normal 6 14" xfId="17785" xr:uid="{1FB2F41F-04A0-40C4-AD3A-8CE6AF102C53}"/>
    <cellStyle name="Normal 6 15" xfId="17786" xr:uid="{83393ED8-F0C9-4D18-BB91-DCC90A05B01E}"/>
    <cellStyle name="Normal 6 2" xfId="17787" xr:uid="{FFD864AC-AEBE-41D3-913A-BC404D8CA9EC}"/>
    <cellStyle name="Normal 6 2 2" xfId="17788" xr:uid="{E965C9AA-A902-4C52-A159-B9B0CD0F70C2}"/>
    <cellStyle name="Normal 6 2 2 2" xfId="17789" xr:uid="{B41F93B0-DAAE-4785-AF12-78B6CFE68C11}"/>
    <cellStyle name="Normal 6 2 2 2 2" xfId="17790" xr:uid="{7A707F6A-BABE-485C-B0E5-A6A6260155A2}"/>
    <cellStyle name="Normal 6 2 2 2_Volatility" xfId="17791" xr:uid="{DFD1BFEF-A474-4EF7-9754-ACF9182F83F6}"/>
    <cellStyle name="Normal 6 2 2 3" xfId="17792" xr:uid="{38B45B3B-09E7-4223-A8B6-B1F6CC06606D}"/>
    <cellStyle name="Normal 6 2 2_CAD-L.C." xfId="17793" xr:uid="{9C377A20-A77C-4FCF-B3B5-14D7E48D4202}"/>
    <cellStyle name="Normal 6 2 3" xfId="17794" xr:uid="{60938973-70F3-40A1-9937-5F83341A503A}"/>
    <cellStyle name="Normal 6 2 3 2" xfId="17795" xr:uid="{8BD306CA-ED1B-44A1-A359-BD7378818443}"/>
    <cellStyle name="Normal 6 2 3_CAD-L.C." xfId="17796" xr:uid="{58E98D6D-C689-4898-91D8-E3F7DC0F285C}"/>
    <cellStyle name="Normal 6 2 4" xfId="17797" xr:uid="{14496168-A2FC-440B-B99A-1DFE2408EE6E}"/>
    <cellStyle name="Normal 6 2 4 2" xfId="17798" xr:uid="{1A29EB01-C65B-4954-A750-B1686360EAFE}"/>
    <cellStyle name="Normal 6 2 4_CAD-L.C." xfId="17799" xr:uid="{9C2E590D-D86E-40EA-9611-77167E247B11}"/>
    <cellStyle name="Normal 6 2 5" xfId="17800" xr:uid="{9A56B608-CA5A-42C1-A317-6208421DBC99}"/>
    <cellStyle name="Normal 6 2 5 2" xfId="17801" xr:uid="{5E7E767F-0A96-4C3B-8AB5-41D88B9A17AB}"/>
    <cellStyle name="Normal 6 2 5_Summary_Gap_Balance_exNIB" xfId="17802" xr:uid="{EFDEF23D-DFB5-4680-86D7-D19C25D6DA20}"/>
    <cellStyle name="Normal 6 2 6" xfId="17803" xr:uid="{A0E058D1-81C4-479C-A496-CA90B90315F6}"/>
    <cellStyle name="Normal 6 2 7" xfId="17804" xr:uid="{513FDC87-FC97-45B0-AB0A-C56FD4EA6458}"/>
    <cellStyle name="Normal 6 2_CAD-L.C." xfId="17805" xr:uid="{77992C99-2C7F-443F-8853-EBD7577DA845}"/>
    <cellStyle name="Normal 6 24" xfId="17806" xr:uid="{F1104EAC-3DC9-4C89-B9FE-F8FD3CDBEA9F}"/>
    <cellStyle name="Normal 6 24 2" xfId="17807" xr:uid="{4B3A3DD4-1DB3-4886-B5B4-7DC029C912BA}"/>
    <cellStyle name="Normal 6 24 2 2" xfId="17808" xr:uid="{8052E52B-878E-4272-8BB7-936A021C6AA9}"/>
    <cellStyle name="Normal 6 24 2_Summary_Gap_Balance_exNIB" xfId="17809" xr:uid="{40EC5465-89E9-40F4-B797-31A52E87EC4B}"/>
    <cellStyle name="Normal 6 24 3" xfId="17810" xr:uid="{299006C4-CCF7-49F8-8DAD-96418BCFA451}"/>
    <cellStyle name="Normal 6 24_Summary_Gap_Balance_exNIB" xfId="17811" xr:uid="{BDD4655C-2EA7-4363-8563-F59800A99D85}"/>
    <cellStyle name="Normal 6 3" xfId="17812" xr:uid="{5DAD6261-042D-47FF-81DF-FF256D68BBD4}"/>
    <cellStyle name="Normal 6 3 2" xfId="17813" xr:uid="{6CB5A0BE-C74D-4C63-9AFE-648AF4BD55FC}"/>
    <cellStyle name="Normal 6 3 2 2" xfId="17814" xr:uid="{557CFE21-4432-4034-AF3A-AF0082B44B64}"/>
    <cellStyle name="Normal 6 3 2 2 2" xfId="17815" xr:uid="{31E4B97B-DEDA-427B-8734-E9793FAB3ACB}"/>
    <cellStyle name="Normal 6 3 2 2_Volatility" xfId="17816" xr:uid="{368A128F-A9DB-4F25-BD58-D16CCA6B9311}"/>
    <cellStyle name="Normal 6 3 2 3" xfId="17817" xr:uid="{EF2DA644-5156-45AF-A533-759D5DA95C21}"/>
    <cellStyle name="Normal 6 3 2_CAD-L.C." xfId="17818" xr:uid="{100510BC-5246-40B5-BC0B-CF0C43C0B5A7}"/>
    <cellStyle name="Normal 6 3 3" xfId="17819" xr:uid="{3076CAB9-4B10-49BD-9B16-8389448768EF}"/>
    <cellStyle name="Normal 6 3 3 2" xfId="17820" xr:uid="{92D2A63B-7867-4A65-A608-10DD4B2A5076}"/>
    <cellStyle name="Normal 6 3 3_CAD-L.C." xfId="17821" xr:uid="{0D59F022-7CD0-45F6-B802-BB3E649DEC86}"/>
    <cellStyle name="Normal 6 3 4" xfId="17822" xr:uid="{CE3DD213-99AF-4C4A-AD76-9A711829E975}"/>
    <cellStyle name="Normal 6 3 4 2" xfId="17823" xr:uid="{0B4F268D-E4D5-4BB1-968C-1F20D0DEAF97}"/>
    <cellStyle name="Normal 6 3 4_CAD-L.C." xfId="17824" xr:uid="{7776840B-31DE-4FEC-BB08-ECDB960B2248}"/>
    <cellStyle name="Normal 6 3 5" xfId="17825" xr:uid="{029CCA11-74DC-47AF-83C3-F870B6BCD24B}"/>
    <cellStyle name="Normal 6 3 6" xfId="17826" xr:uid="{D44F1C9A-9EEB-49F0-951E-FAF3411B2F53}"/>
    <cellStyle name="Normal 6 3_PL tabela" xfId="17827" xr:uid="{8B7AF3F3-8625-4E89-A4F5-E691D2314907}"/>
    <cellStyle name="Normal 6 4" xfId="17828" xr:uid="{BB5A98E5-9249-4D41-81AF-F37BCF03A633}"/>
    <cellStyle name="Normal 6 4 2" xfId="17829" xr:uid="{7310E62F-4DE2-455C-8ED9-AE1E062EA196}"/>
    <cellStyle name="Normal 6 4 2 2" xfId="17830" xr:uid="{1125F376-C1C2-47AE-B40F-D68761EB5C33}"/>
    <cellStyle name="Normal 6 4 2 2 2" xfId="17831" xr:uid="{5622F9D0-D43E-471C-8588-9FAAB63854AC}"/>
    <cellStyle name="Normal 6 4 2 2_CAD-L.C." xfId="17832" xr:uid="{E178A3B6-8586-42B8-B640-4D7656E8FAC4}"/>
    <cellStyle name="Normal 6 4 2 3" xfId="17833" xr:uid="{1C940F86-6FC9-4B3B-BDB0-CDA6B4860E99}"/>
    <cellStyle name="Normal 6 4 2 3 2" xfId="17834" xr:uid="{9C22099F-646A-4BDD-B582-BFD02D93D1D4}"/>
    <cellStyle name="Normal 6 4 2 3_CAD-L.C." xfId="17835" xr:uid="{A50B2A5E-F989-489A-9945-6940E4285D73}"/>
    <cellStyle name="Normal 6 4 2 4" xfId="17836" xr:uid="{94BB3B8E-D94E-40D2-91C5-FCAC61FD64CD}"/>
    <cellStyle name="Normal 6 4 2_CAD-L.C." xfId="17837" xr:uid="{DB778CB7-66C7-4167-8167-9E933422BA1F}"/>
    <cellStyle name="Normal 6 4 3" xfId="17838" xr:uid="{5237B8B3-9F0A-42BB-BA15-88853D8CA725}"/>
    <cellStyle name="Normal 6 4 3 2" xfId="17839" xr:uid="{11913345-4B50-4868-8284-FDC141724FB6}"/>
    <cellStyle name="Normal 6 4 3 2 2" xfId="17840" xr:uid="{0989CA75-1116-4DF3-A4C0-5B9C5090E12B}"/>
    <cellStyle name="Normal 6 4 3 2_CAD-L.C." xfId="17841" xr:uid="{EC18BCCA-11E9-4661-AE1E-D7BFBF4547A5}"/>
    <cellStyle name="Normal 6 4 3 3" xfId="17842" xr:uid="{6FDEA754-34AE-452E-82F4-0476BC1A82EB}"/>
    <cellStyle name="Normal 6 4 3 3 2" xfId="17843" xr:uid="{B6E16122-E7D7-467C-A426-97059F4A07A6}"/>
    <cellStyle name="Normal 6 4 3 3_CAD-L.C." xfId="17844" xr:uid="{527DFC93-F054-47F7-BE0E-B97387AF7AAA}"/>
    <cellStyle name="Normal 6 4 3 4" xfId="17845" xr:uid="{670B44E8-0A15-47A6-95CA-7044069F35E0}"/>
    <cellStyle name="Normal 6 4 3_CAD-L.C." xfId="17846" xr:uid="{5B2AF6D4-5B85-46A9-9A90-0C174ADF2902}"/>
    <cellStyle name="Normal 6 4 4" xfId="17847" xr:uid="{B4EAEFE0-F403-4D1D-B6E8-C3E44CA39EB3}"/>
    <cellStyle name="Normal 6 4 4 2" xfId="17848" xr:uid="{CD9276C8-46D4-4ACB-B66C-C52AEEADE97C}"/>
    <cellStyle name="Normal 6 4 4_CAD-L.C." xfId="17849" xr:uid="{A196F277-8F78-4703-87EA-BD33D51F6048}"/>
    <cellStyle name="Normal 6 4 5" xfId="17850" xr:uid="{4207DB64-BD18-4E6E-829F-9B8711F7E4EA}"/>
    <cellStyle name="Normal 6 4 5 2" xfId="17851" xr:uid="{07E6DE5B-79DE-45AF-B5BD-BA2F9BFD50C2}"/>
    <cellStyle name="Normal 6 4 5_CAD-L.C." xfId="17852" xr:uid="{E80FA4FA-EAC5-4D8B-B3BF-89937365DE81}"/>
    <cellStyle name="Normal 6 4 6" xfId="17853" xr:uid="{86484269-331C-4B35-B09A-B534EA168CC8}"/>
    <cellStyle name="Normal 6 4 6 2" xfId="17854" xr:uid="{0FCA43AC-E439-4AFA-A71C-8D2A90CC8199}"/>
    <cellStyle name="Normal 6 4 6_CAD-L.C." xfId="17855" xr:uid="{3E59D6F9-8327-44E4-B730-998DB32EF3AF}"/>
    <cellStyle name="Normal 6 4 7" xfId="17856" xr:uid="{62CE69AF-B89B-4B9C-82C3-1810AB0D85D2}"/>
    <cellStyle name="Normal 6 4 8" xfId="17857" xr:uid="{6A9D715C-0595-452B-AFA7-A3828664890F}"/>
    <cellStyle name="Normal 6 4_PL tabela" xfId="17858" xr:uid="{59377B1B-AD86-4AA6-9AD3-0149D52A4B25}"/>
    <cellStyle name="Normal 6 5" xfId="17859" xr:uid="{EC161C9E-D200-4462-853A-07DF4FBFFD8E}"/>
    <cellStyle name="Normal 6 5 2" xfId="17860" xr:uid="{702F073C-BD39-4C0E-BC85-683C50294692}"/>
    <cellStyle name="Normal 6 5_Summary_Gap_Balance_exNIB" xfId="17861" xr:uid="{938AC340-B92B-40F0-B130-2114CB2E34CC}"/>
    <cellStyle name="Normal 6 6" xfId="17862" xr:uid="{BAF2D555-C3DE-407E-B6ED-BCE654E052BE}"/>
    <cellStyle name="Normal 6 6 2" xfId="17863" xr:uid="{52D1005D-8977-4F31-B89F-4261ECFAA57B}"/>
    <cellStyle name="Normal 6 6_Summary_Gap_Balance_exNIB" xfId="17864" xr:uid="{630702C8-93BA-47B5-841A-4B30C3B50158}"/>
    <cellStyle name="Normal 6 7" xfId="17865" xr:uid="{6E5A3993-7BC6-4A21-9B5B-90134A5FBC9C}"/>
    <cellStyle name="Normal 6 7 2" xfId="17866" xr:uid="{3EFEFA94-0424-4986-BDF7-CEEF3C516435}"/>
    <cellStyle name="Normal 6 7_Summary_Gap_Balance_exNIB" xfId="17867" xr:uid="{5A2949E3-1CD6-45CC-9E0F-15F58486CD6B}"/>
    <cellStyle name="Normal 6 8" xfId="17868" xr:uid="{94D8F295-5D91-4333-98E0-C9A7C482AC85}"/>
    <cellStyle name="Normal 6 8 2" xfId="17869" xr:uid="{CD956F05-73B1-4ABA-A70A-00A3E94BFA5D}"/>
    <cellStyle name="Normal 6 8_Summary_Gap_Balance_exNIB" xfId="17870" xr:uid="{5DF4FA77-EC41-4A5C-B3EC-399E9B678C66}"/>
    <cellStyle name="Normal 6 9" xfId="17871" xr:uid="{A50753F6-CE55-4E50-A30C-B6EA8AA8F4FC}"/>
    <cellStyle name="Normal 6 9 2" xfId="17872" xr:uid="{F30C4991-4186-4A66-9156-3804B0769199}"/>
    <cellStyle name="Normal 6 9 2 2" xfId="17873" xr:uid="{40DFD225-0A85-4C9F-855A-7E7DF32F0A87}"/>
    <cellStyle name="Normal 6 9 2_CAD-L.C." xfId="17874" xr:uid="{297874AB-7C7A-4A37-982C-722F064BAAC2}"/>
    <cellStyle name="Normal 6 9 3" xfId="17875" xr:uid="{EC08B3C7-1221-406D-AFB6-532D4352C6D4}"/>
    <cellStyle name="Normal 6 9_Summary_Gap_Balance_exNIB" xfId="17876" xr:uid="{758AFF22-B7A3-4744-948A-9EC7B3F28BF0}"/>
    <cellStyle name="Normal 6_CAD-L.C." xfId="17877" xr:uid="{F8E133BF-580C-4134-9F37-9F4A3801DB08}"/>
    <cellStyle name="Normal 60" xfId="17878" xr:uid="{D5FAE6B7-B077-4645-85CB-CF51294A2D8E}"/>
    <cellStyle name="Normal 60 2" xfId="17879" xr:uid="{F42B72ED-DF14-42CE-9082-AC85CFAA5480}"/>
    <cellStyle name="Normal 60_Summary_Gap_Balance_exNIB" xfId="17880" xr:uid="{4A2450A1-7FC5-4102-91CA-F4145C6001D9}"/>
    <cellStyle name="Normal 61" xfId="17881" xr:uid="{190C05F6-0E6A-4CB2-9CB6-1D2D5D70EBBA}"/>
    <cellStyle name="Normal 61 2" xfId="17882" xr:uid="{DC07FE17-48E1-4819-A93D-2CB96B6B3898}"/>
    <cellStyle name="Normal 61_Volatility" xfId="17883" xr:uid="{E5D84869-7E9E-4B39-A5BC-A0ABFD3E5CB5}"/>
    <cellStyle name="Normal 62" xfId="17884" xr:uid="{F56AA0A4-483E-4DD8-B5B1-9378207526A4}"/>
    <cellStyle name="Normal 62 2" xfId="17885" xr:uid="{C28895F9-BA1C-44CF-B616-03F9B8A2DE3E}"/>
    <cellStyle name="Normal 62_Volatility" xfId="17886" xr:uid="{E861E343-808A-4086-BD42-C8B5B44C6B63}"/>
    <cellStyle name="Normal 63" xfId="17887" xr:uid="{A34BC155-A3F6-47F1-A6D9-66DE7B2E7470}"/>
    <cellStyle name="Normal 64" xfId="17888" xr:uid="{552A3F91-FE0B-4401-83AF-D6FC42EE8356}"/>
    <cellStyle name="Normal 65" xfId="17889" xr:uid="{17064BB8-E462-49D9-A1D8-2B6D770E728B}"/>
    <cellStyle name="Normal 66" xfId="17890" xr:uid="{C51C4D19-F7E7-4C91-9FAB-A88B1A7F5052}"/>
    <cellStyle name="Normal 67" xfId="17891" xr:uid="{263C7AC1-EFA6-423D-B65A-43FFA8097F98}"/>
    <cellStyle name="Normal 68" xfId="17892" xr:uid="{21709853-2A22-4217-BFD6-C1B97E66B56A}"/>
    <cellStyle name="Normal 7" xfId="59" xr:uid="{F2D19E6F-D1AE-41AC-B2F3-7AC7E0D0420D}"/>
    <cellStyle name="Normal 7 10" xfId="17893" xr:uid="{FA7E72F0-6AC5-4636-B420-4399F657CC3A}"/>
    <cellStyle name="Normal 7 10 2" xfId="17894" xr:uid="{0B716977-75B3-40E3-9D06-E44DF7EBD3D7}"/>
    <cellStyle name="Normal 7 10_Summary_Gap_Balance_exNIB" xfId="17895" xr:uid="{65E77810-2D66-4F1B-985E-527D7A61A224}"/>
    <cellStyle name="Normal 7 11" xfId="17896" xr:uid="{8B1BF114-AE48-4A23-BBDB-DDF9F18472A6}"/>
    <cellStyle name="Normal 7 11 2" xfId="17897" xr:uid="{66D85D9A-4FB5-4CBF-B21D-9CCF69AA01DB}"/>
    <cellStyle name="Normal 7 11_CAD-L.C." xfId="17898" xr:uid="{26C0795E-2BB2-44A1-8A5D-906027CDAC22}"/>
    <cellStyle name="Normal 7 12" xfId="17899" xr:uid="{1123558F-C22C-4240-8969-4D1D1CDE9422}"/>
    <cellStyle name="Normal 7 12 2" xfId="17900" xr:uid="{44645283-79E8-4E3A-AE22-1360EAE43D2F}"/>
    <cellStyle name="Normal 7 12_Volatility" xfId="17901" xr:uid="{FFB9F5DB-6FDF-40C0-BE4C-74AE434DC9A5}"/>
    <cellStyle name="Normal 7 13" xfId="17902" xr:uid="{0AF64B2B-E86C-4EA1-AA3C-BE8246BDCC99}"/>
    <cellStyle name="Normal 7 2" xfId="17903" xr:uid="{6F4CAD26-F0B3-48F3-AD63-3A7DC8912953}"/>
    <cellStyle name="Normal 7 2 2" xfId="17904" xr:uid="{FED2BAF4-BB97-4E1C-91A2-76CA68C6F6F0}"/>
    <cellStyle name="Normal 7 2 2 2" xfId="17905" xr:uid="{104F85FE-6449-453E-9E9F-9152450144FC}"/>
    <cellStyle name="Normal 7 2 2_Volatility" xfId="17906" xr:uid="{4CB897EA-6ECA-4ED4-A2CF-5DD7C21D4F5A}"/>
    <cellStyle name="Normal 7 2 3" xfId="17907" xr:uid="{5FF2A1C6-B426-4415-A746-F36D5085557C}"/>
    <cellStyle name="Normal 7 2 4" xfId="17908" xr:uid="{B4FECA5E-E040-4CB0-A46C-600174CF5D9B}"/>
    <cellStyle name="Normal 7 2 5" xfId="17909" xr:uid="{17DD04B4-9250-4F89-B3F6-072A77F75220}"/>
    <cellStyle name="Normal 7 2_Summary_Gap_Balance_exNIB" xfId="17910" xr:uid="{919C6366-774F-4632-97AC-F078C6D1A2B6}"/>
    <cellStyle name="Normal 7 3" xfId="17911" xr:uid="{64FA1704-C99B-4617-87D8-83AD2E13C518}"/>
    <cellStyle name="Normal 7 3 2" xfId="17912" xr:uid="{8AF6D397-BFEC-4FF6-938B-63AD9D88080D}"/>
    <cellStyle name="Normal 7 3 3" xfId="17913" xr:uid="{6FD8A51F-8F47-4991-BF61-EC50A8ACB26C}"/>
    <cellStyle name="Normal 7 3 4" xfId="17914" xr:uid="{3CDB803F-D0C2-49E6-A907-54E007226699}"/>
    <cellStyle name="Normal 7 3_Summary_Gap_Balance_exNIB" xfId="17915" xr:uid="{B8A11DED-86D4-45F5-887D-A882F6EEED86}"/>
    <cellStyle name="Normal 7 4" xfId="17916" xr:uid="{68992483-CFB3-41A3-90CE-E08A2B860928}"/>
    <cellStyle name="Normal 7 4 2" xfId="17917" xr:uid="{D6DF55C3-6E82-48EC-B37D-7BDAB8ECC9A0}"/>
    <cellStyle name="Normal 7 4_Summary_Gap_Balance_exNIB" xfId="17918" xr:uid="{425D0427-5EA7-406A-8B98-2251DBDEDDB0}"/>
    <cellStyle name="Normal 7 5" xfId="17919" xr:uid="{DFFD98F8-D510-4D7E-9482-7793B8A0E183}"/>
    <cellStyle name="Normal 7 5 2" xfId="17920" xr:uid="{CBCC80D2-7109-4C20-8570-5CFFBE1A15BF}"/>
    <cellStyle name="Normal 7 5_Summary_Gap_Balance_exNIB" xfId="17921" xr:uid="{36CB0DF3-BFD3-4897-8FB8-05791F732694}"/>
    <cellStyle name="Normal 7 6" xfId="17922" xr:uid="{FC7C5805-64DB-4E1C-BCA9-DCE99FD83FD1}"/>
    <cellStyle name="Normal 7 6 2" xfId="17923" xr:uid="{150F2686-FFD0-4C6D-830E-F91D6C706306}"/>
    <cellStyle name="Normal 7 6_Summary_Gap_Balance_exNIB" xfId="17924" xr:uid="{EE7DEDEF-1309-4B50-A0AA-366F6ADA1874}"/>
    <cellStyle name="Normal 7 7" xfId="17925" xr:uid="{05D0F516-BD21-4F79-92F8-A79C6B80F4A3}"/>
    <cellStyle name="Normal 7 7 2" xfId="17926" xr:uid="{02D6A970-97D7-4D60-86FD-6BF02D164FA1}"/>
    <cellStyle name="Normal 7 7_Summary_Gap_Balance_exNIB" xfId="17927" xr:uid="{90EA238D-6F0A-4EF7-9754-7D976C013118}"/>
    <cellStyle name="Normal 7 8" xfId="17928" xr:uid="{6E845FB0-5155-43F5-ABF7-B960B455D9BD}"/>
    <cellStyle name="Normal 7 8 2" xfId="17929" xr:uid="{97775465-6D56-4634-BCCB-0E8709467EFA}"/>
    <cellStyle name="Normal 7 8_Summary_Gap_Balance_exNIB" xfId="17930" xr:uid="{4AF3305C-2DF9-4A0D-B203-FE771557D206}"/>
    <cellStyle name="Normal 7 9" xfId="17931" xr:uid="{0B9EF918-02AA-4275-ACE4-2476A24E94A3}"/>
    <cellStyle name="Normal 7 9 2" xfId="17932" xr:uid="{C82765D2-F4B2-43D5-8E9D-0FB350E88184}"/>
    <cellStyle name="Normal 7 9_Summary_Gap_Balance_exNIB" xfId="17933" xr:uid="{6E407416-8F11-4369-B83A-DA8C00C75E7F}"/>
    <cellStyle name="Normal 7_CAD-L.C." xfId="17934" xr:uid="{E002BDC2-23CB-4BAD-B7E7-10A22DDAF076}"/>
    <cellStyle name="Normal 8" xfId="17935" xr:uid="{675C762F-C2B4-4C7A-B314-0B0232020BCA}"/>
    <cellStyle name="Normal 8 10" xfId="17936" xr:uid="{A1A0B10E-8091-4257-B380-DF3811A1FC9E}"/>
    <cellStyle name="Normal 8 10 2" xfId="17937" xr:uid="{C2F83B1D-4899-4A2E-A2A1-6A746AEB8FF4}"/>
    <cellStyle name="Normal 8 10_Volatility" xfId="17938" xr:uid="{B49C5F50-F8E7-4EB9-8C0C-8F19AD85D818}"/>
    <cellStyle name="Normal 8 11" xfId="17939" xr:uid="{F2DD8B68-4D6D-4227-B5B3-72532716518A}"/>
    <cellStyle name="Normal 8 12" xfId="17940" xr:uid="{EC5F8115-9AF0-47BE-BB50-34401E8FF4AA}"/>
    <cellStyle name="Normal 8 2" xfId="17941" xr:uid="{B4D6E2FF-A31C-4298-B46A-9AA244BA1DA5}"/>
    <cellStyle name="Normal 8 2 2" xfId="17942" xr:uid="{AA1E1BCB-41F3-4C35-9D1B-438027D78E3A}"/>
    <cellStyle name="Normal 8 2 3" xfId="17943" xr:uid="{0E8A10C4-BD5D-48F5-A5C1-105CBF203B0C}"/>
    <cellStyle name="Normal 8 2 4" xfId="17944" xr:uid="{0C46E972-74B8-4BA4-9027-4D9828D321A7}"/>
    <cellStyle name="Normal 8 2_Summary_Gap_Balance_exNIB" xfId="17945" xr:uid="{4DFC3657-C0ED-4BA4-B556-2F35484B45F6}"/>
    <cellStyle name="Normal 8 3" xfId="17946" xr:uid="{2CDF11F1-29C3-4A67-AFDC-7C77E26409EE}"/>
    <cellStyle name="Normal 8 3 2" xfId="17947" xr:uid="{07F9B7C2-5E85-4522-90B1-AA85A98F6921}"/>
    <cellStyle name="Normal 8 3 3" xfId="17948" xr:uid="{34E4175D-1BB0-4F90-91D6-67A8DB42C685}"/>
    <cellStyle name="Normal 8 3 4" xfId="17949" xr:uid="{DCAEA9D9-5FC8-4787-B5E5-3A7890B5E238}"/>
    <cellStyle name="Normal 8 3_Summary_Gap_Balance_exNIB" xfId="17950" xr:uid="{97046623-B2D6-4DCE-9672-1C5EA6A6C24D}"/>
    <cellStyle name="Normal 8 4" xfId="17951" xr:uid="{9A4BAD66-5AEE-4A22-BF30-16C9743C635A}"/>
    <cellStyle name="Normal 8 4 2" xfId="17952" xr:uid="{3DCEB6E6-793A-4EA2-9245-71827AC54102}"/>
    <cellStyle name="Normal 8 4_Summary_Gap_Balance_exNIB" xfId="17953" xr:uid="{00451B60-E631-4789-BBAD-8E1346B55627}"/>
    <cellStyle name="Normal 8 5" xfId="17954" xr:uid="{F9732999-1F61-4CA4-9CDB-8DA4FED46BD6}"/>
    <cellStyle name="Normal 8 5 2" xfId="17955" xr:uid="{12CB3E93-DE1F-4D4C-B720-7E9FE9F9F8A8}"/>
    <cellStyle name="Normal 8 5_Summary_Gap_Balance_exNIB" xfId="17956" xr:uid="{B34790AC-DD17-4B25-AD24-83D335E584E0}"/>
    <cellStyle name="Normal 8 6" xfId="17957" xr:uid="{5008B63D-E09D-40C5-9383-96ACEF0AEA5C}"/>
    <cellStyle name="Normal 8 6 2" xfId="17958" xr:uid="{0044B925-BF78-4BB2-AACD-577D0658FD5C}"/>
    <cellStyle name="Normal 8 6_Summary_Gap_Balance_exNIB" xfId="17959" xr:uid="{FADD75E7-82C6-4363-A675-C2D39F8CBFF2}"/>
    <cellStyle name="Normal 8 7" xfId="17960" xr:uid="{F33D98D6-9767-4655-B901-15620DACF373}"/>
    <cellStyle name="Normal 8 7 2" xfId="17961" xr:uid="{D36B384E-D116-4017-9B42-D3AD6D79E570}"/>
    <cellStyle name="Normal 8 7_Summary_Gap_Balance_exNIB" xfId="17962" xr:uid="{A146DFE8-C730-4800-A798-F316F312CF88}"/>
    <cellStyle name="Normal 8 8" xfId="17963" xr:uid="{09531128-BA5A-48FB-906C-4F1A9FAA92E5}"/>
    <cellStyle name="Normal 8 8 2" xfId="17964" xr:uid="{592ED729-459E-41B0-9418-B348E521039E}"/>
    <cellStyle name="Normal 8 8_Summary_Gap_Balance_exNIB" xfId="17965" xr:uid="{1E7212BC-153B-4D79-A669-F876E5995BC9}"/>
    <cellStyle name="Normal 8 9" xfId="17966" xr:uid="{44075595-2AE3-4624-A7D8-5DDA13B654E7}"/>
    <cellStyle name="Normal 8 9 2" xfId="17967" xr:uid="{8B14500B-3932-4518-9787-A1871B80A8B9}"/>
    <cellStyle name="Normal 8 9_Summary_Gap_Balance_exNIB" xfId="17968" xr:uid="{7877B8C4-0A0B-4362-8C6D-96F0DFB6601F}"/>
    <cellStyle name="Normal 8_CAD-L.C." xfId="17969" xr:uid="{35F8144A-F076-4995-A601-55533DBE5CAA}"/>
    <cellStyle name="Normal 9" xfId="11" xr:uid="{6634B2B2-18F6-4843-89A3-3E3DBD724171}"/>
    <cellStyle name="Normal 9 10" xfId="17971" xr:uid="{8A363CFD-3D1C-4D2A-9AF1-288E2C0491A9}"/>
    <cellStyle name="Normal 9 11" xfId="17972" xr:uid="{2FEC4728-DEC9-4125-9E80-E8C5FCE43827}"/>
    <cellStyle name="Normal 9 12" xfId="17973" xr:uid="{8F26D498-E307-439A-8F87-6A5DB66CD273}"/>
    <cellStyle name="Normal 9 2" xfId="17974" xr:uid="{CAC58716-1EDC-4E12-8A89-45512C0166DA}"/>
    <cellStyle name="Normal 9 2 2" xfId="17975" xr:uid="{2A08EC02-A936-4EC3-A281-FDDF86BFD9FA}"/>
    <cellStyle name="Normal 9 2 2 2" xfId="17976" xr:uid="{E4500234-A0FB-4DFD-B696-A4F1A51387A8}"/>
    <cellStyle name="Normal 9 2 2_CAD-L.C." xfId="17977" xr:uid="{B2B5FDDE-40D7-4DB3-A29E-5745F6480287}"/>
    <cellStyle name="Normal 9 2 3" xfId="17978" xr:uid="{851E88A5-2CB0-4D8B-87B7-44EE126DEC5D}"/>
    <cellStyle name="Normal 9 2 3 2" xfId="17979" xr:uid="{6ED5D235-6C9C-46AF-BF41-DB189AD6FE26}"/>
    <cellStyle name="Normal 9 2 3_CAD-L.C." xfId="17980" xr:uid="{35FF6208-136B-400D-8421-B15F931D0EE5}"/>
    <cellStyle name="Normal 9 2 4" xfId="17981" xr:uid="{722A1F80-143C-4341-B076-C9AD58B9A1EC}"/>
    <cellStyle name="Normal 9 2 4 2" xfId="17982" xr:uid="{823FA0CC-9EE2-4DFC-A9F5-2AAB5A55D59F}"/>
    <cellStyle name="Normal 9 2 4_CAD-L.C." xfId="17983" xr:uid="{A413F413-0F29-4462-BB30-74A0B3A11B92}"/>
    <cellStyle name="Normal 9 2 5" xfId="17984" xr:uid="{AC290620-F329-48CE-9F5D-EF29C7B36270}"/>
    <cellStyle name="Normal 9 2_PL tabela" xfId="17985" xr:uid="{9336FF56-67E8-4F20-9F8E-EDD84C96D978}"/>
    <cellStyle name="Normal 9 3" xfId="17986" xr:uid="{A210B6D3-E5B3-48CB-AF51-D527C0481ED6}"/>
    <cellStyle name="Normal 9 3 2" xfId="17987" xr:uid="{5069BAA9-2E1B-491A-82AA-81405640C4C0}"/>
    <cellStyle name="Normal 9 3 2 2" xfId="17988" xr:uid="{513B6156-FF62-4FF2-8CDC-610DE3113C61}"/>
    <cellStyle name="Normal 9 3 2_CAD-L.C." xfId="17989" xr:uid="{7D4CCDF2-209C-4E02-AE2F-25E7800391E1}"/>
    <cellStyle name="Normal 9 3 3" xfId="17990" xr:uid="{4BE76798-76D2-4B44-B557-127854A36610}"/>
    <cellStyle name="Normal 9 3 3 2" xfId="17991" xr:uid="{5A85B4B4-7A29-4210-AB8F-2A52733D03AE}"/>
    <cellStyle name="Normal 9 3 3_CAD-L.C." xfId="17992" xr:uid="{53B44AF7-8596-4C6B-812B-87408AEDF7FC}"/>
    <cellStyle name="Normal 9 3 4" xfId="17993" xr:uid="{D55BCE53-E542-4C85-8D9D-7C094904A9CE}"/>
    <cellStyle name="Normal 9 3 4 2" xfId="17994" xr:uid="{ACDA1188-3606-4C69-9A18-119D5B558C86}"/>
    <cellStyle name="Normal 9 3 4_CAD-L.C." xfId="17995" xr:uid="{60BE54F5-34CC-4B06-AC20-6369557B68B2}"/>
    <cellStyle name="Normal 9 3 5" xfId="17996" xr:uid="{351FD0F1-7AFE-4D7A-8A08-50576426CF9A}"/>
    <cellStyle name="Normal 9 3_PL tabela" xfId="17997" xr:uid="{64F581C3-DB25-4630-B98C-AD42D461BBF8}"/>
    <cellStyle name="Normal 9 4" xfId="17998" xr:uid="{0B2F10D8-7E2E-49B5-8B0B-CBA0A6C48BC5}"/>
    <cellStyle name="Normal 9 4 2" xfId="17999" xr:uid="{1D75818F-F7C7-4A7D-B419-A94B5E4F02BC}"/>
    <cellStyle name="Normal 9 4 2 2" xfId="18000" xr:uid="{D19639CF-9C10-4544-AED2-F374AEC050FA}"/>
    <cellStyle name="Normal 9 4 2 2 2" xfId="18001" xr:uid="{A6C2D68C-153C-4953-94A6-13CDD60C93F7}"/>
    <cellStyle name="Normal 9 4 2 2_CAD-L.C." xfId="18002" xr:uid="{4B600B77-A5C5-4325-8A99-A9AB9DAFB66F}"/>
    <cellStyle name="Normal 9 4 2 3" xfId="18003" xr:uid="{BEA0DAE7-9E25-4875-835B-5B9373133579}"/>
    <cellStyle name="Normal 9 4 2 3 2" xfId="18004" xr:uid="{400AB1DD-E889-4BF2-B68B-0E859E6CD50F}"/>
    <cellStyle name="Normal 9 4 2 3_CAD-L.C." xfId="18005" xr:uid="{F080D7B5-4E44-42AF-B272-BB07C7930FF8}"/>
    <cellStyle name="Normal 9 4 2 4" xfId="18006" xr:uid="{BD1F51A8-E003-4A97-9F39-CFB2A2CA1371}"/>
    <cellStyle name="Normal 9 4 2_CAD-L.C." xfId="18007" xr:uid="{490E89D2-7483-45EB-AB19-D4026AEE4123}"/>
    <cellStyle name="Normal 9 4 3" xfId="18008" xr:uid="{ABD975D0-9D50-4B5D-B0F2-9B3960627C2F}"/>
    <cellStyle name="Normal 9 4 3 2" xfId="18009" xr:uid="{44230D71-16EB-492B-A0BE-A0DAB1B57DC6}"/>
    <cellStyle name="Normal 9 4 3 2 2" xfId="18010" xr:uid="{4677F395-018D-4454-B677-5E9219FD7FB3}"/>
    <cellStyle name="Normal 9 4 3 2_CAD-L.C." xfId="18011" xr:uid="{EA3F9284-303B-4D92-8383-F17A1E30F3D3}"/>
    <cellStyle name="Normal 9 4 3 3" xfId="18012" xr:uid="{756FD4A2-4FB5-416F-B244-8EF32C2D0460}"/>
    <cellStyle name="Normal 9 4 3 3 2" xfId="18013" xr:uid="{6CA50664-3B9E-4B77-A122-0E2FA8ADF912}"/>
    <cellStyle name="Normal 9 4 3 3_CAD-L.C." xfId="18014" xr:uid="{59514A6A-8283-4C3A-90A4-9E2C399F7C00}"/>
    <cellStyle name="Normal 9 4 3 4" xfId="18015" xr:uid="{C964714E-DCBB-422E-A019-90E1B1C123D5}"/>
    <cellStyle name="Normal 9 4 3_CAD-L.C." xfId="18016" xr:uid="{0622A79E-EC9C-4E2D-8BEB-96CCE0A40425}"/>
    <cellStyle name="Normal 9 4 4" xfId="18017" xr:uid="{36B9AA2D-1B14-4806-93F3-4140677A2977}"/>
    <cellStyle name="Normal 9 4 4 2" xfId="18018" xr:uid="{6E72B879-AD91-4DFF-A093-4B481B113A90}"/>
    <cellStyle name="Normal 9 4 4_CAD-L.C." xfId="18019" xr:uid="{0C870B11-10D6-4F37-91FA-90291FE633C8}"/>
    <cellStyle name="Normal 9 4 5" xfId="18020" xr:uid="{04E0E452-23E5-4962-B176-381EE270B3B7}"/>
    <cellStyle name="Normal 9 4 5 2" xfId="18021" xr:uid="{696CA790-E415-4657-A7E2-C39E96F4507A}"/>
    <cellStyle name="Normal 9 4 5_CAD-L.C." xfId="18022" xr:uid="{BE85E90C-41FC-4E8D-B6ED-D16E9A7FDBE2}"/>
    <cellStyle name="Normal 9 4 6" xfId="18023" xr:uid="{71C858D9-5732-4076-8126-0E4DBC439772}"/>
    <cellStyle name="Normal 9 4 6 2" xfId="18024" xr:uid="{E63FE150-E43B-4377-B024-98BC6BFF1042}"/>
    <cellStyle name="Normal 9 4 6_CAD-L.C." xfId="18025" xr:uid="{95343697-1C51-42F5-B2CB-8601C1376DAB}"/>
    <cellStyle name="Normal 9 4 7" xfId="18026" xr:uid="{0F4279D9-1079-4B42-AE7B-022DA5A23C01}"/>
    <cellStyle name="Normal 9 4_PL tabela" xfId="18027" xr:uid="{EE7218AB-F1A7-40D5-AA1E-E909B3E4A7FA}"/>
    <cellStyle name="Normal 9 5" xfId="18028" xr:uid="{FF824F4D-9EE8-4342-8E39-496CA9FFA994}"/>
    <cellStyle name="Normal 9 5 2" xfId="18029" xr:uid="{59D36040-A3D5-4D70-805A-8770C60062AB}"/>
    <cellStyle name="Normal 9 5_Summary_Gap_Balance_exNIB" xfId="18030" xr:uid="{64FE742F-09FC-4913-BF94-03D6DF7FC0FF}"/>
    <cellStyle name="Normal 9 6" xfId="18031" xr:uid="{B1747909-7A6C-4301-9841-6D5509704AF3}"/>
    <cellStyle name="Normal 9 6 2" xfId="18032" xr:uid="{F6D53138-FEF2-4FE2-A270-8281782C25DC}"/>
    <cellStyle name="Normal 9 6_Summary_Gap_Balance_exNIB" xfId="18033" xr:uid="{3F26B26D-67AA-45B8-B27E-99D61B91BD91}"/>
    <cellStyle name="Normal 9 7" xfId="18034" xr:uid="{92EBC4DA-5ED5-4214-80FE-AA52B07C9E20}"/>
    <cellStyle name="Normal 9 7 2" xfId="18035" xr:uid="{12F8E141-52D6-46FB-A28F-73CCC2FA36CF}"/>
    <cellStyle name="Normal 9 7_CAD-L.C." xfId="18036" xr:uid="{B8593598-0058-4B75-AF7C-EB797836B86D}"/>
    <cellStyle name="Normal 9 8" xfId="18037" xr:uid="{25279B50-60C8-4A9D-B276-9135E8501DA0}"/>
    <cellStyle name="Normal 9 8 2" xfId="18038" xr:uid="{FE39D353-F129-45DF-8981-1E6C56B7F7C7}"/>
    <cellStyle name="Normal 9 8_CAD-L.C." xfId="18039" xr:uid="{423721C8-8023-4D79-9FC5-2A8C6BD1DBA0}"/>
    <cellStyle name="Normal 9 9" xfId="18040" xr:uid="{907F1E56-D176-4FEA-B9D1-8D3129A95FD9}"/>
    <cellStyle name="Normal 9 9 2" xfId="18041" xr:uid="{F3C7B243-967E-4485-BA9E-8E63F1D71887}"/>
    <cellStyle name="Normal 9 9_CAD-L.C." xfId="18042" xr:uid="{8EEAC55D-C319-4776-80C1-4AC81CD2FA5B}"/>
    <cellStyle name="Normal 9_EU IRRBB1" xfId="17970" xr:uid="{AE96E3B6-B9ED-4382-B26E-833E45B12061}"/>
    <cellStyle name="Normal_20 OPR" xfId="9" xr:uid="{00000000-0005-0000-0000-00000B000000}"/>
    <cellStyle name="Normal_EU IRRBB1" xfId="16329" xr:uid="{5DEF4C99-27B1-4938-8DB7-97E58D8AECB6}"/>
    <cellStyle name="Normál_Risk_Report_Master_MKB_English" xfId="18043" xr:uid="{35BBFCDA-E11A-4231-B106-6EDF4B52D779}"/>
    <cellStyle name="Normale_2011 04 14 Templates for stress test_bcl" xfId="18044" xr:uid="{8B1E71A6-C095-4E8B-957F-F320D4A07A30}"/>
    <cellStyle name="Notas" xfId="18045" xr:uid="{F1851D59-0AF4-40C4-9935-E0879E2B80BA}"/>
    <cellStyle name="Notas 2" xfId="18046" xr:uid="{EC8D96E9-88C0-4DA4-8C3F-D4ADA058449D}"/>
    <cellStyle name="Notas 2 10" xfId="18047" xr:uid="{7440497E-4121-44E0-8342-4520824D4A35}"/>
    <cellStyle name="Notas 2 10 2" xfId="18048" xr:uid="{B304D175-C0F1-4FA0-A69C-672797C692F4}"/>
    <cellStyle name="Notas 2 10 2 2" xfId="18049" xr:uid="{AAB6743F-814D-4B01-9840-1E5C8DE8DDF2}"/>
    <cellStyle name="Notas 2 10 2 2 2" xfId="18050" xr:uid="{35F0D74D-7E04-42D1-AB28-14032C7A4971}"/>
    <cellStyle name="Notas 2 10 2 2 2 2" xfId="18051" xr:uid="{3976A2B0-4E92-44C8-9503-E1AB34EBC2BC}"/>
    <cellStyle name="Notas 2 10 2 2 2_Volatility" xfId="18052" xr:uid="{B9EC5074-2D88-4614-BF1D-1FFA888536B0}"/>
    <cellStyle name="Notas 2 10 2 2 3" xfId="18053" xr:uid="{1AC5D94C-A82A-40CE-BE81-E93C3499F0BB}"/>
    <cellStyle name="Notas 2 10 2 2_Volatility" xfId="18054" xr:uid="{7D7D519F-2593-4995-9249-4842D1064176}"/>
    <cellStyle name="Notas 2 10 2 3" xfId="18055" xr:uid="{81AB2D44-6047-474A-AF87-69FCE4237E83}"/>
    <cellStyle name="Notas 2 10 2 3 2" xfId="18056" xr:uid="{FA8EBB3F-9C17-453A-8534-5073360D4839}"/>
    <cellStyle name="Notas 2 10 2 3 2 2" xfId="18057" xr:uid="{D6F556F2-A0AD-48FA-B90D-35469FFA95A4}"/>
    <cellStyle name="Notas 2 10 2 3 2_Volatility" xfId="18058" xr:uid="{891B34B1-A267-4202-A632-4A7EA1DFE792}"/>
    <cellStyle name="Notas 2 10 2 3 3" xfId="18059" xr:uid="{B42C12D9-FB2D-453B-8876-8EE066504350}"/>
    <cellStyle name="Notas 2 10 2 3_Volatility" xfId="18060" xr:uid="{51742809-A8F6-4B5B-8F79-5CB795780C2C}"/>
    <cellStyle name="Notas 2 10 2 4" xfId="18061" xr:uid="{C442196B-3BBC-48D4-877D-311B74E2DBAE}"/>
    <cellStyle name="Notas 2 10 2 4 2" xfId="18062" xr:uid="{98161F23-8E5F-4EE6-8DD1-EBB5CB033166}"/>
    <cellStyle name="Notas 2 10 2 4_Volatility" xfId="18063" xr:uid="{E2204309-2851-47A3-947B-577AF6B25934}"/>
    <cellStyle name="Notas 2 10 2 5" xfId="18064" xr:uid="{CA99521B-1E62-48C8-A977-3CBDC8F390EE}"/>
    <cellStyle name="Notas 2 10 2_Volatility" xfId="18065" xr:uid="{B767FDE9-89B0-48C8-932F-3EFBD9CDF309}"/>
    <cellStyle name="Notas 2 10 3" xfId="18066" xr:uid="{6464FF51-3CF6-4C81-A43E-2BD828014BA9}"/>
    <cellStyle name="Notas 2 10 3 2" xfId="18067" xr:uid="{68370782-CB89-4A1F-8158-51AB424F7858}"/>
    <cellStyle name="Notas 2 10 3 2 2" xfId="18068" xr:uid="{D07BDB59-9878-4B6F-87B3-455869E547C1}"/>
    <cellStyle name="Notas 2 10 3 2_Volatility" xfId="18069" xr:uid="{85F5DD17-56AF-4950-AB30-0E0AD148B60A}"/>
    <cellStyle name="Notas 2 10 3 3" xfId="18070" xr:uid="{D63571E6-2CB5-4836-B913-0FF2248A0757}"/>
    <cellStyle name="Notas 2 10 3_Volatility" xfId="18071" xr:uid="{A8001FB6-B165-48A4-A793-B1ADD3203FD6}"/>
    <cellStyle name="Notas 2 10 4" xfId="18072" xr:uid="{336688EB-1547-4B58-ACAD-6B9E835608B0}"/>
    <cellStyle name="Notas 2 10 4 2" xfId="18073" xr:uid="{AA1444FD-FA80-4EFD-BBD9-F8AE6D7E4BAF}"/>
    <cellStyle name="Notas 2 10 4_Volatility" xfId="18074" xr:uid="{CA0BEC0B-9DC4-4989-9F60-7685B16EF8DB}"/>
    <cellStyle name="Notas 2 10 5" xfId="18075" xr:uid="{56404E42-2E4A-4467-87DC-D7A780958243}"/>
    <cellStyle name="Notas 2 10_Volatility" xfId="18076" xr:uid="{C14F44E0-8DF3-4B72-8D25-9D70D42981CB}"/>
    <cellStyle name="Notas 2 11" xfId="18077" xr:uid="{E3F90773-5C24-4824-BB3E-271A4CE79EE3}"/>
    <cellStyle name="Notas 2 11 2" xfId="18078" xr:uid="{356379E2-7614-490B-863D-A2F75C004CAD}"/>
    <cellStyle name="Notas 2 11 2 2" xfId="18079" xr:uid="{876D3129-1FB3-45AA-B0F3-B4A5EE6F3C8A}"/>
    <cellStyle name="Notas 2 11 2 2 2" xfId="18080" xr:uid="{BA0959DB-EBE2-42D8-9F94-F4D4C0C536A3}"/>
    <cellStyle name="Notas 2 11 2 2 2 2" xfId="18081" xr:uid="{9D8BA635-AAA3-4F7F-9510-147AB21B79C0}"/>
    <cellStyle name="Notas 2 11 2 2 2_Volatility" xfId="18082" xr:uid="{411087AE-2B47-47C4-82A3-F9231ED16CF6}"/>
    <cellStyle name="Notas 2 11 2 2 3" xfId="18083" xr:uid="{589AF652-F11D-4358-B7A8-7193E729E61D}"/>
    <cellStyle name="Notas 2 11 2 2_Volatility" xfId="18084" xr:uid="{7E523527-CC4A-46A3-8526-B8EC3E5B6A4E}"/>
    <cellStyle name="Notas 2 11 2 3" xfId="18085" xr:uid="{F40BCA88-EFAD-4444-B8F7-54EE75D118DE}"/>
    <cellStyle name="Notas 2 11 2 3 2" xfId="18086" xr:uid="{FDA81AEA-A504-4135-9386-AA58DD975A7B}"/>
    <cellStyle name="Notas 2 11 2 3 2 2" xfId="18087" xr:uid="{30C23909-848D-4EB1-8532-615429EB0417}"/>
    <cellStyle name="Notas 2 11 2 3 2_Volatility" xfId="18088" xr:uid="{1D5745D7-9146-46BE-A168-454A27153343}"/>
    <cellStyle name="Notas 2 11 2 3 3" xfId="18089" xr:uid="{E597D38F-7068-444B-B8CB-8E4A109AF040}"/>
    <cellStyle name="Notas 2 11 2 3_Volatility" xfId="18090" xr:uid="{2B723C07-FD49-4E1C-9DA3-05383874BAF5}"/>
    <cellStyle name="Notas 2 11 2 4" xfId="18091" xr:uid="{45BBF3EE-B42A-44A9-AB7F-2D766AF37644}"/>
    <cellStyle name="Notas 2 11 2 4 2" xfId="18092" xr:uid="{932DCCB0-6AEE-4EF5-9634-B1D25F0BA94E}"/>
    <cellStyle name="Notas 2 11 2 4_Volatility" xfId="18093" xr:uid="{EA8FABBA-8DD5-40B2-BC1D-4C9E4A6D89AB}"/>
    <cellStyle name="Notas 2 11 2 5" xfId="18094" xr:uid="{F88B77ED-530B-46EF-ACDF-E5B0113527B1}"/>
    <cellStyle name="Notas 2 11 2_Volatility" xfId="18095" xr:uid="{9561105C-F24F-4155-8BA3-3CBECC817CED}"/>
    <cellStyle name="Notas 2 11 3" xfId="18096" xr:uid="{F261D1E9-533D-4E0C-8EE4-475A551D7E21}"/>
    <cellStyle name="Notas 2 11 3 2" xfId="18097" xr:uid="{653BCD91-6A45-48BB-B750-534D2F218939}"/>
    <cellStyle name="Notas 2 11 3 2 2" xfId="18098" xr:uid="{4D1811E2-7EC3-44F2-963A-5CBFC46944EF}"/>
    <cellStyle name="Notas 2 11 3 2_Volatility" xfId="18099" xr:uid="{09650C04-34A3-4EF4-8F8F-6DFD6B6714B4}"/>
    <cellStyle name="Notas 2 11 3 3" xfId="18100" xr:uid="{046652C9-320E-4E46-AFDD-1314C32C3D11}"/>
    <cellStyle name="Notas 2 11 3_Volatility" xfId="18101" xr:uid="{4086D506-C436-48E1-8B3F-4F8FDC989E5C}"/>
    <cellStyle name="Notas 2 11 4" xfId="18102" xr:uid="{7DF4BA0F-2D3D-4FF0-8804-8F6130DCA664}"/>
    <cellStyle name="Notas 2 11 4 2" xfId="18103" xr:uid="{FFC5A8FB-566A-4646-BEC6-9EB985751CC5}"/>
    <cellStyle name="Notas 2 11 4_Volatility" xfId="18104" xr:uid="{A8C41605-FF00-49D4-A180-DE2E232EADA4}"/>
    <cellStyle name="Notas 2 11 5" xfId="18105" xr:uid="{4EFE7493-F951-45EE-A1FE-8F4DB48007D8}"/>
    <cellStyle name="Notas 2 11_Volatility" xfId="18106" xr:uid="{D51CD587-84B1-4BA1-AFBF-BE534DC05B1C}"/>
    <cellStyle name="Notas 2 12" xfId="18107" xr:uid="{F5FC6650-D81D-4E5B-89E6-3BB238FA8ED0}"/>
    <cellStyle name="Notas 2 12 2" xfId="18108" xr:uid="{AEE33E58-8C29-46D1-A5A4-438537284DDB}"/>
    <cellStyle name="Notas 2 12 2 2" xfId="18109" xr:uid="{9A41A6CA-98A2-41A8-846C-8CC278A239E6}"/>
    <cellStyle name="Notas 2 12 2 2 2" xfId="18110" xr:uid="{618D8857-4BAB-4B41-829E-3F0B0913C362}"/>
    <cellStyle name="Notas 2 12 2 2 2 2" xfId="18111" xr:uid="{5CA11437-FE5B-4399-BEDE-E01E965DD888}"/>
    <cellStyle name="Notas 2 12 2 2 2_Volatility" xfId="18112" xr:uid="{B8DE4A95-9B6C-42A9-97A3-483AC823A2B3}"/>
    <cellStyle name="Notas 2 12 2 2 3" xfId="18113" xr:uid="{BEAE332E-04B4-43A5-9069-0CA2789A7AEC}"/>
    <cellStyle name="Notas 2 12 2 2_Volatility" xfId="18114" xr:uid="{E94A73D5-0080-491E-A343-115F4783E1FB}"/>
    <cellStyle name="Notas 2 12 2 3" xfId="18115" xr:uid="{C95F1877-BDFF-4813-B236-6931D4A6C1C1}"/>
    <cellStyle name="Notas 2 12 2 3 2" xfId="18116" xr:uid="{0AF954C8-46C8-4592-95D5-29ECF8E39429}"/>
    <cellStyle name="Notas 2 12 2 3 2 2" xfId="18117" xr:uid="{328AA309-0C1A-4DF1-8CD8-B866271587CD}"/>
    <cellStyle name="Notas 2 12 2 3 2_Volatility" xfId="18118" xr:uid="{DBC381DE-3E0D-4031-8063-F2328A135FB4}"/>
    <cellStyle name="Notas 2 12 2 3 3" xfId="18119" xr:uid="{61E6BB3D-5806-4BAB-BE54-936DA988E77C}"/>
    <cellStyle name="Notas 2 12 2 3_Volatility" xfId="18120" xr:uid="{17923911-5E67-46D2-B868-A8013F76F7A8}"/>
    <cellStyle name="Notas 2 12 2 4" xfId="18121" xr:uid="{E50218ED-1C60-4759-A525-6BDC946F0A9D}"/>
    <cellStyle name="Notas 2 12 2 4 2" xfId="18122" xr:uid="{0394E661-A733-4135-AA88-8E8448B144E8}"/>
    <cellStyle name="Notas 2 12 2 4_Volatility" xfId="18123" xr:uid="{EE813EF9-88BA-4236-B831-6DDAE6DAC1E4}"/>
    <cellStyle name="Notas 2 12 2 5" xfId="18124" xr:uid="{99FB164B-137F-413D-B62B-FC39067C3A60}"/>
    <cellStyle name="Notas 2 12 2_Volatility" xfId="18125" xr:uid="{618AF74B-1CBB-4B02-8A05-BB9BE5516A55}"/>
    <cellStyle name="Notas 2 12 3" xfId="18126" xr:uid="{37AC81B3-A283-4754-B24D-3322613874E5}"/>
    <cellStyle name="Notas 2 12 3 2" xfId="18127" xr:uid="{7D2470E1-D0D5-4E77-896E-70F1023FFA9F}"/>
    <cellStyle name="Notas 2 12 3 2 2" xfId="18128" xr:uid="{CED3AEF7-7259-49D8-99AB-60157DD0AF24}"/>
    <cellStyle name="Notas 2 12 3 2_Volatility" xfId="18129" xr:uid="{F84588C6-46F0-4326-9A4C-5053C2AC6C66}"/>
    <cellStyle name="Notas 2 12 3 3" xfId="18130" xr:uid="{04515187-C083-46FC-960E-EEC94331A746}"/>
    <cellStyle name="Notas 2 12 3_Volatility" xfId="18131" xr:uid="{2995352F-FB87-4010-A2BF-BD215EF64643}"/>
    <cellStyle name="Notas 2 12 4" xfId="18132" xr:uid="{C6D52AA0-6067-4B21-8260-0B84B5E89BAC}"/>
    <cellStyle name="Notas 2 12 4 2" xfId="18133" xr:uid="{0EC12F51-097A-491F-91DE-E47080775C73}"/>
    <cellStyle name="Notas 2 12 4_Volatility" xfId="18134" xr:uid="{8BDA86E1-58F8-45C2-892E-E17AA162CCFA}"/>
    <cellStyle name="Notas 2 12 5" xfId="18135" xr:uid="{1D97882D-5A31-4516-9657-07FB63169665}"/>
    <cellStyle name="Notas 2 12_Volatility" xfId="18136" xr:uid="{595667F8-2E56-4E59-B5CC-E26C5E2F452E}"/>
    <cellStyle name="Notas 2 13" xfId="18137" xr:uid="{DC1FACA5-3A7A-480C-A417-142B4AD79419}"/>
    <cellStyle name="Notas 2 13 2" xfId="18138" xr:uid="{C46BF00E-A6F6-43B5-84E0-EC455C1748E1}"/>
    <cellStyle name="Notas 2 13 2 2" xfId="18139" xr:uid="{ECE171A4-8872-42EE-BB50-F2AC8D3E7D80}"/>
    <cellStyle name="Notas 2 13 2 2 2" xfId="18140" xr:uid="{0BC7C72D-1AF8-478E-87C3-F95AADA7971D}"/>
    <cellStyle name="Notas 2 13 2 2 2 2" xfId="18141" xr:uid="{758D4547-53EA-41DD-808C-46BA6AB5526B}"/>
    <cellStyle name="Notas 2 13 2 2 2_Volatility" xfId="18142" xr:uid="{1265B9B2-E009-4961-AA15-4685A318DC31}"/>
    <cellStyle name="Notas 2 13 2 2 3" xfId="18143" xr:uid="{6C79FF5C-6838-4F60-955D-33D5D88F5D99}"/>
    <cellStyle name="Notas 2 13 2 2_Volatility" xfId="18144" xr:uid="{AC3537BA-1F6D-4018-8987-B86BAE7A1757}"/>
    <cellStyle name="Notas 2 13 2 3" xfId="18145" xr:uid="{78667ABC-06F1-426E-8EFE-05BD10963F06}"/>
    <cellStyle name="Notas 2 13 2 3 2" xfId="18146" xr:uid="{31B549BD-DBB6-4AA2-A47B-D6932902B8EA}"/>
    <cellStyle name="Notas 2 13 2 3 2 2" xfId="18147" xr:uid="{1A256F4B-06E1-4FFA-987D-BA29BD77C66B}"/>
    <cellStyle name="Notas 2 13 2 3 2_Volatility" xfId="18148" xr:uid="{1F177E26-D250-4919-BBBB-FADF8A4EA48E}"/>
    <cellStyle name="Notas 2 13 2 3 3" xfId="18149" xr:uid="{374F04B1-41FE-49EF-9308-C5592EA412AD}"/>
    <cellStyle name="Notas 2 13 2 3_Volatility" xfId="18150" xr:uid="{DD22FC0F-F33F-4393-8070-BDDB33775BCA}"/>
    <cellStyle name="Notas 2 13 2 4" xfId="18151" xr:uid="{64AD8D0C-3519-438F-A125-AE626CBB5F17}"/>
    <cellStyle name="Notas 2 13 2 4 2" xfId="18152" xr:uid="{63C8D7AD-0536-4C3B-BE75-7902C7F0F355}"/>
    <cellStyle name="Notas 2 13 2 4_Volatility" xfId="18153" xr:uid="{17261F6E-2451-47F7-9A9A-3A4C1905133F}"/>
    <cellStyle name="Notas 2 13 2 5" xfId="18154" xr:uid="{0E99D429-575D-4FBF-BE37-3E71D753A6D9}"/>
    <cellStyle name="Notas 2 13 2_Volatility" xfId="18155" xr:uid="{5162B108-49E5-40B1-82FF-7C221226547E}"/>
    <cellStyle name="Notas 2 13 3" xfId="18156" xr:uid="{86E841F1-A6BD-4CE9-8B78-F06F075233FD}"/>
    <cellStyle name="Notas 2 13 3 2" xfId="18157" xr:uid="{5F087493-0A66-4188-9685-F99497F79687}"/>
    <cellStyle name="Notas 2 13 3 2 2" xfId="18158" xr:uid="{D0F63943-E60F-4882-A41D-B23392B7F0DD}"/>
    <cellStyle name="Notas 2 13 3 2_Volatility" xfId="18159" xr:uid="{B132E598-BC39-44C7-8EFD-C5665F2EC30D}"/>
    <cellStyle name="Notas 2 13 3 3" xfId="18160" xr:uid="{3BA39C67-12FE-4CE6-B6C6-F88AD279F965}"/>
    <cellStyle name="Notas 2 13 3_Volatility" xfId="18161" xr:uid="{649703B1-720A-456A-9C62-CCE182902ED8}"/>
    <cellStyle name="Notas 2 13 4" xfId="18162" xr:uid="{CE07DA63-E23C-4DBF-A08C-077C99274DE7}"/>
    <cellStyle name="Notas 2 13 4 2" xfId="18163" xr:uid="{64316A2C-DAF6-4A7F-B061-5F58C01D9109}"/>
    <cellStyle name="Notas 2 13 4_Volatility" xfId="18164" xr:uid="{52B338C0-009E-4ABE-89DE-EFCB13ECCD73}"/>
    <cellStyle name="Notas 2 13 5" xfId="18165" xr:uid="{23E90130-869C-4DAE-B3A5-13E4464B2450}"/>
    <cellStyle name="Notas 2 13_Volatility" xfId="18166" xr:uid="{53CE152D-3282-4354-AB38-331DE4BF0455}"/>
    <cellStyle name="Notas 2 14" xfId="18167" xr:uid="{B7A9213D-938B-4AE1-A272-805EB29801BD}"/>
    <cellStyle name="Notas 2 14 2" xfId="18168" xr:uid="{EB3FC9D3-1D3E-48F5-A723-7CA1C138EC1F}"/>
    <cellStyle name="Notas 2 14 2 2" xfId="18169" xr:uid="{B1FADB92-103F-436B-B189-3A7CB7F324AA}"/>
    <cellStyle name="Notas 2 14 2 2 2" xfId="18170" xr:uid="{C12C1628-8E03-4650-85C8-A1C63E3C4858}"/>
    <cellStyle name="Notas 2 14 2 2 2 2" xfId="18171" xr:uid="{3D475243-56B8-4EF9-AE15-2A2BF80DAE0F}"/>
    <cellStyle name="Notas 2 14 2 2 2_Volatility" xfId="18172" xr:uid="{DF84A59F-C24A-461E-A6EA-2B532B3FBA7D}"/>
    <cellStyle name="Notas 2 14 2 2 3" xfId="18173" xr:uid="{DB0854DB-35CD-4D0E-88C0-DACCC5D5D492}"/>
    <cellStyle name="Notas 2 14 2 2_Volatility" xfId="18174" xr:uid="{DC0391A2-F901-4E07-9B94-EAF55C69055E}"/>
    <cellStyle name="Notas 2 14 2 3" xfId="18175" xr:uid="{DEF2D2F8-EDC2-40D9-A832-622F6C3BFFDF}"/>
    <cellStyle name="Notas 2 14 2 3 2" xfId="18176" xr:uid="{F1181F14-9338-47E8-BC33-8BD4526DD0AE}"/>
    <cellStyle name="Notas 2 14 2 3 2 2" xfId="18177" xr:uid="{7D6B7F94-70A1-40DD-A2F1-8EA3B26B110E}"/>
    <cellStyle name="Notas 2 14 2 3 2_Volatility" xfId="18178" xr:uid="{3AD1B168-BFCF-4D97-B02A-44B34AFAAA4D}"/>
    <cellStyle name="Notas 2 14 2 3 3" xfId="18179" xr:uid="{E0787909-24FA-4A2E-8C12-0A4FF6944516}"/>
    <cellStyle name="Notas 2 14 2 3_Volatility" xfId="18180" xr:uid="{C659A068-53A1-4545-B95A-7D8D9525D57D}"/>
    <cellStyle name="Notas 2 14 2 4" xfId="18181" xr:uid="{BF1CAD66-92B9-4691-A6DD-901A19EDF86E}"/>
    <cellStyle name="Notas 2 14 2 4 2" xfId="18182" xr:uid="{AD77C674-265F-4483-B5C2-097FCF98D326}"/>
    <cellStyle name="Notas 2 14 2 4_Volatility" xfId="18183" xr:uid="{F172EF15-CDA8-450F-A2F0-E6DAFD3E3D38}"/>
    <cellStyle name="Notas 2 14 2 5" xfId="18184" xr:uid="{0D53175A-C5E3-48B4-A153-D8F3CE9FDECF}"/>
    <cellStyle name="Notas 2 14 2_Volatility" xfId="18185" xr:uid="{7773F611-9F6D-41F1-9708-EFBCD511F68D}"/>
    <cellStyle name="Notas 2 14 3" xfId="18186" xr:uid="{17ED9375-CC48-4F0C-A0EE-9CC54C96C412}"/>
    <cellStyle name="Notas 2 14 3 2" xfId="18187" xr:uid="{581F53F3-DB27-4596-9A6A-D311CDBCC660}"/>
    <cellStyle name="Notas 2 14 3 2 2" xfId="18188" xr:uid="{A1B93E6B-B68E-4628-9887-6080D6309D17}"/>
    <cellStyle name="Notas 2 14 3 2_Volatility" xfId="18189" xr:uid="{757CFB8A-4F67-49A8-AEDF-BD84D43F7FD1}"/>
    <cellStyle name="Notas 2 14 3 3" xfId="18190" xr:uid="{A3628A64-DCFD-455C-915C-BD8C2EBC0D2A}"/>
    <cellStyle name="Notas 2 14 3_Volatility" xfId="18191" xr:uid="{2FF2EE22-7B9D-4A56-82E2-B6A22133FCC8}"/>
    <cellStyle name="Notas 2 14 4" xfId="18192" xr:uid="{AFDF49E1-1170-4967-9E90-DA96E0B84F1C}"/>
    <cellStyle name="Notas 2 14 4 2" xfId="18193" xr:uid="{0D8A0D62-C7BF-4A75-A0DA-97A0B035CD0D}"/>
    <cellStyle name="Notas 2 14 4_Volatility" xfId="18194" xr:uid="{F97EFA84-246C-488F-8804-89652D8DAC08}"/>
    <cellStyle name="Notas 2 14 5" xfId="18195" xr:uid="{5D7C164E-A527-47C8-B9A7-E01A5722E25D}"/>
    <cellStyle name="Notas 2 14_Volatility" xfId="18196" xr:uid="{4D3D00AE-7048-4563-939F-9A5EEF7FEB0F}"/>
    <cellStyle name="Notas 2 15" xfId="18197" xr:uid="{1FCFDD7F-1EE9-4C0A-8066-C59C9163670B}"/>
    <cellStyle name="Notas 2 15 2" xfId="18198" xr:uid="{0972A1F4-890B-4DCF-B0B8-29FC6520E9B1}"/>
    <cellStyle name="Notas 2 15 2 2" xfId="18199" xr:uid="{F53BD07D-7410-4D5B-A08C-9625303F1943}"/>
    <cellStyle name="Notas 2 15 2 2 2" xfId="18200" xr:uid="{F93B8766-262B-40CD-9128-234E51C9F487}"/>
    <cellStyle name="Notas 2 15 2 2 2 2" xfId="18201" xr:uid="{7F611D0B-03A1-4F41-B1BF-ED164E0172E8}"/>
    <cellStyle name="Notas 2 15 2 2 2_Volatility" xfId="18202" xr:uid="{C94A2E78-82A2-4BBF-AD5F-5F724069E62D}"/>
    <cellStyle name="Notas 2 15 2 2 3" xfId="18203" xr:uid="{F5B5F06F-9262-4B6F-B920-006842AB8809}"/>
    <cellStyle name="Notas 2 15 2 2_Volatility" xfId="18204" xr:uid="{DCAE0239-2E51-4688-8137-0C47B8623322}"/>
    <cellStyle name="Notas 2 15 2 3" xfId="18205" xr:uid="{C0B3AF37-96C9-4E1C-9DB7-397049670694}"/>
    <cellStyle name="Notas 2 15 2 3 2" xfId="18206" xr:uid="{5E106513-4982-45FF-A7ED-157D1FD64C0C}"/>
    <cellStyle name="Notas 2 15 2 3 2 2" xfId="18207" xr:uid="{D62DCF08-0866-4A40-B962-ABE9B054C57B}"/>
    <cellStyle name="Notas 2 15 2 3 2_Volatility" xfId="18208" xr:uid="{D8812D13-254E-467A-8AB5-DD02AB02CCF1}"/>
    <cellStyle name="Notas 2 15 2 3 3" xfId="18209" xr:uid="{12DF85B3-29F8-4CCF-930E-2FF513D6A184}"/>
    <cellStyle name="Notas 2 15 2 3_Volatility" xfId="18210" xr:uid="{3920D117-53A0-4CB4-9F74-1588866A0F1E}"/>
    <cellStyle name="Notas 2 15 2 4" xfId="18211" xr:uid="{825189E1-7343-4B4B-A51A-9741AE6AF756}"/>
    <cellStyle name="Notas 2 15 2 4 2" xfId="18212" xr:uid="{15326F00-DF4C-4B70-812B-A7BAAA6CCF00}"/>
    <cellStyle name="Notas 2 15 2 4_Volatility" xfId="18213" xr:uid="{89306AA9-807C-467F-8448-4519D87A2C01}"/>
    <cellStyle name="Notas 2 15 2 5" xfId="18214" xr:uid="{5050B9B9-BCF9-4619-9D03-03B3F6DC4A99}"/>
    <cellStyle name="Notas 2 15 2_Volatility" xfId="18215" xr:uid="{345C7C70-E117-4167-90E2-276CA01A56EC}"/>
    <cellStyle name="Notas 2 15 3" xfId="18216" xr:uid="{BC0C18F0-4E28-4976-A3B5-709A970B182B}"/>
    <cellStyle name="Notas 2 15 3 2" xfId="18217" xr:uid="{5C913E88-1DC2-4C44-AFC8-91666E9499B1}"/>
    <cellStyle name="Notas 2 15 3 2 2" xfId="18218" xr:uid="{C3FD862D-3DFE-424F-AEE8-6722D50C8B70}"/>
    <cellStyle name="Notas 2 15 3 2_Volatility" xfId="18219" xr:uid="{4F673B0C-2287-4529-B320-A157DEB73371}"/>
    <cellStyle name="Notas 2 15 3 3" xfId="18220" xr:uid="{CE87EF86-2FFD-43EC-A1FB-C792AB1B000C}"/>
    <cellStyle name="Notas 2 15 3_Volatility" xfId="18221" xr:uid="{6F03BC18-21A9-4C67-884D-1C0DE4871C0A}"/>
    <cellStyle name="Notas 2 15 4" xfId="18222" xr:uid="{2D671DEC-C596-4516-BE7F-AD9C11532A05}"/>
    <cellStyle name="Notas 2 15 4 2" xfId="18223" xr:uid="{A2FD01D1-DDAF-408F-B05E-202BA950F99C}"/>
    <cellStyle name="Notas 2 15 4_Volatility" xfId="18224" xr:uid="{C1EF6184-6D00-463F-860E-D4A96EE638F6}"/>
    <cellStyle name="Notas 2 15 5" xfId="18225" xr:uid="{C2445A54-A5AB-43FA-99DE-3E0A15DC0D0D}"/>
    <cellStyle name="Notas 2 15_Volatility" xfId="18226" xr:uid="{B411CF38-9689-442C-BC62-F85C54231C97}"/>
    <cellStyle name="Notas 2 16" xfId="18227" xr:uid="{D54A2550-8412-4677-81A7-1067AFC57425}"/>
    <cellStyle name="Notas 2 16 2" xfId="18228" xr:uid="{B4BE2485-9011-4359-A951-4FAC356B37D1}"/>
    <cellStyle name="Notas 2 16 2 2" xfId="18229" xr:uid="{D8B4ACDF-8E1C-434C-B124-14AA709031D3}"/>
    <cellStyle name="Notas 2 16 2 2 2" xfId="18230" xr:uid="{59DDA666-E49C-4667-B60E-56570CC971CF}"/>
    <cellStyle name="Notas 2 16 2 2 2 2" xfId="18231" xr:uid="{27C90969-0AC4-4F5C-922B-DC22C3544C95}"/>
    <cellStyle name="Notas 2 16 2 2 2_Volatility" xfId="18232" xr:uid="{E984FEBE-0B24-4E9B-827E-18E19E7D22F4}"/>
    <cellStyle name="Notas 2 16 2 2 3" xfId="18233" xr:uid="{6FB41F4E-2F02-4C2B-B90B-0B419F1AC0E1}"/>
    <cellStyle name="Notas 2 16 2 2_Volatility" xfId="18234" xr:uid="{9FE553BF-D7F7-4564-A964-08FA51363B89}"/>
    <cellStyle name="Notas 2 16 2 3" xfId="18235" xr:uid="{203BA286-012B-4EBA-AB25-79B793691A5D}"/>
    <cellStyle name="Notas 2 16 2 3 2" xfId="18236" xr:uid="{F4827DFD-7690-474E-B28E-35C9FABEA074}"/>
    <cellStyle name="Notas 2 16 2 3 2 2" xfId="18237" xr:uid="{2296BEB4-04EA-4541-9E48-569EEFCEAE58}"/>
    <cellStyle name="Notas 2 16 2 3 2_Volatility" xfId="18238" xr:uid="{4BE52973-48DE-4353-903C-540984832791}"/>
    <cellStyle name="Notas 2 16 2 3 3" xfId="18239" xr:uid="{B8676289-858A-4D20-8454-7CAA55E5269D}"/>
    <cellStyle name="Notas 2 16 2 3_Volatility" xfId="18240" xr:uid="{4A8CEE4F-A727-443B-9346-4F7A3CCFF170}"/>
    <cellStyle name="Notas 2 16 2 4" xfId="18241" xr:uid="{A89134FC-7E7A-49D9-895C-1D8857EFE0B2}"/>
    <cellStyle name="Notas 2 16 2 4 2" xfId="18242" xr:uid="{FB788E5A-D696-41A1-B788-0A051CBDB48E}"/>
    <cellStyle name="Notas 2 16 2 4_Volatility" xfId="18243" xr:uid="{24C377EB-6121-4E04-9051-C5F3D8E045A6}"/>
    <cellStyle name="Notas 2 16 2 5" xfId="18244" xr:uid="{994BA472-0BCD-4723-A716-72AE03E7188D}"/>
    <cellStyle name="Notas 2 16 2_Volatility" xfId="18245" xr:uid="{D911F043-C24A-495D-BEF3-7680216DA7AF}"/>
    <cellStyle name="Notas 2 16 3" xfId="18246" xr:uid="{F5AAF559-1708-4265-ACD9-D73EAEA711E9}"/>
    <cellStyle name="Notas 2 16 3 2" xfId="18247" xr:uid="{5058A55E-8289-45E2-A0FD-7BC991320ADD}"/>
    <cellStyle name="Notas 2 16 3 2 2" xfId="18248" xr:uid="{931C0315-46EF-40C1-A210-8DBD47188E9A}"/>
    <cellStyle name="Notas 2 16 3 2_Volatility" xfId="18249" xr:uid="{ED10E753-6612-439D-A104-44FA15358801}"/>
    <cellStyle name="Notas 2 16 3 3" xfId="18250" xr:uid="{194EB84D-DDE3-441D-97BF-E20838C9529E}"/>
    <cellStyle name="Notas 2 16 3_Volatility" xfId="18251" xr:uid="{BAB097B9-83E3-4533-B9EE-77764453A62B}"/>
    <cellStyle name="Notas 2 16 4" xfId="18252" xr:uid="{F439F8E7-780B-493A-A18B-0EB3737E29D0}"/>
    <cellStyle name="Notas 2 16 4 2" xfId="18253" xr:uid="{36E5DFC4-231A-47C2-8FF7-128427980A19}"/>
    <cellStyle name="Notas 2 16 4_Volatility" xfId="18254" xr:uid="{CC7DB021-E6E4-4811-8177-698CCC3F9983}"/>
    <cellStyle name="Notas 2 16 5" xfId="18255" xr:uid="{70815280-E1AF-4F13-AC23-356384DD4077}"/>
    <cellStyle name="Notas 2 16_Volatility" xfId="18256" xr:uid="{4ACAA089-64B3-471D-BCC8-59AB4096DAD3}"/>
    <cellStyle name="Notas 2 17" xfId="18257" xr:uid="{38BE7567-0EC5-4CB5-BDDF-991016B947FD}"/>
    <cellStyle name="Notas 2 17 2" xfId="18258" xr:uid="{890A9A10-F160-4CBA-A442-8596A5334429}"/>
    <cellStyle name="Notas 2 17 2 2" xfId="18259" xr:uid="{907A3E77-AFC1-46C9-AA4A-833CA5B871A3}"/>
    <cellStyle name="Notas 2 17 2 2 2" xfId="18260" xr:uid="{97C98EF0-3F6E-42E9-8CFD-DB4809238171}"/>
    <cellStyle name="Notas 2 17 2 2 2 2" xfId="18261" xr:uid="{02FD88D8-94AB-4CD3-94EE-8BB96FA1CE53}"/>
    <cellStyle name="Notas 2 17 2 2 2_Volatility" xfId="18262" xr:uid="{29F24C36-D26D-465F-AFEC-A6CCD123DF42}"/>
    <cellStyle name="Notas 2 17 2 2 3" xfId="18263" xr:uid="{F204647B-BD72-47F9-B63F-5341581D0A69}"/>
    <cellStyle name="Notas 2 17 2 2_Volatility" xfId="18264" xr:uid="{17B8E162-847B-48E6-BAD4-AF457DBF0318}"/>
    <cellStyle name="Notas 2 17 2 3" xfId="18265" xr:uid="{D6A5D1FF-96B8-4C8A-B8D7-428058C7EF6F}"/>
    <cellStyle name="Notas 2 17 2 3 2" xfId="18266" xr:uid="{33A7277F-3FC6-4C33-96B2-2411CC249A78}"/>
    <cellStyle name="Notas 2 17 2 3 2 2" xfId="18267" xr:uid="{179B61B1-252D-4467-B9B8-BD5021AAA627}"/>
    <cellStyle name="Notas 2 17 2 3 2_Volatility" xfId="18268" xr:uid="{02CBDFB6-977E-46CD-AA00-14B5CE5F0719}"/>
    <cellStyle name="Notas 2 17 2 3 3" xfId="18269" xr:uid="{F04B5BA6-CB82-4919-9EDF-A8F5CB1EDB10}"/>
    <cellStyle name="Notas 2 17 2 3_Volatility" xfId="18270" xr:uid="{14153069-19E8-4F5D-9B6E-D546FAD12EED}"/>
    <cellStyle name="Notas 2 17 2 4" xfId="18271" xr:uid="{B22086CA-A845-4FBE-A23A-4E266BA3E4D3}"/>
    <cellStyle name="Notas 2 17 2 4 2" xfId="18272" xr:uid="{11B0C414-05F3-4908-A4F3-53F7C9F21947}"/>
    <cellStyle name="Notas 2 17 2 4_Volatility" xfId="18273" xr:uid="{BB1BCD64-B424-4E5A-A7CB-D2B8F96DA8B2}"/>
    <cellStyle name="Notas 2 17 2 5" xfId="18274" xr:uid="{902496DA-1457-4E52-8CF7-362561BC1586}"/>
    <cellStyle name="Notas 2 17 2_Volatility" xfId="18275" xr:uid="{09ABFF14-D803-4050-833F-D2D08D870788}"/>
    <cellStyle name="Notas 2 17 3" xfId="18276" xr:uid="{1B89040D-AB55-4EBD-AFF1-E478B85A0BC5}"/>
    <cellStyle name="Notas 2 17 3 2" xfId="18277" xr:uid="{2E7ED938-E5F7-4BD3-9EDF-609E1F0E881A}"/>
    <cellStyle name="Notas 2 17 3 2 2" xfId="18278" xr:uid="{C08EF1F7-A3FA-435E-9156-DE6FB1E41F71}"/>
    <cellStyle name="Notas 2 17 3 2_Volatility" xfId="18279" xr:uid="{3E654674-8F48-4000-ABCF-8EBCC4E697EA}"/>
    <cellStyle name="Notas 2 17 3 3" xfId="18280" xr:uid="{D7EAFEBB-E7D9-4F29-9127-D9D807F514F0}"/>
    <cellStyle name="Notas 2 17 3_Volatility" xfId="18281" xr:uid="{31434A32-E3BF-42A5-8A63-3F9C86C39BD2}"/>
    <cellStyle name="Notas 2 17 4" xfId="18282" xr:uid="{96ED95F0-D3DA-488E-A036-8E9C3235AF75}"/>
    <cellStyle name="Notas 2 17 4 2" xfId="18283" xr:uid="{56DA3ED0-F545-4D5C-995E-AB6BD8C138B2}"/>
    <cellStyle name="Notas 2 17 4_Volatility" xfId="18284" xr:uid="{1044E7F9-BAE5-4061-80E8-04391251B75B}"/>
    <cellStyle name="Notas 2 17 5" xfId="18285" xr:uid="{E892E790-BC1A-4F0B-BB22-B53CD3AC4680}"/>
    <cellStyle name="Notas 2 17_Volatility" xfId="18286" xr:uid="{B3C7F3EA-525B-4A12-9EFB-764EA586FB44}"/>
    <cellStyle name="Notas 2 18" xfId="18287" xr:uid="{EDD6DA03-D41F-426D-8780-225BF01D2828}"/>
    <cellStyle name="Notas 2 18 2" xfId="18288" xr:uid="{E3CBB5A6-34DF-4661-898B-502CD9F81D33}"/>
    <cellStyle name="Notas 2 18 2 2" xfId="18289" xr:uid="{C49DC1BD-61DF-418D-A3BA-F7FAA10DBDE9}"/>
    <cellStyle name="Notas 2 18 2 2 2" xfId="18290" xr:uid="{9FE61039-1FB2-4904-87CD-1E3BE6F67BC0}"/>
    <cellStyle name="Notas 2 18 2 2 2 2" xfId="18291" xr:uid="{BD899062-9C75-4591-8E1A-9B47FFBC09C8}"/>
    <cellStyle name="Notas 2 18 2 2 2_Volatility" xfId="18292" xr:uid="{6D605CBC-5158-43B9-8A08-AD31962D0F4C}"/>
    <cellStyle name="Notas 2 18 2 2 3" xfId="18293" xr:uid="{D22A0DC2-2410-43AF-98CD-DF913700F483}"/>
    <cellStyle name="Notas 2 18 2 2_Volatility" xfId="18294" xr:uid="{CF2074BB-9BC5-4896-A1C0-6BD5309DB99C}"/>
    <cellStyle name="Notas 2 18 2 3" xfId="18295" xr:uid="{532ACC57-E9A4-4112-8ECD-F88D3AC8EB5E}"/>
    <cellStyle name="Notas 2 18 2 3 2" xfId="18296" xr:uid="{BC28CA93-55A0-4030-B585-F6B9E7D4AD34}"/>
    <cellStyle name="Notas 2 18 2 3 2 2" xfId="18297" xr:uid="{698872EE-9EE1-48F0-B1BE-F488A685ACCF}"/>
    <cellStyle name="Notas 2 18 2 3 2_Volatility" xfId="18298" xr:uid="{F8A685B0-22CA-480A-BBC7-F0C3AF32522D}"/>
    <cellStyle name="Notas 2 18 2 3 3" xfId="18299" xr:uid="{E7750FBC-1028-4395-91EA-18DE4E6D9D89}"/>
    <cellStyle name="Notas 2 18 2 3_Volatility" xfId="18300" xr:uid="{4A3D4168-895B-49C1-BB86-9C3304FE9688}"/>
    <cellStyle name="Notas 2 18 2 4" xfId="18301" xr:uid="{F3189C46-5766-4A68-A853-7735B0B48A7A}"/>
    <cellStyle name="Notas 2 18 2 4 2" xfId="18302" xr:uid="{1FC5CC70-75C7-4CEC-A65A-896C938D6268}"/>
    <cellStyle name="Notas 2 18 2 4_Volatility" xfId="18303" xr:uid="{EC331A36-5955-44D0-B588-7A0C749C30B9}"/>
    <cellStyle name="Notas 2 18 2 5" xfId="18304" xr:uid="{12FDBD6E-753E-4799-8927-C0ED2A089981}"/>
    <cellStyle name="Notas 2 18 2_Volatility" xfId="18305" xr:uid="{46CF5A73-D888-4A82-8917-1A644F6C1471}"/>
    <cellStyle name="Notas 2 18 3" xfId="18306" xr:uid="{D8A498E9-92A1-4719-B660-815B5DCBAA67}"/>
    <cellStyle name="Notas 2 18 3 2" xfId="18307" xr:uid="{37F3F073-E24C-4A56-9A6C-1C864CBC7420}"/>
    <cellStyle name="Notas 2 18 3 2 2" xfId="18308" xr:uid="{A21F7463-8F74-4356-B522-BA6F10C650AC}"/>
    <cellStyle name="Notas 2 18 3 2_Volatility" xfId="18309" xr:uid="{7EE9EDB7-EC0C-4F8B-BD17-1DD6F95509A9}"/>
    <cellStyle name="Notas 2 18 3 3" xfId="18310" xr:uid="{F545228D-CC15-41C9-A590-A71B86D76117}"/>
    <cellStyle name="Notas 2 18 3_Volatility" xfId="18311" xr:uid="{91C94720-3B59-4351-B73E-F5C475D64441}"/>
    <cellStyle name="Notas 2 18 4" xfId="18312" xr:uid="{40C1D3C3-1945-42E4-AFFC-624139249B48}"/>
    <cellStyle name="Notas 2 18 4 2" xfId="18313" xr:uid="{132811A3-0721-48C4-91ED-24E0FAE5ACFF}"/>
    <cellStyle name="Notas 2 18 4_Volatility" xfId="18314" xr:uid="{5FC284F9-474B-4334-99DB-72535795FE06}"/>
    <cellStyle name="Notas 2 18 5" xfId="18315" xr:uid="{899C4F6B-58F6-46D3-A7C1-269ABFA4A1C2}"/>
    <cellStyle name="Notas 2 18_Volatility" xfId="18316" xr:uid="{9059E293-244A-4ECF-9974-AD1AB7245C9B}"/>
    <cellStyle name="Notas 2 19" xfId="18317" xr:uid="{C692169B-8181-4CA4-A57A-A7F87B3C4A92}"/>
    <cellStyle name="Notas 2 19 2" xfId="18318" xr:uid="{F8E14914-3872-46EB-8E25-9C3F354BA077}"/>
    <cellStyle name="Notas 2 19 2 2" xfId="18319" xr:uid="{8A359B4E-2572-4ABF-9D75-98450011C347}"/>
    <cellStyle name="Notas 2 19 2 2 2" xfId="18320" xr:uid="{553BF696-A37E-49DF-86D0-7DB4E52FB479}"/>
    <cellStyle name="Notas 2 19 2 2 2 2" xfId="18321" xr:uid="{EBD101CD-1BEB-4F7D-A427-0F5A8C8F7FCA}"/>
    <cellStyle name="Notas 2 19 2 2 2_Volatility" xfId="18322" xr:uid="{13E92E08-2ACA-4CF8-8897-68E2F741B5D9}"/>
    <cellStyle name="Notas 2 19 2 2 3" xfId="18323" xr:uid="{B6246F75-2A42-4A5F-902A-509AA099C6D4}"/>
    <cellStyle name="Notas 2 19 2 2_Volatility" xfId="18324" xr:uid="{8B9B92A1-9589-4320-9524-74B300D4F0BA}"/>
    <cellStyle name="Notas 2 19 2 3" xfId="18325" xr:uid="{6E914482-F2FA-4A84-BC82-57A82D2C201E}"/>
    <cellStyle name="Notas 2 19 2 3 2" xfId="18326" xr:uid="{3F9910D3-3788-4A4F-871D-9408DB9E9E39}"/>
    <cellStyle name="Notas 2 19 2 3 2 2" xfId="18327" xr:uid="{8FD01687-109D-43ED-BC94-675FC3291268}"/>
    <cellStyle name="Notas 2 19 2 3 2_Volatility" xfId="18328" xr:uid="{B2023087-D089-4A2E-902F-B794D6C07F4D}"/>
    <cellStyle name="Notas 2 19 2 3 3" xfId="18329" xr:uid="{6710D0B7-4B1C-461E-A174-0EA8CF3121EF}"/>
    <cellStyle name="Notas 2 19 2 3_Volatility" xfId="18330" xr:uid="{664A7680-DE45-44CB-8D5C-B867C6142812}"/>
    <cellStyle name="Notas 2 19 2 4" xfId="18331" xr:uid="{F59C1B11-26E9-4CE7-BD07-81EBC4FDB288}"/>
    <cellStyle name="Notas 2 19 2 4 2" xfId="18332" xr:uid="{9B6DE68F-BF92-4419-AE1E-6B7FE7B402D7}"/>
    <cellStyle name="Notas 2 19 2 4_Volatility" xfId="18333" xr:uid="{F98AB1B4-CEF5-4664-8ECC-4513727B9F91}"/>
    <cellStyle name="Notas 2 19 2 5" xfId="18334" xr:uid="{E3764519-5B57-4031-AE90-1E0B868DBCEC}"/>
    <cellStyle name="Notas 2 19 2_Volatility" xfId="18335" xr:uid="{1F6AD899-5BF3-4DF5-9E61-CE02E42D86D3}"/>
    <cellStyle name="Notas 2 19 3" xfId="18336" xr:uid="{4362CA56-3227-4AA0-9FFF-2EBAD2D8C32A}"/>
    <cellStyle name="Notas 2 19 3 2" xfId="18337" xr:uid="{D1A89333-D6FB-4727-84FF-D189FF23A490}"/>
    <cellStyle name="Notas 2 19 3 2 2" xfId="18338" xr:uid="{0A14E0AD-9F94-490B-BA10-93D547272C1E}"/>
    <cellStyle name="Notas 2 19 3 2_Volatility" xfId="18339" xr:uid="{A5F3A771-C07C-4636-B63E-E81CE23116BF}"/>
    <cellStyle name="Notas 2 19 3 3" xfId="18340" xr:uid="{630D588E-36A2-4262-ADDA-DF9AAC2E40CC}"/>
    <cellStyle name="Notas 2 19 3_Volatility" xfId="18341" xr:uid="{B00C6FCC-3F85-4539-BC0D-5FDEEAF52EDF}"/>
    <cellStyle name="Notas 2 19 4" xfId="18342" xr:uid="{6A2D6E80-1334-4EBC-BA30-C4C99090E2E6}"/>
    <cellStyle name="Notas 2 19 4 2" xfId="18343" xr:uid="{6D0EC3C4-9D2D-4EDE-83D7-5D33F5092D46}"/>
    <cellStyle name="Notas 2 19 4_Volatility" xfId="18344" xr:uid="{66AE497E-DFA0-41A7-8C9E-002B9DBB3E04}"/>
    <cellStyle name="Notas 2 19 5" xfId="18345" xr:uid="{B91BC79A-1445-405A-BEBB-A9C245E71979}"/>
    <cellStyle name="Notas 2 19_Volatility" xfId="18346" xr:uid="{E9B1BC0F-4657-465A-9D18-69A56CCD94DF}"/>
    <cellStyle name="Notas 2 2" xfId="18347" xr:uid="{A1415B9E-AE22-439B-8C84-C0C73279D980}"/>
    <cellStyle name="Notas 2 2 2" xfId="18348" xr:uid="{2D1EC4E3-EC19-46A5-B892-D1A34DD23A1F}"/>
    <cellStyle name="Notas 2 2 2 2" xfId="18349" xr:uid="{C2707CC7-B8F4-4E24-B3E7-9792B6C12E86}"/>
    <cellStyle name="Notas 2 2 2 2 2" xfId="18350" xr:uid="{10B7CA4E-8094-47E5-930C-3C00D45772E6}"/>
    <cellStyle name="Notas 2 2 2 2 2 2" xfId="18351" xr:uid="{5B7D0B9D-C7DB-4346-AC4B-8C067E2F5508}"/>
    <cellStyle name="Notas 2 2 2 2 2_Volatility" xfId="18352" xr:uid="{1773FB45-7464-40B2-AA82-5246CF5A0171}"/>
    <cellStyle name="Notas 2 2 2 2 3" xfId="18353" xr:uid="{148DCEE2-4D05-42DD-84D8-1CFBE0E6BBD8}"/>
    <cellStyle name="Notas 2 2 2 2_Volatility" xfId="18354" xr:uid="{CEBA05C2-FC95-467E-85EA-3F0827CEA85C}"/>
    <cellStyle name="Notas 2 2 2 3" xfId="18355" xr:uid="{23E2187F-83CD-44CD-BBA3-95B6324CB03B}"/>
    <cellStyle name="Notas 2 2 2 3 2" xfId="18356" xr:uid="{18781877-1370-42C3-B31E-C62B737F8321}"/>
    <cellStyle name="Notas 2 2 2 3 2 2" xfId="18357" xr:uid="{4B0A7C24-3E53-485B-B4E6-C5BC8C27E75C}"/>
    <cellStyle name="Notas 2 2 2 3 2_Volatility" xfId="18358" xr:uid="{680BE908-465E-4FBD-B782-5A11EF96E9CC}"/>
    <cellStyle name="Notas 2 2 2 3 3" xfId="18359" xr:uid="{DDBEDD5B-0F35-4D08-A54E-C6DC6F041FFD}"/>
    <cellStyle name="Notas 2 2 2 3_Volatility" xfId="18360" xr:uid="{8BBF5559-2AB6-43C3-B4A1-51739F589ED3}"/>
    <cellStyle name="Notas 2 2 2 4" xfId="18361" xr:uid="{A5C3E0F8-6DE6-422D-B237-A6A1E835C802}"/>
    <cellStyle name="Notas 2 2 2 4 2" xfId="18362" xr:uid="{C187CC16-DBA0-4499-8C1F-396DA4A70B4C}"/>
    <cellStyle name="Notas 2 2 2 4_Volatility" xfId="18363" xr:uid="{6D640449-B0E6-475B-9068-6ACF2E1C2909}"/>
    <cellStyle name="Notas 2 2 2 5" xfId="18364" xr:uid="{3DE65908-A34B-4378-ABE4-EDB0FF3DE9A4}"/>
    <cellStyle name="Notas 2 2 2_Volatility" xfId="18365" xr:uid="{A45EAEE9-15F7-43CB-8ACA-509A45714F5D}"/>
    <cellStyle name="Notas 2 2 3" xfId="18366" xr:uid="{A6150EC7-480B-4453-BE50-CDF36A9C67C4}"/>
    <cellStyle name="Notas 2 2 3 2" xfId="18367" xr:uid="{AF456B2A-2330-4645-AB13-E1785F4CA3E4}"/>
    <cellStyle name="Notas 2 2 3 2 2" xfId="18368" xr:uid="{2AC317D6-547F-4EFE-B980-9403FBEE9F98}"/>
    <cellStyle name="Notas 2 2 3 2_Volatility" xfId="18369" xr:uid="{B8ACBFB7-339B-4DEC-81F2-5D3998D34126}"/>
    <cellStyle name="Notas 2 2 3 3" xfId="18370" xr:uid="{A6AC6BCB-9439-4BFF-BB3B-C2C2D01704DA}"/>
    <cellStyle name="Notas 2 2 3_Volatility" xfId="18371" xr:uid="{4BAD2B2E-C654-483D-9BA5-C864B3B4D545}"/>
    <cellStyle name="Notas 2 2 4" xfId="18372" xr:uid="{0310A554-86FD-4E5D-8EA8-19B9A320A358}"/>
    <cellStyle name="Notas 2 2 4 2" xfId="18373" xr:uid="{3A43C476-8E08-42E2-A213-D4565F775FBD}"/>
    <cellStyle name="Notas 2 2 4_Volatility" xfId="18374" xr:uid="{EA900B75-59E3-4462-8847-2A01650E9549}"/>
    <cellStyle name="Notas 2 2 5" xfId="18375" xr:uid="{195DC009-6D10-4861-8C25-BB05C521206F}"/>
    <cellStyle name="Notas 2 2_Volatility" xfId="18376" xr:uid="{883F1DD8-F4A8-493F-B354-6749A1629630}"/>
    <cellStyle name="Notas 2 20" xfId="18377" xr:uid="{23EA80CD-B84D-411D-94A2-C1517B1D7D04}"/>
    <cellStyle name="Notas 2 20 2" xfId="18378" xr:uid="{5D33438F-2396-40B3-B2DA-6184FC411037}"/>
    <cellStyle name="Notas 2 20 2 2" xfId="18379" xr:uid="{6C696898-A969-4061-9D7D-DE2EDB188C6F}"/>
    <cellStyle name="Notas 2 20 2 2 2" xfId="18380" xr:uid="{7FDEEBF1-AC0D-4C3A-AB5B-682C39AD0C48}"/>
    <cellStyle name="Notas 2 20 2 2 2 2" xfId="18381" xr:uid="{3BA03FFC-F8CF-47DF-84D9-5D66A7FA1632}"/>
    <cellStyle name="Notas 2 20 2 2 2_Volatility" xfId="18382" xr:uid="{DA5E548B-61D6-4104-92DF-2A66BD2D307A}"/>
    <cellStyle name="Notas 2 20 2 2 3" xfId="18383" xr:uid="{B7106E9D-D670-440A-B973-0B8DA0425334}"/>
    <cellStyle name="Notas 2 20 2 2_Volatility" xfId="18384" xr:uid="{B0BB0AE2-402E-467B-B45A-407D23B08CA1}"/>
    <cellStyle name="Notas 2 20 2 3" xfId="18385" xr:uid="{B932E315-6DD0-40DE-9FFC-A3BBCDAD0235}"/>
    <cellStyle name="Notas 2 20 2 3 2" xfId="18386" xr:uid="{A2759081-F4A2-4A2F-964D-F2B418F86DF8}"/>
    <cellStyle name="Notas 2 20 2 3 2 2" xfId="18387" xr:uid="{700466B7-AB0A-4991-8C97-306DBA4DA865}"/>
    <cellStyle name="Notas 2 20 2 3 2_Volatility" xfId="18388" xr:uid="{A373E202-4A0B-4338-B5DC-48ABD12463EF}"/>
    <cellStyle name="Notas 2 20 2 3 3" xfId="18389" xr:uid="{0FD5AADE-67D1-43DB-A3B6-2B376D5FED2E}"/>
    <cellStyle name="Notas 2 20 2 3_Volatility" xfId="18390" xr:uid="{7B07FFEB-4463-428E-BCBA-A5D85C0D19AE}"/>
    <cellStyle name="Notas 2 20 2 4" xfId="18391" xr:uid="{A0F75194-B435-490D-A524-5CE47BF432E1}"/>
    <cellStyle name="Notas 2 20 2 4 2" xfId="18392" xr:uid="{AB8FC8CF-847A-4F02-A2AB-14190372111C}"/>
    <cellStyle name="Notas 2 20 2 4_Volatility" xfId="18393" xr:uid="{5B48001F-26B2-44C3-A087-9EB9A2696190}"/>
    <cellStyle name="Notas 2 20 2 5" xfId="18394" xr:uid="{E2FFC250-4262-4765-8D5B-FC631BF18BC7}"/>
    <cellStyle name="Notas 2 20 2_Volatility" xfId="18395" xr:uid="{DC3609B9-A49E-4601-8D19-912DCF7FF21D}"/>
    <cellStyle name="Notas 2 20 3" xfId="18396" xr:uid="{E2C4F74C-1176-44F2-8A89-06076A3F4DF7}"/>
    <cellStyle name="Notas 2 20 3 2" xfId="18397" xr:uid="{E28D543D-E05C-4CE8-815F-2635D716825F}"/>
    <cellStyle name="Notas 2 20 3 2 2" xfId="18398" xr:uid="{1BC7D719-124C-4F9F-AE5C-F2A2E430439F}"/>
    <cellStyle name="Notas 2 20 3 2_Volatility" xfId="18399" xr:uid="{35BABE9E-D024-4996-BE39-CE0ADA31C376}"/>
    <cellStyle name="Notas 2 20 3 3" xfId="18400" xr:uid="{034C5CF0-4EF3-4857-B088-A93257F2B959}"/>
    <cellStyle name="Notas 2 20 3_Volatility" xfId="18401" xr:uid="{DD67320D-B0BA-41D3-8BE0-61513C65C277}"/>
    <cellStyle name="Notas 2 20 4" xfId="18402" xr:uid="{0F408E45-FB53-4745-A435-0650AE42EABB}"/>
    <cellStyle name="Notas 2 20 4 2" xfId="18403" xr:uid="{7CB85E1D-B19C-408E-B1D3-23CD50592975}"/>
    <cellStyle name="Notas 2 20 4_Volatility" xfId="18404" xr:uid="{FEA07E17-BBFC-4663-817B-A2522F4DF70F}"/>
    <cellStyle name="Notas 2 20 5" xfId="18405" xr:uid="{5CFB7605-2319-4E62-A331-8A578F3F3F69}"/>
    <cellStyle name="Notas 2 20_Volatility" xfId="18406" xr:uid="{79082523-C01D-4FC6-AD7C-1F9CA2ADB34F}"/>
    <cellStyle name="Notas 2 21" xfId="18407" xr:uid="{1379E071-DD17-47F0-9DEA-F70403C55E26}"/>
    <cellStyle name="Notas 2 21 2" xfId="18408" xr:uid="{93BEA906-032E-43CD-B5A1-F9624FABD581}"/>
    <cellStyle name="Notas 2 21 2 2" xfId="18409" xr:uid="{43112CE7-396D-4FB1-8746-70249377DB91}"/>
    <cellStyle name="Notas 2 21 2 2 2" xfId="18410" xr:uid="{6F1E8C84-C309-4E92-A743-2B74D38A9953}"/>
    <cellStyle name="Notas 2 21 2 2 2 2" xfId="18411" xr:uid="{726B6E2D-1867-4AE5-854D-9B4198E472DB}"/>
    <cellStyle name="Notas 2 21 2 2 2_Volatility" xfId="18412" xr:uid="{AC4C2170-27D7-458E-B8FD-7BDB43ADC658}"/>
    <cellStyle name="Notas 2 21 2 2 3" xfId="18413" xr:uid="{ED8FEF2C-D17F-4A19-8D62-DC956727DB0B}"/>
    <cellStyle name="Notas 2 21 2 2_Volatility" xfId="18414" xr:uid="{25FE2901-C45B-4D43-83B5-CA6B49D6ED16}"/>
    <cellStyle name="Notas 2 21 2 3" xfId="18415" xr:uid="{F745CACA-7A70-4AE0-9986-8B29F385416B}"/>
    <cellStyle name="Notas 2 21 2 3 2" xfId="18416" xr:uid="{A031B108-A4EE-4C44-B29C-056EDD81C761}"/>
    <cellStyle name="Notas 2 21 2 3 2 2" xfId="18417" xr:uid="{18F2AE5A-09B4-4BFE-BEE3-8568FD9A7ED3}"/>
    <cellStyle name="Notas 2 21 2 3 2_Volatility" xfId="18418" xr:uid="{D8E80BEF-4BCD-463C-A33E-1291A08D79C9}"/>
    <cellStyle name="Notas 2 21 2 3 3" xfId="18419" xr:uid="{184F0B25-EA28-41EA-88A4-D571C793171C}"/>
    <cellStyle name="Notas 2 21 2 3_Volatility" xfId="18420" xr:uid="{E07F2606-45D3-4973-8070-CCB45261D7D9}"/>
    <cellStyle name="Notas 2 21 2 4" xfId="18421" xr:uid="{C9B1CFFB-5785-4A57-B283-E6F53AD8231D}"/>
    <cellStyle name="Notas 2 21 2 4 2" xfId="18422" xr:uid="{9D347813-E06B-4971-A712-D9A0261A3394}"/>
    <cellStyle name="Notas 2 21 2 4_Volatility" xfId="18423" xr:uid="{889F79AD-5683-4751-B06E-80DE9D930032}"/>
    <cellStyle name="Notas 2 21 2 5" xfId="18424" xr:uid="{6ACAA1BD-D50E-436C-86DB-7E2A141483CA}"/>
    <cellStyle name="Notas 2 21 2_Volatility" xfId="18425" xr:uid="{F84292CF-C46F-4E4C-A1A1-B9EF36BD1DD6}"/>
    <cellStyle name="Notas 2 21 3" xfId="18426" xr:uid="{C37ADBB8-0C45-45C5-8448-E79131884519}"/>
    <cellStyle name="Notas 2 21 3 2" xfId="18427" xr:uid="{9B8E8F0F-FA2E-4978-9CF4-6B03D60E0FE4}"/>
    <cellStyle name="Notas 2 21 3 2 2" xfId="18428" xr:uid="{8DC9F6EC-A5AA-4FCA-B57F-5B697CFE762E}"/>
    <cellStyle name="Notas 2 21 3 2_Volatility" xfId="18429" xr:uid="{D8DF5AEC-AD26-4C12-97D2-FE55058409FA}"/>
    <cellStyle name="Notas 2 21 3 3" xfId="18430" xr:uid="{CCA28CF1-FF25-474C-A304-A41844307D14}"/>
    <cellStyle name="Notas 2 21 3_Volatility" xfId="18431" xr:uid="{049B4B19-A1F2-43EE-9344-B49BB50A11F5}"/>
    <cellStyle name="Notas 2 21 4" xfId="18432" xr:uid="{ED4FE360-6DDE-4EE9-A2D7-12EF68DC7FA7}"/>
    <cellStyle name="Notas 2 21 4 2" xfId="18433" xr:uid="{3BB00018-B07E-4533-AB62-D2E099EB68F3}"/>
    <cellStyle name="Notas 2 21 4_Volatility" xfId="18434" xr:uid="{B2DDDF46-5ADA-4CEE-9BB2-89000BEC779A}"/>
    <cellStyle name="Notas 2 21 5" xfId="18435" xr:uid="{5B2D089E-B801-49CD-9C5E-166F44F674A2}"/>
    <cellStyle name="Notas 2 21_Volatility" xfId="18436" xr:uid="{64049E23-335F-4862-97A2-C59936D507DE}"/>
    <cellStyle name="Notas 2 22" xfId="18437" xr:uid="{5E00B949-71F1-41FC-9B64-6502F958F7FE}"/>
    <cellStyle name="Notas 2 22 2" xfId="18438" xr:uid="{C1406757-833C-4DCC-A2A5-25715F31B7B3}"/>
    <cellStyle name="Notas 2 22 2 2" xfId="18439" xr:uid="{1D4A55FD-4A83-4AD2-842E-656D5AA4E82F}"/>
    <cellStyle name="Notas 2 22 2 2 2" xfId="18440" xr:uid="{B9292F37-2791-41C5-A23E-7A41E9D346B9}"/>
    <cellStyle name="Notas 2 22 2 2 2 2" xfId="18441" xr:uid="{C93E54A1-54C8-40D2-BA83-87A7AD78B408}"/>
    <cellStyle name="Notas 2 22 2 2 2_Volatility" xfId="18442" xr:uid="{5839ADC4-2E7E-498B-B055-4DE586696677}"/>
    <cellStyle name="Notas 2 22 2 2 3" xfId="18443" xr:uid="{188C4615-0CC2-4EC8-8E5D-351E38767BF4}"/>
    <cellStyle name="Notas 2 22 2 2_Volatility" xfId="18444" xr:uid="{7152D74B-62B8-4B3C-95D7-B78CCC6C8E39}"/>
    <cellStyle name="Notas 2 22 2 3" xfId="18445" xr:uid="{8BC2DC7E-7C1F-4F67-A66F-4212F4D39248}"/>
    <cellStyle name="Notas 2 22 2 3 2" xfId="18446" xr:uid="{6065A668-D702-400D-A284-C999A76D4A9D}"/>
    <cellStyle name="Notas 2 22 2 3 2 2" xfId="18447" xr:uid="{F061B7DB-E53D-4AC9-AB05-3CAAF497FECF}"/>
    <cellStyle name="Notas 2 22 2 3 2_Volatility" xfId="18448" xr:uid="{2CB801A7-2E3A-4445-BB95-B45A6241E0F0}"/>
    <cellStyle name="Notas 2 22 2 3 3" xfId="18449" xr:uid="{B52B6D56-D48F-4ABC-81DA-079330D1DBBC}"/>
    <cellStyle name="Notas 2 22 2 3_Volatility" xfId="18450" xr:uid="{38382CFC-CDB6-48B3-9801-06CE3749B93D}"/>
    <cellStyle name="Notas 2 22 2 4" xfId="18451" xr:uid="{951092A5-4A85-4556-BCAA-515168F9E465}"/>
    <cellStyle name="Notas 2 22 2 4 2" xfId="18452" xr:uid="{5FE2FF12-34FF-4664-A818-FB86EB561B61}"/>
    <cellStyle name="Notas 2 22 2 4_Volatility" xfId="18453" xr:uid="{ED74E624-A2AD-4B39-B8E5-951A4B8C8B95}"/>
    <cellStyle name="Notas 2 22 2 5" xfId="18454" xr:uid="{564794AA-3F63-483D-8B42-FE872CFF80DC}"/>
    <cellStyle name="Notas 2 22 2_Volatility" xfId="18455" xr:uid="{7E315E23-FE3A-46D2-919F-1200435D5788}"/>
    <cellStyle name="Notas 2 22 3" xfId="18456" xr:uid="{0C7BACD3-D965-41E3-A292-146BD2C8E946}"/>
    <cellStyle name="Notas 2 22 3 2" xfId="18457" xr:uid="{D007C4A2-7F2F-4862-8538-DB6971C380AE}"/>
    <cellStyle name="Notas 2 22 3 2 2" xfId="18458" xr:uid="{118BB13F-15AD-4A63-A6EA-8E3E8862F93F}"/>
    <cellStyle name="Notas 2 22 3 2_Volatility" xfId="18459" xr:uid="{24E9A2AE-0468-418E-B06A-D62E0D105129}"/>
    <cellStyle name="Notas 2 22 3 3" xfId="18460" xr:uid="{B832B8A0-5FCC-49F7-A098-9742092733E0}"/>
    <cellStyle name="Notas 2 22 3_Volatility" xfId="18461" xr:uid="{57041B23-2015-435D-9FAA-592DBB99229A}"/>
    <cellStyle name="Notas 2 22 4" xfId="18462" xr:uid="{A6BEC405-94D6-4215-9D72-170DDFA44041}"/>
    <cellStyle name="Notas 2 22 4 2" xfId="18463" xr:uid="{90C34D61-B892-4282-A077-897350A17542}"/>
    <cellStyle name="Notas 2 22 4_Volatility" xfId="18464" xr:uid="{E86CDB22-6D9A-4CD5-99BE-A424C686889C}"/>
    <cellStyle name="Notas 2 22 5" xfId="18465" xr:uid="{44630589-8BFB-4633-9868-4D4968D6B832}"/>
    <cellStyle name="Notas 2 22_Volatility" xfId="18466" xr:uid="{769C01C7-037C-43DD-8B7C-F9A80D8CC4D5}"/>
    <cellStyle name="Notas 2 23" xfId="18467" xr:uid="{EBE57064-4698-4779-8BF9-1EC250A87F80}"/>
    <cellStyle name="Notas 2 23 2" xfId="18468" xr:uid="{C75DCB5F-46E0-4F34-877F-EE6337F78AB6}"/>
    <cellStyle name="Notas 2 23 2 2" xfId="18469" xr:uid="{99F19892-0F16-4F10-B86E-B967D5E49E9F}"/>
    <cellStyle name="Notas 2 23 2 2 2" xfId="18470" xr:uid="{6A5A5D0A-25C6-4187-9078-F7FFBB1EB751}"/>
    <cellStyle name="Notas 2 23 2 2 2 2" xfId="18471" xr:uid="{84B3FE4B-1011-4986-BE35-BB455C41BFC5}"/>
    <cellStyle name="Notas 2 23 2 2 2_Volatility" xfId="18472" xr:uid="{7EB3538C-19F5-437F-8A6A-CDFE38111710}"/>
    <cellStyle name="Notas 2 23 2 2 3" xfId="18473" xr:uid="{C996539A-2C78-4BF6-9895-5B4A9A24EB41}"/>
    <cellStyle name="Notas 2 23 2 2_Volatility" xfId="18474" xr:uid="{597CC632-A7BF-4817-8421-AC5A9AD9E0BE}"/>
    <cellStyle name="Notas 2 23 2 3" xfId="18475" xr:uid="{BE09A63E-1345-41FD-9689-0EF9E59F2290}"/>
    <cellStyle name="Notas 2 23 2 3 2" xfId="18476" xr:uid="{2308DC48-DD3B-4A00-B2EF-97165AE30327}"/>
    <cellStyle name="Notas 2 23 2 3 2 2" xfId="18477" xr:uid="{45FB419A-2CC3-4204-9A3B-0C52DF07EFD6}"/>
    <cellStyle name="Notas 2 23 2 3 2_Volatility" xfId="18478" xr:uid="{27C16767-A155-496D-AB70-2CFF9B2CF1E7}"/>
    <cellStyle name="Notas 2 23 2 3 3" xfId="18479" xr:uid="{5D762BF9-1B32-4F38-AA16-920EFFAEDAC5}"/>
    <cellStyle name="Notas 2 23 2 3_Volatility" xfId="18480" xr:uid="{F48E43E7-D1D2-4C4C-9B6A-20A2F29EFF71}"/>
    <cellStyle name="Notas 2 23 2 4" xfId="18481" xr:uid="{4CB164F6-F489-413B-A39E-226105327778}"/>
    <cellStyle name="Notas 2 23 2 4 2" xfId="18482" xr:uid="{001DB7A6-C352-44EA-81F3-268D49FA42B0}"/>
    <cellStyle name="Notas 2 23 2 4_Volatility" xfId="18483" xr:uid="{4282DCD8-8A92-4F3D-B3F2-E589E7791D0E}"/>
    <cellStyle name="Notas 2 23 2 5" xfId="18484" xr:uid="{C6310815-87F7-4CFF-B552-841E3FC76751}"/>
    <cellStyle name="Notas 2 23 2_Volatility" xfId="18485" xr:uid="{205802FE-6ED9-4050-B3C6-B8E8C58E928D}"/>
    <cellStyle name="Notas 2 23 3" xfId="18486" xr:uid="{1C7FFE44-E2B7-451E-AEA7-632E3F7AE97E}"/>
    <cellStyle name="Notas 2 23 3 2" xfId="18487" xr:uid="{A335B7B6-92B7-40A6-B6BA-E00D8449A571}"/>
    <cellStyle name="Notas 2 23 3 2 2" xfId="18488" xr:uid="{539E0230-F14C-44D8-9552-D20AF29173C3}"/>
    <cellStyle name="Notas 2 23 3 2_Volatility" xfId="18489" xr:uid="{546A6E71-1A1B-4C77-A513-FB9359FC3AC9}"/>
    <cellStyle name="Notas 2 23 3 3" xfId="18490" xr:uid="{7ACF04DF-E9D5-4E89-9CEF-3D5E5CBEABA7}"/>
    <cellStyle name="Notas 2 23 3_Volatility" xfId="18491" xr:uid="{8F7C5DB2-FAD5-4606-9D1D-E17D73ADC0F5}"/>
    <cellStyle name="Notas 2 23 4" xfId="18492" xr:uid="{B00E90AC-4813-4A32-9452-96B15E6E0500}"/>
    <cellStyle name="Notas 2 23 4 2" xfId="18493" xr:uid="{1FDABA06-0785-4653-ACA1-D0D7AC9CC295}"/>
    <cellStyle name="Notas 2 23 4_Volatility" xfId="18494" xr:uid="{2EC816C3-1C2D-45E1-A3DE-F7BE0600D89B}"/>
    <cellStyle name="Notas 2 23 5" xfId="18495" xr:uid="{3497BA4E-810B-4B21-A63F-1C91750ED66C}"/>
    <cellStyle name="Notas 2 23_Volatility" xfId="18496" xr:uid="{2A88A868-CB78-4A8C-A043-114F9194AF89}"/>
    <cellStyle name="Notas 2 24" xfId="18497" xr:uid="{6F826A41-D0DF-4A03-9E6C-3B6464AD1967}"/>
    <cellStyle name="Notas 2 24 2" xfId="18498" xr:uid="{78D8066E-2B32-4AF3-93DE-3C1FD0AF9FD7}"/>
    <cellStyle name="Notas 2 24 2 2" xfId="18499" xr:uid="{62DDBC22-269A-4D31-8865-BDBD4B2A8F27}"/>
    <cellStyle name="Notas 2 24 2 2 2" xfId="18500" xr:uid="{F99BD521-B530-408D-9356-6310E3BA06D6}"/>
    <cellStyle name="Notas 2 24 2 2 2 2" xfId="18501" xr:uid="{EABDA032-0B69-4486-8C86-BF7AD93EA93B}"/>
    <cellStyle name="Notas 2 24 2 2 2_Volatility" xfId="18502" xr:uid="{29D564CC-DDD6-4F88-9251-5C28385D61DF}"/>
    <cellStyle name="Notas 2 24 2 2 3" xfId="18503" xr:uid="{85AA0940-65E3-44EA-B9BC-E090A24E98D4}"/>
    <cellStyle name="Notas 2 24 2 2_Volatility" xfId="18504" xr:uid="{2852C22B-687C-49E4-9E3D-0B0DC190E6DD}"/>
    <cellStyle name="Notas 2 24 2 3" xfId="18505" xr:uid="{0E778528-03FF-4273-9F8F-C828A234E8A7}"/>
    <cellStyle name="Notas 2 24 2 3 2" xfId="18506" xr:uid="{DF501757-E486-484A-A7DB-8158C472D4B2}"/>
    <cellStyle name="Notas 2 24 2 3 2 2" xfId="18507" xr:uid="{79EDD416-3D9E-452B-B7ED-E48DC8DBC5F8}"/>
    <cellStyle name="Notas 2 24 2 3 2_Volatility" xfId="18508" xr:uid="{2DD7E9D4-8F4C-45CA-AA42-855BFA400C60}"/>
    <cellStyle name="Notas 2 24 2 3 3" xfId="18509" xr:uid="{EFEBD4F3-6C19-4F3B-B4CF-D2CB31F7D2F7}"/>
    <cellStyle name="Notas 2 24 2 3_Volatility" xfId="18510" xr:uid="{B88C2E9E-7FF8-43E4-89D7-C6ACF502A5C9}"/>
    <cellStyle name="Notas 2 24 2 4" xfId="18511" xr:uid="{2D3F7D54-8691-4F42-B1C6-9288108DD6DA}"/>
    <cellStyle name="Notas 2 24 2 4 2" xfId="18512" xr:uid="{2FF1217A-08FC-4619-8F5D-B3830C2C9FC3}"/>
    <cellStyle name="Notas 2 24 2 4_Volatility" xfId="18513" xr:uid="{2043EA15-7148-4123-B3EC-543BDFD4A6DF}"/>
    <cellStyle name="Notas 2 24 2 5" xfId="18514" xr:uid="{BCD32856-B23C-4AA2-AE4C-EB0AF2FC2488}"/>
    <cellStyle name="Notas 2 24 2_Volatility" xfId="18515" xr:uid="{6D7101EA-A6A6-4475-AF3B-0D8D5E4B38A8}"/>
    <cellStyle name="Notas 2 24 3" xfId="18516" xr:uid="{F60E1B7B-0852-4055-9800-63FE60CEC5AC}"/>
    <cellStyle name="Notas 2 24 3 2" xfId="18517" xr:uid="{262C6DF7-0877-4113-ADF3-ACE8D15FBC97}"/>
    <cellStyle name="Notas 2 24 3 2 2" xfId="18518" xr:uid="{54776506-FC51-4C6C-A0D9-8B27037D9B79}"/>
    <cellStyle name="Notas 2 24 3 2_Volatility" xfId="18519" xr:uid="{FEAE2B35-783C-4615-B9C1-B844A7FDE01C}"/>
    <cellStyle name="Notas 2 24 3 3" xfId="18520" xr:uid="{2351ED50-B834-46E4-B8DA-FA010DB39310}"/>
    <cellStyle name="Notas 2 24 3_Volatility" xfId="18521" xr:uid="{9EDF8893-48F7-402F-8DAA-3D85E123BBD5}"/>
    <cellStyle name="Notas 2 24 4" xfId="18522" xr:uid="{92F18330-2315-4592-A1BC-7CFFC863171A}"/>
    <cellStyle name="Notas 2 24 4 2" xfId="18523" xr:uid="{66991255-7529-4D4C-9C7D-1AD2D0DB1C2B}"/>
    <cellStyle name="Notas 2 24 4_Volatility" xfId="18524" xr:uid="{BBC40692-0BA3-4222-B97D-AA61EFE18E64}"/>
    <cellStyle name="Notas 2 24 5" xfId="18525" xr:uid="{9E4D0DE6-5D1D-4BC6-BE1A-C29469EA03CE}"/>
    <cellStyle name="Notas 2 24_Volatility" xfId="18526" xr:uid="{AB41AE26-05BE-4538-BA60-40C33C8A8457}"/>
    <cellStyle name="Notas 2 25" xfId="18527" xr:uid="{1A04A204-C44B-428A-84BD-8388E30733D8}"/>
    <cellStyle name="Notas 2 25 2" xfId="18528" xr:uid="{F47558B8-D2FF-4028-B97E-87DEBDA4E761}"/>
    <cellStyle name="Notas 2 25 2 2" xfId="18529" xr:uid="{50545615-502E-4EE9-99E0-B9C1095C7731}"/>
    <cellStyle name="Notas 2 25 2 2 2" xfId="18530" xr:uid="{28312AAA-7AF1-4A11-AB99-169548C41B0C}"/>
    <cellStyle name="Notas 2 25 2 2 2 2" xfId="18531" xr:uid="{BCC920D7-789D-47AC-8255-17B01A506532}"/>
    <cellStyle name="Notas 2 25 2 2 2_Volatility" xfId="18532" xr:uid="{FC9EA2E3-1475-4226-850B-F31BD0B3BF47}"/>
    <cellStyle name="Notas 2 25 2 2 3" xfId="18533" xr:uid="{AA26C8B1-E8B1-42D4-A4F4-2E75AE6C88E9}"/>
    <cellStyle name="Notas 2 25 2 2_Volatility" xfId="18534" xr:uid="{D538F257-A91A-4351-9C07-6B6B672DE25D}"/>
    <cellStyle name="Notas 2 25 2 3" xfId="18535" xr:uid="{CF8E74C6-B4AB-455B-9B00-130653DD574F}"/>
    <cellStyle name="Notas 2 25 2 3 2" xfId="18536" xr:uid="{D41709BA-C564-40C0-94FE-D21FA7856443}"/>
    <cellStyle name="Notas 2 25 2 3 2 2" xfId="18537" xr:uid="{CB86203E-52BF-4F5A-B579-5A18E52B6BA6}"/>
    <cellStyle name="Notas 2 25 2 3 2_Volatility" xfId="18538" xr:uid="{4F93EE83-1533-4E41-97A5-01006B8ADE14}"/>
    <cellStyle name="Notas 2 25 2 3 3" xfId="18539" xr:uid="{E0C989FE-8BF3-4558-9AED-473B25D4DBD0}"/>
    <cellStyle name="Notas 2 25 2 3_Volatility" xfId="18540" xr:uid="{30A68C70-76DC-47F3-876F-E27B668C763C}"/>
    <cellStyle name="Notas 2 25 2 4" xfId="18541" xr:uid="{DA487E14-991A-4473-928A-B200CCC78847}"/>
    <cellStyle name="Notas 2 25 2 4 2" xfId="18542" xr:uid="{6AF9FCCB-E26C-4C5F-8654-62B32C74081C}"/>
    <cellStyle name="Notas 2 25 2 4_Volatility" xfId="18543" xr:uid="{E66618A6-FAE5-4BAB-BF4C-D5272B6E8B98}"/>
    <cellStyle name="Notas 2 25 2 5" xfId="18544" xr:uid="{8211FDAF-CA07-4F03-8A7F-D7A0FB363963}"/>
    <cellStyle name="Notas 2 25 2_Volatility" xfId="18545" xr:uid="{D4724930-C217-433D-AAC2-17B4B386BE69}"/>
    <cellStyle name="Notas 2 25 3" xfId="18546" xr:uid="{C32A01A4-3742-48ED-B620-64C4F07DDBC0}"/>
    <cellStyle name="Notas 2 25 3 2" xfId="18547" xr:uid="{00D77DC7-9DA0-4A7D-A6AE-7C956D1771CB}"/>
    <cellStyle name="Notas 2 25 3 2 2" xfId="18548" xr:uid="{87F028B4-4373-439C-BDED-44FE27A97B2E}"/>
    <cellStyle name="Notas 2 25 3 2_Volatility" xfId="18549" xr:uid="{9E06ACAE-FDAD-41A2-B4F5-7F4F62E7EF15}"/>
    <cellStyle name="Notas 2 25 3 3" xfId="18550" xr:uid="{0D1D1685-E67C-4895-A9EA-3B59CD109A3D}"/>
    <cellStyle name="Notas 2 25 3_Volatility" xfId="18551" xr:uid="{EBED19CE-CC99-4FB5-8F96-E4C9674A4A8E}"/>
    <cellStyle name="Notas 2 25 4" xfId="18552" xr:uid="{16EBE035-AC49-4842-A462-F61FB203B2B9}"/>
    <cellStyle name="Notas 2 25 4 2" xfId="18553" xr:uid="{1E23499E-E99F-4A30-B88B-04E5FC2035E9}"/>
    <cellStyle name="Notas 2 25 4_Volatility" xfId="18554" xr:uid="{A1FD9641-7C65-4995-B865-B0748744F8B2}"/>
    <cellStyle name="Notas 2 25 5" xfId="18555" xr:uid="{498639F8-2201-4E9F-9417-33C65AD41582}"/>
    <cellStyle name="Notas 2 25_Volatility" xfId="18556" xr:uid="{64DAE08F-0A1A-4F3A-BFAD-A8AE2DD6A033}"/>
    <cellStyle name="Notas 2 26" xfId="18557" xr:uid="{F6151995-27FE-4E62-966A-3C7479D74183}"/>
    <cellStyle name="Notas 2 26 2" xfId="18558" xr:uid="{8AB82965-203F-4778-B001-2E352125511B}"/>
    <cellStyle name="Notas 2 26 2 2" xfId="18559" xr:uid="{6C2D6630-BC86-438A-8F2D-7E7DA9B221AA}"/>
    <cellStyle name="Notas 2 26 2 2 2" xfId="18560" xr:uid="{61B3FA75-6064-4AC0-9AE7-CBCB9F032793}"/>
    <cellStyle name="Notas 2 26 2 2 2 2" xfId="18561" xr:uid="{195B83D3-CE24-4483-8D64-C44F6BB97606}"/>
    <cellStyle name="Notas 2 26 2 2 2_Volatility" xfId="18562" xr:uid="{749D1E25-6F1B-4084-B24F-335C9390E14B}"/>
    <cellStyle name="Notas 2 26 2 2 3" xfId="18563" xr:uid="{A816AD71-E3ED-4251-80C6-5A7E58DE19A6}"/>
    <cellStyle name="Notas 2 26 2 2_Volatility" xfId="18564" xr:uid="{D63966D0-E2C6-4874-8E8A-69453802A92A}"/>
    <cellStyle name="Notas 2 26 2 3" xfId="18565" xr:uid="{E7041B49-2D5A-4791-BF00-45A53CB78E80}"/>
    <cellStyle name="Notas 2 26 2 3 2" xfId="18566" xr:uid="{6A3C680C-6304-46C0-859A-7829DB455580}"/>
    <cellStyle name="Notas 2 26 2 3 2 2" xfId="18567" xr:uid="{FBA59EE8-2ABA-45C8-A4DF-F2CB1603F2D1}"/>
    <cellStyle name="Notas 2 26 2 3 2_Volatility" xfId="18568" xr:uid="{1FF214DE-ADF7-444A-ADF5-5C463D99A023}"/>
    <cellStyle name="Notas 2 26 2 3 3" xfId="18569" xr:uid="{48D0BBFB-FC7A-4E0F-830F-A965468823A9}"/>
    <cellStyle name="Notas 2 26 2 3_Volatility" xfId="18570" xr:uid="{AD38B2BD-ED23-4F1F-AA4A-B2DBDF1048AB}"/>
    <cellStyle name="Notas 2 26 2 4" xfId="18571" xr:uid="{3CF72595-72A9-4F3C-AD8C-B36D17B0B1E8}"/>
    <cellStyle name="Notas 2 26 2 4 2" xfId="18572" xr:uid="{DB263736-E4C8-4A66-A0D5-CA6BE74BA486}"/>
    <cellStyle name="Notas 2 26 2 4_Volatility" xfId="18573" xr:uid="{84A96FEC-F20A-4869-9609-28AF51296ABD}"/>
    <cellStyle name="Notas 2 26 2 5" xfId="18574" xr:uid="{5AF09976-D88E-4252-A3C3-6C986348C83F}"/>
    <cellStyle name="Notas 2 26 2_Volatility" xfId="18575" xr:uid="{2F8E8EAF-ACB0-4C75-9D34-633E34E21083}"/>
    <cellStyle name="Notas 2 26 3" xfId="18576" xr:uid="{EFF04ED6-F374-4E6E-8717-008F3D039902}"/>
    <cellStyle name="Notas 2 26 3 2" xfId="18577" xr:uid="{437B6023-876E-490A-9DB4-118717C20069}"/>
    <cellStyle name="Notas 2 26 3 2 2" xfId="18578" xr:uid="{B902B025-AEB5-4CDB-B83A-1E2CAF21CF81}"/>
    <cellStyle name="Notas 2 26 3 2_Volatility" xfId="18579" xr:uid="{32E0B3C7-12FD-4A15-812E-ECA54255697E}"/>
    <cellStyle name="Notas 2 26 3 3" xfId="18580" xr:uid="{302B7677-AA57-458D-918C-85322305931B}"/>
    <cellStyle name="Notas 2 26 3_Volatility" xfId="18581" xr:uid="{7E54139F-99B0-4752-9B1F-D3FA89FFC275}"/>
    <cellStyle name="Notas 2 26 4" xfId="18582" xr:uid="{815F7791-B4FD-40C0-B6C6-43BFF5F1A2B3}"/>
    <cellStyle name="Notas 2 26 4 2" xfId="18583" xr:uid="{74439941-2F33-43CE-AEFD-526A5874A9D8}"/>
    <cellStyle name="Notas 2 26 4_Volatility" xfId="18584" xr:uid="{B624ED5D-40C9-4350-8C21-1D60BFEE13D3}"/>
    <cellStyle name="Notas 2 26 5" xfId="18585" xr:uid="{7F8AC74B-9995-4BA4-8B4F-F05166448638}"/>
    <cellStyle name="Notas 2 26_Volatility" xfId="18586" xr:uid="{0A7A1CD3-8615-4CA9-8C59-99BC5C329602}"/>
    <cellStyle name="Notas 2 27" xfId="18587" xr:uid="{9B5EADF0-A040-45A4-8A06-1E22CCB4D5E0}"/>
    <cellStyle name="Notas 2 27 2" xfId="18588" xr:uid="{41CB3A13-2BF0-4367-B195-21C5B796E8B2}"/>
    <cellStyle name="Notas 2 27 2 2" xfId="18589" xr:uid="{DA082BD0-2CD0-46C3-B006-235A28E1F840}"/>
    <cellStyle name="Notas 2 27 2 2 2" xfId="18590" xr:uid="{D636A864-4EE6-4878-8A9C-59C82B3A907D}"/>
    <cellStyle name="Notas 2 27 2 2 2 2" xfId="18591" xr:uid="{EE119A53-68A5-4041-A981-3BCB3FF2A521}"/>
    <cellStyle name="Notas 2 27 2 2 2_Volatility" xfId="18592" xr:uid="{18D07575-0386-4952-8F47-5CE4A42B385D}"/>
    <cellStyle name="Notas 2 27 2 2 3" xfId="18593" xr:uid="{568FADE7-5FEC-42D3-997C-8A3ECEDA712D}"/>
    <cellStyle name="Notas 2 27 2 2_Volatility" xfId="18594" xr:uid="{5400F0EA-923D-421A-B58C-1562DB22549A}"/>
    <cellStyle name="Notas 2 27 2 3" xfId="18595" xr:uid="{611CE2F2-4536-49EA-9EBA-40B66C66A541}"/>
    <cellStyle name="Notas 2 27 2 3 2" xfId="18596" xr:uid="{9638E66C-92F6-481F-9F89-BD55651F46FA}"/>
    <cellStyle name="Notas 2 27 2 3 2 2" xfId="18597" xr:uid="{7F81949E-BF6E-4F4A-AB9F-40D175C7B962}"/>
    <cellStyle name="Notas 2 27 2 3 2_Volatility" xfId="18598" xr:uid="{D168E4A7-3B9F-4D56-9EB3-5CECEC23708C}"/>
    <cellStyle name="Notas 2 27 2 3 3" xfId="18599" xr:uid="{CAABDF56-689F-4A27-948E-0A8AEB8F95D2}"/>
    <cellStyle name="Notas 2 27 2 3_Volatility" xfId="18600" xr:uid="{499B3691-D506-4880-AB4C-EB11C43DDC61}"/>
    <cellStyle name="Notas 2 27 2 4" xfId="18601" xr:uid="{AD4DEBB8-4E3B-4E6D-81CD-BC6FF6E2369C}"/>
    <cellStyle name="Notas 2 27 2 4 2" xfId="18602" xr:uid="{764B73BC-93B1-4EB7-B838-4B4156ACA6FD}"/>
    <cellStyle name="Notas 2 27 2 4_Volatility" xfId="18603" xr:uid="{D5DD90BB-6BB1-41C0-B3C5-A3412D0A4DD2}"/>
    <cellStyle name="Notas 2 27 2 5" xfId="18604" xr:uid="{C954926E-0A01-448B-9428-F772557FA69B}"/>
    <cellStyle name="Notas 2 27 2_Volatility" xfId="18605" xr:uid="{8CAEE659-E5AB-49D8-94A3-0527977E6C04}"/>
    <cellStyle name="Notas 2 27 3" xfId="18606" xr:uid="{0676A7E8-3F81-4D64-B23A-68A363BAB4AD}"/>
    <cellStyle name="Notas 2 27 3 2" xfId="18607" xr:uid="{B12B64B0-259E-402B-97A6-26135D89E1E0}"/>
    <cellStyle name="Notas 2 27 3 2 2" xfId="18608" xr:uid="{1E321AC5-C680-4190-B6B5-1D0A011B0AF4}"/>
    <cellStyle name="Notas 2 27 3 2_Volatility" xfId="18609" xr:uid="{797BB004-516A-4A9F-A43B-49154A164DE6}"/>
    <cellStyle name="Notas 2 27 3 3" xfId="18610" xr:uid="{D14B75F6-C09A-4B8C-B043-211920885D53}"/>
    <cellStyle name="Notas 2 27 3_Volatility" xfId="18611" xr:uid="{7108FA77-3409-49CA-ABC5-B9FF0B160DBA}"/>
    <cellStyle name="Notas 2 27 4" xfId="18612" xr:uid="{44A40862-3A32-43B0-847D-DE9C4EA49A43}"/>
    <cellStyle name="Notas 2 27 4 2" xfId="18613" xr:uid="{F5CC0271-C3A7-4275-8175-A66937FE8813}"/>
    <cellStyle name="Notas 2 27 4_Volatility" xfId="18614" xr:uid="{D936A60F-7A4D-42EA-B97F-D69ED3A156E9}"/>
    <cellStyle name="Notas 2 27 5" xfId="18615" xr:uid="{B069B335-21A7-45E0-9CF0-C575C4D19F0C}"/>
    <cellStyle name="Notas 2 27_Volatility" xfId="18616" xr:uid="{46FF8166-4B33-4D54-BEF9-A1E3E526B10D}"/>
    <cellStyle name="Notas 2 28" xfId="18617" xr:uid="{D9BDA944-FDA1-4EF2-8299-F2BD56A0840F}"/>
    <cellStyle name="Notas 2 28 2" xfId="18618" xr:uid="{EB88F807-6DCC-4CAE-9CEC-AC06B171FBD3}"/>
    <cellStyle name="Notas 2 28 2 2" xfId="18619" xr:uid="{F453A765-0EB3-4CE2-B086-CAB9F08D6197}"/>
    <cellStyle name="Notas 2 28 2 2 2" xfId="18620" xr:uid="{C7315B17-E267-40DB-A750-63FC67E46334}"/>
    <cellStyle name="Notas 2 28 2 2 2 2" xfId="18621" xr:uid="{713E028A-BCDD-4A70-B022-C8686410C0D2}"/>
    <cellStyle name="Notas 2 28 2 2 2_Volatility" xfId="18622" xr:uid="{49189724-1EDD-4685-8A38-3800B3CD3C90}"/>
    <cellStyle name="Notas 2 28 2 2 3" xfId="18623" xr:uid="{BADC71B4-DEDF-4CBE-9F0A-1CE056FB7B6D}"/>
    <cellStyle name="Notas 2 28 2 2_Volatility" xfId="18624" xr:uid="{17C781AA-5CA8-4F18-BBAE-7689B0A57703}"/>
    <cellStyle name="Notas 2 28 2 3" xfId="18625" xr:uid="{5572252C-7B6A-40FB-B5E4-81A63904CB3F}"/>
    <cellStyle name="Notas 2 28 2 3 2" xfId="18626" xr:uid="{AA468E5D-D51F-4A7A-A387-E874310E5BAB}"/>
    <cellStyle name="Notas 2 28 2 3 2 2" xfId="18627" xr:uid="{78460CF7-5E6C-4C8C-BBE7-E8FAA3B8683C}"/>
    <cellStyle name="Notas 2 28 2 3 2_Volatility" xfId="18628" xr:uid="{DC33BE70-93C5-40DA-99AB-33F53DB6AAC9}"/>
    <cellStyle name="Notas 2 28 2 3 3" xfId="18629" xr:uid="{96D10705-8695-4518-861F-D5B012B7EB21}"/>
    <cellStyle name="Notas 2 28 2 3_Volatility" xfId="18630" xr:uid="{B0BD9782-061B-4FB4-9F70-8A169F0491F7}"/>
    <cellStyle name="Notas 2 28 2 4" xfId="18631" xr:uid="{E60EAB43-9E73-41AE-8E05-5CE475EF12FE}"/>
    <cellStyle name="Notas 2 28 2 4 2" xfId="18632" xr:uid="{23FA1145-0685-4CFB-846A-0E1EBDC5850B}"/>
    <cellStyle name="Notas 2 28 2 4_Volatility" xfId="18633" xr:uid="{0A3D8C34-537F-4D9C-8626-485E29EBFEF1}"/>
    <cellStyle name="Notas 2 28 2 5" xfId="18634" xr:uid="{92AE2588-A195-45EF-AF4C-A9DBF072819E}"/>
    <cellStyle name="Notas 2 28 2_Volatility" xfId="18635" xr:uid="{4F821A0A-9F1E-4618-97FC-E375B94B0CF6}"/>
    <cellStyle name="Notas 2 28 3" xfId="18636" xr:uid="{B26166E2-D293-4E50-B762-94F2F7719581}"/>
    <cellStyle name="Notas 2 28 3 2" xfId="18637" xr:uid="{D8AC3D2E-FF20-400C-AF4F-17C431A5C5AC}"/>
    <cellStyle name="Notas 2 28 3 2 2" xfId="18638" xr:uid="{79A2BB8E-5363-4C95-B354-8927732A6887}"/>
    <cellStyle name="Notas 2 28 3 2_Volatility" xfId="18639" xr:uid="{CCAE5877-E85C-41DC-B58B-8D56F1327445}"/>
    <cellStyle name="Notas 2 28 3 3" xfId="18640" xr:uid="{25D59E7E-8A75-4322-9DB0-D98344B257CB}"/>
    <cellStyle name="Notas 2 28 3_Volatility" xfId="18641" xr:uid="{D2F14526-0456-48AF-981C-37B64F62CCBB}"/>
    <cellStyle name="Notas 2 28 4" xfId="18642" xr:uid="{216E92E8-23EE-4F4E-8E8C-528E9CB1AFE5}"/>
    <cellStyle name="Notas 2 28 4 2" xfId="18643" xr:uid="{7BC84971-4E62-40A3-A819-C35A0220FADE}"/>
    <cellStyle name="Notas 2 28 4_Volatility" xfId="18644" xr:uid="{10BDE48A-EB94-4A74-89E6-9D4700026E41}"/>
    <cellStyle name="Notas 2 28 5" xfId="18645" xr:uid="{CA700DCF-FB13-48AB-9B6D-D838954F31C2}"/>
    <cellStyle name="Notas 2 28_Volatility" xfId="18646" xr:uid="{1E6CBA95-70F0-425B-B386-D5100AF1E8F4}"/>
    <cellStyle name="Notas 2 29" xfId="18647" xr:uid="{F79F23A4-731E-4BA4-BBBC-0876F6F48418}"/>
    <cellStyle name="Notas 2 29 2" xfId="18648" xr:uid="{DF3DD032-1150-4287-88F8-759437EEF670}"/>
    <cellStyle name="Notas 2 29 2 2" xfId="18649" xr:uid="{800A6468-6590-4E58-AE77-4B956127C749}"/>
    <cellStyle name="Notas 2 29 2 2 2" xfId="18650" xr:uid="{FB301658-0959-471B-8855-F7D35E93CBAC}"/>
    <cellStyle name="Notas 2 29 2 2 2 2" xfId="18651" xr:uid="{57E994EE-478B-43FE-93AF-2B69B9A92FC7}"/>
    <cellStyle name="Notas 2 29 2 2 2_Volatility" xfId="18652" xr:uid="{F7931FC7-4F36-440F-8590-ABDC8C30D0AA}"/>
    <cellStyle name="Notas 2 29 2 2 3" xfId="18653" xr:uid="{AA7ACC74-B4F4-4B02-91C9-0F0FC3904CBB}"/>
    <cellStyle name="Notas 2 29 2 2_Volatility" xfId="18654" xr:uid="{2B6C4D2E-777E-4AAD-B1AC-5034DA9228A4}"/>
    <cellStyle name="Notas 2 29 2 3" xfId="18655" xr:uid="{FA628E84-49B4-4F77-B85B-94E851787666}"/>
    <cellStyle name="Notas 2 29 2 3 2" xfId="18656" xr:uid="{03B743D3-EA29-47F0-9F11-F356076FC87F}"/>
    <cellStyle name="Notas 2 29 2 3 2 2" xfId="18657" xr:uid="{454FBBEB-36CC-4408-AC61-5F1264CF912F}"/>
    <cellStyle name="Notas 2 29 2 3 2_Volatility" xfId="18658" xr:uid="{245A7025-4C12-4364-9F73-4D7BE78BEA23}"/>
    <cellStyle name="Notas 2 29 2 3 3" xfId="18659" xr:uid="{88CF3F88-E7FE-4AC0-B6B5-24E465E71D5C}"/>
    <cellStyle name="Notas 2 29 2 3_Volatility" xfId="18660" xr:uid="{8EB55D69-6047-405D-B63A-B610650CA076}"/>
    <cellStyle name="Notas 2 29 2 4" xfId="18661" xr:uid="{0C1B207C-B7B6-4DEC-9E49-C6A22DAB0323}"/>
    <cellStyle name="Notas 2 29 2 4 2" xfId="18662" xr:uid="{E9FB8C7A-76B2-48B6-95A9-3D3A3C4E3D20}"/>
    <cellStyle name="Notas 2 29 2 4_Volatility" xfId="18663" xr:uid="{A9C3FFC0-E129-405F-B5C2-2CB79415B0CD}"/>
    <cellStyle name="Notas 2 29 2 5" xfId="18664" xr:uid="{24C6BB36-7635-4DCE-A826-5014E525AE79}"/>
    <cellStyle name="Notas 2 29 2_Volatility" xfId="18665" xr:uid="{FEAA61A5-E8A6-4FC1-8A9D-CDC259C965BA}"/>
    <cellStyle name="Notas 2 29 3" xfId="18666" xr:uid="{5BB8DAFB-82D7-42EA-B20B-D07588D8C0E8}"/>
    <cellStyle name="Notas 2 29 3 2" xfId="18667" xr:uid="{7391B5B4-10DD-466A-A4F5-5AE2E4ACB66B}"/>
    <cellStyle name="Notas 2 29 3 2 2" xfId="18668" xr:uid="{3EF46F61-AE78-42CD-8C69-0E01E8833B90}"/>
    <cellStyle name="Notas 2 29 3 2_Volatility" xfId="18669" xr:uid="{1CEDB5B9-1A30-4B9D-9157-EBF900DA77BA}"/>
    <cellStyle name="Notas 2 29 3 3" xfId="18670" xr:uid="{D260CA07-AF7C-4387-9F4C-D9A6633A22D7}"/>
    <cellStyle name="Notas 2 29 3_Volatility" xfId="18671" xr:uid="{CF5CA467-C52F-4B7D-A800-72C511A66AE6}"/>
    <cellStyle name="Notas 2 29 4" xfId="18672" xr:uid="{C4B252C2-424C-46B8-A0E4-819860431FE1}"/>
    <cellStyle name="Notas 2 29 4 2" xfId="18673" xr:uid="{17C66968-5F63-45CB-95D1-E7D60E74EB92}"/>
    <cellStyle name="Notas 2 29 4_Volatility" xfId="18674" xr:uid="{C842597B-826A-49F0-94A1-092A8296E025}"/>
    <cellStyle name="Notas 2 29 5" xfId="18675" xr:uid="{829F2A20-AB95-4D03-B269-EDD5CC88DE8E}"/>
    <cellStyle name="Notas 2 29_Volatility" xfId="18676" xr:uid="{16FA4B32-8267-41A6-85B6-38BF4E114505}"/>
    <cellStyle name="Notas 2 3" xfId="18677" xr:uid="{16C710FF-8420-4583-AD4C-D3D2696CC8ED}"/>
    <cellStyle name="Notas 2 3 2" xfId="18678" xr:uid="{F959978C-676E-472F-99D0-748AC59434A6}"/>
    <cellStyle name="Notas 2 3 2 2" xfId="18679" xr:uid="{44D425F0-99F9-4049-9962-5EF3F197B436}"/>
    <cellStyle name="Notas 2 3 2 2 2" xfId="18680" xr:uid="{26578083-C090-4837-AF9C-31D1B64EB779}"/>
    <cellStyle name="Notas 2 3 2 2 2 2" xfId="18681" xr:uid="{93276F84-2D9F-4C90-844A-65FC1080BC30}"/>
    <cellStyle name="Notas 2 3 2 2 2_Volatility" xfId="18682" xr:uid="{3DE06603-EF13-4A41-8DE2-30E57446B755}"/>
    <cellStyle name="Notas 2 3 2 2 3" xfId="18683" xr:uid="{3A521419-974E-475B-8B96-34951FD0DEA8}"/>
    <cellStyle name="Notas 2 3 2 2_Volatility" xfId="18684" xr:uid="{1958C909-3DAC-4EBE-B93E-FBFD63CB9A94}"/>
    <cellStyle name="Notas 2 3 2 3" xfId="18685" xr:uid="{A2B8E9F8-B927-4B73-B058-F598B2116343}"/>
    <cellStyle name="Notas 2 3 2 3 2" xfId="18686" xr:uid="{D3880F65-C5F1-40A1-A972-AEC94329212C}"/>
    <cellStyle name="Notas 2 3 2 3 2 2" xfId="18687" xr:uid="{347B00C6-5C33-4529-9770-BDC899763A51}"/>
    <cellStyle name="Notas 2 3 2 3 2_Volatility" xfId="18688" xr:uid="{4D1036B0-D54D-45E4-B868-8C28DD19F747}"/>
    <cellStyle name="Notas 2 3 2 3 3" xfId="18689" xr:uid="{A01B3C9E-FCA8-4543-80CE-3E638640DA9E}"/>
    <cellStyle name="Notas 2 3 2 3_Volatility" xfId="18690" xr:uid="{6A9C1033-B115-4AE2-86B6-8731BC384B55}"/>
    <cellStyle name="Notas 2 3 2 4" xfId="18691" xr:uid="{E5D0E13A-36E3-4375-AC9B-532511FFD929}"/>
    <cellStyle name="Notas 2 3 2 4 2" xfId="18692" xr:uid="{581C3144-68EE-4CA4-99C1-07D4E498511F}"/>
    <cellStyle name="Notas 2 3 2 4_Volatility" xfId="18693" xr:uid="{D2C32262-2518-476B-B84D-7DC282A9EF98}"/>
    <cellStyle name="Notas 2 3 2 5" xfId="18694" xr:uid="{7403214E-422E-49DD-A154-D21FE99B3C70}"/>
    <cellStyle name="Notas 2 3 2_Volatility" xfId="18695" xr:uid="{C7FC7642-FB96-4393-8F33-012DB713694D}"/>
    <cellStyle name="Notas 2 3 3" xfId="18696" xr:uid="{F51A25B3-9CCD-420C-9754-37889A15DBC6}"/>
    <cellStyle name="Notas 2 3 3 2" xfId="18697" xr:uid="{860A5481-F2F9-446B-B86A-5505A24DD591}"/>
    <cellStyle name="Notas 2 3 3 2 2" xfId="18698" xr:uid="{47C3E3D7-F166-40A4-9856-1F1B1549F0A2}"/>
    <cellStyle name="Notas 2 3 3 2_Volatility" xfId="18699" xr:uid="{2C1C2039-ACA8-4EB6-955A-3A3BCA8BEFDE}"/>
    <cellStyle name="Notas 2 3 3 3" xfId="18700" xr:uid="{1E794A4B-A9EB-48C1-B916-DEBAFAE4D027}"/>
    <cellStyle name="Notas 2 3 3_Volatility" xfId="18701" xr:uid="{3CD2B147-536D-4D91-8239-E17E483D61B9}"/>
    <cellStyle name="Notas 2 3 4" xfId="18702" xr:uid="{E3085E18-6F56-4E69-B87E-2843D2E99494}"/>
    <cellStyle name="Notas 2 3 4 2" xfId="18703" xr:uid="{53763D58-7CD4-419D-920A-D0DA6BCA0D6D}"/>
    <cellStyle name="Notas 2 3 4_Volatility" xfId="18704" xr:uid="{4435DBD4-F96D-4801-8A92-4F11A7649FEE}"/>
    <cellStyle name="Notas 2 3 5" xfId="18705" xr:uid="{1ED4EE07-8F39-4FC7-9B51-5AFDFFBE88E0}"/>
    <cellStyle name="Notas 2 3_Volatility" xfId="18706" xr:uid="{B3A679C7-F592-43A1-8273-FCA76BBF41B4}"/>
    <cellStyle name="Notas 2 30" xfId="18707" xr:uid="{1087A88E-3E2D-4A8E-B1D1-3783293087D1}"/>
    <cellStyle name="Notas 2 30 2" xfId="18708" xr:uid="{83797972-6CA1-4DE9-BA98-3590229439A6}"/>
    <cellStyle name="Notas 2 30 2 2" xfId="18709" xr:uid="{9ECA27E9-8523-49D1-900B-D1D734CC51FA}"/>
    <cellStyle name="Notas 2 30 2 2 2" xfId="18710" xr:uid="{F9846C04-72CE-41D9-AB85-A33D086580EC}"/>
    <cellStyle name="Notas 2 30 2 2 2 2" xfId="18711" xr:uid="{1315B23C-2E4A-4073-BCAC-40E47AD87921}"/>
    <cellStyle name="Notas 2 30 2 2 2_Volatility" xfId="18712" xr:uid="{92478680-170C-48F9-86AD-EEE542C72361}"/>
    <cellStyle name="Notas 2 30 2 2 3" xfId="18713" xr:uid="{88FCAD92-7132-448E-9275-829C3B45F3A1}"/>
    <cellStyle name="Notas 2 30 2 2_Volatility" xfId="18714" xr:uid="{FF9FA20D-CF5A-4581-9522-5C3CDE40CC4D}"/>
    <cellStyle name="Notas 2 30 2 3" xfId="18715" xr:uid="{597DC89F-55C8-4E31-8898-A0F006EC294E}"/>
    <cellStyle name="Notas 2 30 2 3 2" xfId="18716" xr:uid="{35958F19-BFFF-4621-BEEF-4C69C13CE106}"/>
    <cellStyle name="Notas 2 30 2 3 2 2" xfId="18717" xr:uid="{7EA95902-256C-4B59-A79C-BD8627C77B09}"/>
    <cellStyle name="Notas 2 30 2 3 2_Volatility" xfId="18718" xr:uid="{1E5C832E-6C2B-4DFA-807C-12B435098BA4}"/>
    <cellStyle name="Notas 2 30 2 3 3" xfId="18719" xr:uid="{324F05F8-0989-42BF-A666-DEA49374C038}"/>
    <cellStyle name="Notas 2 30 2 3_Volatility" xfId="18720" xr:uid="{BD669B09-22DF-4902-9384-C5BA2B1748CE}"/>
    <cellStyle name="Notas 2 30 2 4" xfId="18721" xr:uid="{5733F89A-A7F5-42F6-9AE6-AF8E9F9F1514}"/>
    <cellStyle name="Notas 2 30 2 4 2" xfId="18722" xr:uid="{C8F6F075-5CE6-40FB-A6BB-7CB778B0569E}"/>
    <cellStyle name="Notas 2 30 2 4_Volatility" xfId="18723" xr:uid="{4AE55475-3B43-4909-8267-F8CF83C79AEF}"/>
    <cellStyle name="Notas 2 30 2 5" xfId="18724" xr:uid="{C66EBFE7-5C10-4117-B799-696A28E70145}"/>
    <cellStyle name="Notas 2 30 2_Volatility" xfId="18725" xr:uid="{859466F5-11E9-4FE2-965E-2671429296E0}"/>
    <cellStyle name="Notas 2 30 3" xfId="18726" xr:uid="{05605755-C129-4F2F-8D77-D744AC2304C7}"/>
    <cellStyle name="Notas 2 30 3 2" xfId="18727" xr:uid="{E71332C0-879B-486B-929C-7EA81FA52C4E}"/>
    <cellStyle name="Notas 2 30 3 2 2" xfId="18728" xr:uid="{83827653-712E-4D44-B314-077DE15DBC01}"/>
    <cellStyle name="Notas 2 30 3 2_Volatility" xfId="18729" xr:uid="{AB6CAC99-D58A-4573-A234-1536FAD0502B}"/>
    <cellStyle name="Notas 2 30 3 3" xfId="18730" xr:uid="{35D39499-C5EE-4A61-A968-AAB14DFD2545}"/>
    <cellStyle name="Notas 2 30 3_Volatility" xfId="18731" xr:uid="{D94EED8C-2271-43BC-8A36-EDBFAE7F5FA7}"/>
    <cellStyle name="Notas 2 30 4" xfId="18732" xr:uid="{C695C4C4-C702-4C5D-BCBD-070A75B341B4}"/>
    <cellStyle name="Notas 2 30 4 2" xfId="18733" xr:uid="{E5CDC5C0-E91B-4269-934C-A10F2EFF60F1}"/>
    <cellStyle name="Notas 2 30 4_Volatility" xfId="18734" xr:uid="{08071073-2314-44B5-990A-922863D80D6D}"/>
    <cellStyle name="Notas 2 30 5" xfId="18735" xr:uid="{F80D5AF8-4314-4265-B47F-D78A4ECD5DAC}"/>
    <cellStyle name="Notas 2 30_Volatility" xfId="18736" xr:uid="{9D5A1EED-7B07-4F6A-AE7B-FE8224F6DA1B}"/>
    <cellStyle name="Notas 2 31" xfId="18737" xr:uid="{C4D3C6A8-1036-45F9-AE73-7DA82E824AF7}"/>
    <cellStyle name="Notas 2 31 2" xfId="18738" xr:uid="{683BDDF6-3D7C-4A39-921F-EBF375A0FF89}"/>
    <cellStyle name="Notas 2 31 2 2" xfId="18739" xr:uid="{EBD6F1D3-671E-4C4C-9416-CE7DD0A3CE09}"/>
    <cellStyle name="Notas 2 31 2 2 2" xfId="18740" xr:uid="{06A5CBE2-C10D-409F-8FFD-43FE1B1FA2F8}"/>
    <cellStyle name="Notas 2 31 2 2 2 2" xfId="18741" xr:uid="{E0F4CDE7-DC30-418A-A180-4CD84D02168D}"/>
    <cellStyle name="Notas 2 31 2 2 2_Volatility" xfId="18742" xr:uid="{A9B9886D-FCC7-4131-858F-5907B3C9B5E8}"/>
    <cellStyle name="Notas 2 31 2 2 3" xfId="18743" xr:uid="{674B858E-6922-458E-B9FD-C63333DC87BE}"/>
    <cellStyle name="Notas 2 31 2 2_Volatility" xfId="18744" xr:uid="{6C6F5041-907C-45B4-A550-70491094E95D}"/>
    <cellStyle name="Notas 2 31 2 3" xfId="18745" xr:uid="{4CD558CD-0FB7-4F17-BCD1-5EF8F9CFC79C}"/>
    <cellStyle name="Notas 2 31 2 3 2" xfId="18746" xr:uid="{1F14EB55-71FB-4BA3-A14F-F741D7630213}"/>
    <cellStyle name="Notas 2 31 2 3 2 2" xfId="18747" xr:uid="{5A409541-1428-458A-855E-31A882B6EC12}"/>
    <cellStyle name="Notas 2 31 2 3 2_Volatility" xfId="18748" xr:uid="{8D3DD044-248D-4771-86AC-206BBF36CCC5}"/>
    <cellStyle name="Notas 2 31 2 3 3" xfId="18749" xr:uid="{E566F7F8-65C0-4E97-808A-EF8FE173DE48}"/>
    <cellStyle name="Notas 2 31 2 3_Volatility" xfId="18750" xr:uid="{A57FF3D5-1287-4A0B-B900-7340F965F41A}"/>
    <cellStyle name="Notas 2 31 2 4" xfId="18751" xr:uid="{F1F9EF09-A5A5-4A05-AEE1-7565E15D41D0}"/>
    <cellStyle name="Notas 2 31 2 4 2" xfId="18752" xr:uid="{28C3FF52-31FD-4A5E-9C95-BB98A021356B}"/>
    <cellStyle name="Notas 2 31 2 4_Volatility" xfId="18753" xr:uid="{D61FCF69-C0BE-425C-9375-F5969568FBF3}"/>
    <cellStyle name="Notas 2 31 2 5" xfId="18754" xr:uid="{5C0021F2-5588-4881-9D32-9920F9F0A1DA}"/>
    <cellStyle name="Notas 2 31 2_Volatility" xfId="18755" xr:uid="{909AC26F-229E-47AD-AAFE-FD7811F2E05E}"/>
    <cellStyle name="Notas 2 31 3" xfId="18756" xr:uid="{D65CE717-D24D-4F95-A9D6-0C1444A4F76A}"/>
    <cellStyle name="Notas 2 31 3 2" xfId="18757" xr:uid="{5C98D7D6-F497-4F25-92D2-41677928CFD0}"/>
    <cellStyle name="Notas 2 31 3 2 2" xfId="18758" xr:uid="{AAF86FF6-069B-4DF9-BB45-EFB8A72AEF6C}"/>
    <cellStyle name="Notas 2 31 3 2_Volatility" xfId="18759" xr:uid="{C95615FD-1989-498F-AFB2-B93D19D83537}"/>
    <cellStyle name="Notas 2 31 3 3" xfId="18760" xr:uid="{54376B3B-31EE-4111-975C-E2CDEFC33FD9}"/>
    <cellStyle name="Notas 2 31 3_Volatility" xfId="18761" xr:uid="{35804787-2E96-4344-873F-ACB461F6EF44}"/>
    <cellStyle name="Notas 2 31 4" xfId="18762" xr:uid="{A539AAD1-9EDE-41F5-BED1-A53F9E5FAB04}"/>
    <cellStyle name="Notas 2 31 4 2" xfId="18763" xr:uid="{B03404A0-ADCB-4C96-886B-F32C002E6B8F}"/>
    <cellStyle name="Notas 2 31 4_Volatility" xfId="18764" xr:uid="{A06585E0-CA1A-439A-B629-12FFBFAA489D}"/>
    <cellStyle name="Notas 2 31 5" xfId="18765" xr:uid="{01A43C6F-ACA1-45AB-919B-123B1C124EBE}"/>
    <cellStyle name="Notas 2 31_Volatility" xfId="18766" xr:uid="{810C9B80-BA81-4749-998B-9C1105B75719}"/>
    <cellStyle name="Notas 2 32" xfId="18767" xr:uid="{67BD3A41-D266-47C3-A106-D5EDE67A666A}"/>
    <cellStyle name="Notas 2 32 2" xfId="18768" xr:uid="{1D5037A5-E3A4-4FED-BAD5-190173BC151D}"/>
    <cellStyle name="Notas 2 32 2 2" xfId="18769" xr:uid="{B0078E7B-547E-436B-A578-1C1D6B3F9CB9}"/>
    <cellStyle name="Notas 2 32 2 2 2" xfId="18770" xr:uid="{BADE76A0-F10D-464F-922C-AF521193C509}"/>
    <cellStyle name="Notas 2 32 2 2 2 2" xfId="18771" xr:uid="{C545D182-0458-4CCA-B520-595B64375A19}"/>
    <cellStyle name="Notas 2 32 2 2 2_Volatility" xfId="18772" xr:uid="{53F9C2F1-D70C-4BBA-BB3B-46A94856EF94}"/>
    <cellStyle name="Notas 2 32 2 2 3" xfId="18773" xr:uid="{F1204AA5-AC09-4050-A7F7-623B6C1E5CA9}"/>
    <cellStyle name="Notas 2 32 2 2_Volatility" xfId="18774" xr:uid="{9C3B263D-10A9-40AB-84E4-B4BDB94EB2D8}"/>
    <cellStyle name="Notas 2 32 2 3" xfId="18775" xr:uid="{EF4A08BB-BD1E-4CE5-BE10-EFC810B023C6}"/>
    <cellStyle name="Notas 2 32 2 3 2" xfId="18776" xr:uid="{30AB7624-95A0-4B66-823C-F0505415B2C7}"/>
    <cellStyle name="Notas 2 32 2 3 2 2" xfId="18777" xr:uid="{32B95824-6A0E-4581-8AAF-1731CABC58F4}"/>
    <cellStyle name="Notas 2 32 2 3 2_Volatility" xfId="18778" xr:uid="{E594FF31-8925-4177-9FD2-95A9946B453A}"/>
    <cellStyle name="Notas 2 32 2 3 3" xfId="18779" xr:uid="{D0BF4951-B680-488A-A858-24E0ED3AC3EF}"/>
    <cellStyle name="Notas 2 32 2 3_Volatility" xfId="18780" xr:uid="{0A55D561-D1A1-4451-935E-81E85FEAC529}"/>
    <cellStyle name="Notas 2 32 2 4" xfId="18781" xr:uid="{EC110761-C926-4F0F-880A-BBC8B9D3D330}"/>
    <cellStyle name="Notas 2 32 2 4 2" xfId="18782" xr:uid="{6CF94F76-D170-4347-A667-65CF88DCFF65}"/>
    <cellStyle name="Notas 2 32 2 4_Volatility" xfId="18783" xr:uid="{36EE4CEC-C6C5-4445-B5D6-D8AF2D248C62}"/>
    <cellStyle name="Notas 2 32 2 5" xfId="18784" xr:uid="{E84D9AAC-E384-4935-AF4B-3B084BCEC430}"/>
    <cellStyle name="Notas 2 32 2_Volatility" xfId="18785" xr:uid="{40BACC15-86AE-44FE-BAEB-F5685878019E}"/>
    <cellStyle name="Notas 2 32 3" xfId="18786" xr:uid="{DB063161-107A-4946-9991-869866E178E4}"/>
    <cellStyle name="Notas 2 32 3 2" xfId="18787" xr:uid="{9794C2AB-54E6-4D04-B203-F36FEB323AE7}"/>
    <cellStyle name="Notas 2 32 3 2 2" xfId="18788" xr:uid="{7F8B14AC-0741-4B81-ACE0-615C14CF862C}"/>
    <cellStyle name="Notas 2 32 3 2_Volatility" xfId="18789" xr:uid="{7F642B21-48B0-48E1-BED2-D44AE02604E8}"/>
    <cellStyle name="Notas 2 32 3 3" xfId="18790" xr:uid="{C0A6BF79-77F7-4143-9C5A-5A60F3C3E93E}"/>
    <cellStyle name="Notas 2 32 3_Volatility" xfId="18791" xr:uid="{EB585697-67AE-4270-A2E1-099DAE00F200}"/>
    <cellStyle name="Notas 2 32 4" xfId="18792" xr:uid="{C959691D-E796-4470-93C6-06817B836756}"/>
    <cellStyle name="Notas 2 32 4 2" xfId="18793" xr:uid="{56894D4D-83B9-4C1A-A69B-BA83D692F494}"/>
    <cellStyle name="Notas 2 32 4_Volatility" xfId="18794" xr:uid="{C20C6F1E-5B67-4739-932E-5A15E05ED96D}"/>
    <cellStyle name="Notas 2 32 5" xfId="18795" xr:uid="{4BC87A52-C087-4462-94CF-C07AA1216BE3}"/>
    <cellStyle name="Notas 2 32_Volatility" xfId="18796" xr:uid="{8A557CAE-7449-4A28-AF4A-0E94B73CD68A}"/>
    <cellStyle name="Notas 2 33" xfId="18797" xr:uid="{257D5A18-DCF1-4651-98C6-498862326626}"/>
    <cellStyle name="Notas 2 33 2" xfId="18798" xr:uid="{57B81BB4-32AF-415D-8AAB-602070B4C44E}"/>
    <cellStyle name="Notas 2 33 2 2" xfId="18799" xr:uid="{E1C1DD37-FF18-4BEA-93D7-B4A3AFE76399}"/>
    <cellStyle name="Notas 2 33 2 2 2" xfId="18800" xr:uid="{9A3D163A-C86A-4039-901F-CE7E7379A9ED}"/>
    <cellStyle name="Notas 2 33 2 2 2 2" xfId="18801" xr:uid="{4108FB34-539C-46C3-BB9F-C0B939100E73}"/>
    <cellStyle name="Notas 2 33 2 2 2_Volatility" xfId="18802" xr:uid="{7783F865-04B3-4D7D-824D-DA0B1A8C142E}"/>
    <cellStyle name="Notas 2 33 2 2 3" xfId="18803" xr:uid="{68CF8B42-AC61-407D-9811-68B3D9B9F646}"/>
    <cellStyle name="Notas 2 33 2 2_Volatility" xfId="18804" xr:uid="{B749B631-EC33-4CB4-BD49-C837CC75CEBE}"/>
    <cellStyle name="Notas 2 33 2 3" xfId="18805" xr:uid="{9D4892DB-709F-48FD-AC00-03B82D6EA608}"/>
    <cellStyle name="Notas 2 33 2 3 2" xfId="18806" xr:uid="{C5C0F134-51C5-418C-BFA1-23784A5AE4B0}"/>
    <cellStyle name="Notas 2 33 2 3 2 2" xfId="18807" xr:uid="{F5464757-A010-49DF-8F94-B52AF66F7313}"/>
    <cellStyle name="Notas 2 33 2 3 2_Volatility" xfId="18808" xr:uid="{9D3C02C3-F0B0-4ED1-B453-7DFC78FF85B0}"/>
    <cellStyle name="Notas 2 33 2 3 3" xfId="18809" xr:uid="{0809EF62-E190-424A-836E-4FCF97630E2C}"/>
    <cellStyle name="Notas 2 33 2 3_Volatility" xfId="18810" xr:uid="{722C7969-9E16-4CC0-8AE0-DC9B375BAB0E}"/>
    <cellStyle name="Notas 2 33 2 4" xfId="18811" xr:uid="{9A364C09-1B4F-4BE4-9528-1FA732FC76D6}"/>
    <cellStyle name="Notas 2 33 2 4 2" xfId="18812" xr:uid="{44C53B51-E34F-4D47-A28C-9414FA0724A8}"/>
    <cellStyle name="Notas 2 33 2 4_Volatility" xfId="18813" xr:uid="{81670CDD-7109-4191-AC8B-796BF9938142}"/>
    <cellStyle name="Notas 2 33 2 5" xfId="18814" xr:uid="{DF633A2B-4504-4320-BE8D-941AC6500364}"/>
    <cellStyle name="Notas 2 33 2_Volatility" xfId="18815" xr:uid="{C5BE416F-A6EF-4401-A307-2A3C54FC43C0}"/>
    <cellStyle name="Notas 2 33 3" xfId="18816" xr:uid="{02E47E21-C0AB-4DA4-B2BF-52F78679DAB7}"/>
    <cellStyle name="Notas 2 33 3 2" xfId="18817" xr:uid="{69B5EDC0-14DB-4FBF-9DB2-A7341F478545}"/>
    <cellStyle name="Notas 2 33 3 2 2" xfId="18818" xr:uid="{43125596-5BB0-4D9A-B065-4345C3F4F236}"/>
    <cellStyle name="Notas 2 33 3 2_Volatility" xfId="18819" xr:uid="{634610AD-382E-42DD-B0EF-7A3FD55BB674}"/>
    <cellStyle name="Notas 2 33 3 3" xfId="18820" xr:uid="{8E29FD8C-E228-43DE-A1D2-CA7137BC2AC1}"/>
    <cellStyle name="Notas 2 33 3_Volatility" xfId="18821" xr:uid="{FBDA4854-F5BF-4B0D-850B-E41891EADFBC}"/>
    <cellStyle name="Notas 2 33 4" xfId="18822" xr:uid="{53A1E528-0BC4-4C84-A834-5EE74F56E712}"/>
    <cellStyle name="Notas 2 33 4 2" xfId="18823" xr:uid="{ABF94B70-88CF-4378-9DFB-51312F039ED0}"/>
    <cellStyle name="Notas 2 33 4_Volatility" xfId="18824" xr:uid="{906F663B-E238-47E6-B85A-E31811641417}"/>
    <cellStyle name="Notas 2 33 5" xfId="18825" xr:uid="{687C82F9-59A0-4FA9-8838-F7A4721AFC52}"/>
    <cellStyle name="Notas 2 33_Volatility" xfId="18826" xr:uid="{B40520A4-185E-4C64-9AD6-66DCF883B4AA}"/>
    <cellStyle name="Notas 2 34" xfId="18827" xr:uid="{262E1BBE-DCD9-4B70-A227-62451F694D80}"/>
    <cellStyle name="Notas 2 34 2" xfId="18828" xr:uid="{4D25F77E-6AC1-49B9-8007-8BB1FD88DF87}"/>
    <cellStyle name="Notas 2 34 2 2" xfId="18829" xr:uid="{A3A0D900-C2D4-439D-80E5-0EC9B2744425}"/>
    <cellStyle name="Notas 2 34 2 2 2" xfId="18830" xr:uid="{B4BF0A33-662D-4ADB-B16F-6DA1CFAF2446}"/>
    <cellStyle name="Notas 2 34 2 2 2 2" xfId="18831" xr:uid="{54A82810-F306-4398-B46D-62738009C3A5}"/>
    <cellStyle name="Notas 2 34 2 2 2_Volatility" xfId="18832" xr:uid="{D3E5B4CD-AAB8-4CD7-B34E-7BF332F34FAB}"/>
    <cellStyle name="Notas 2 34 2 2 3" xfId="18833" xr:uid="{B8469C9D-BE78-4E25-AD3E-27ECE4B9E74C}"/>
    <cellStyle name="Notas 2 34 2 2_Volatility" xfId="18834" xr:uid="{A00A7296-718A-44C4-9194-B0235C5838E7}"/>
    <cellStyle name="Notas 2 34 2 3" xfId="18835" xr:uid="{62702386-5D8D-4292-B0DC-A86633712558}"/>
    <cellStyle name="Notas 2 34 2 3 2" xfId="18836" xr:uid="{FC2744FD-4066-4011-95CE-EB2E90A57E7D}"/>
    <cellStyle name="Notas 2 34 2 3 2 2" xfId="18837" xr:uid="{9F6236CC-C8FD-4322-B751-67EEB4C0503B}"/>
    <cellStyle name="Notas 2 34 2 3 2_Volatility" xfId="18838" xr:uid="{73DCECC0-5E70-41D0-A22D-F61ABE17C1AA}"/>
    <cellStyle name="Notas 2 34 2 3 3" xfId="18839" xr:uid="{7D477B39-C9E9-426F-AC34-4FC0F52FC680}"/>
    <cellStyle name="Notas 2 34 2 3_Volatility" xfId="18840" xr:uid="{6A3923A3-FED1-4565-8D15-51D33BF9972A}"/>
    <cellStyle name="Notas 2 34 2 4" xfId="18841" xr:uid="{D353838A-A154-4885-91F4-34226A815DF3}"/>
    <cellStyle name="Notas 2 34 2 4 2" xfId="18842" xr:uid="{3E053DBF-7EB1-4A2B-AC82-232DB55AE517}"/>
    <cellStyle name="Notas 2 34 2 4_Volatility" xfId="18843" xr:uid="{B948D045-8A08-4730-B96B-799012B83800}"/>
    <cellStyle name="Notas 2 34 2 5" xfId="18844" xr:uid="{A250FA34-D924-4DD9-B613-45392B6E195E}"/>
    <cellStyle name="Notas 2 34 2_Volatility" xfId="18845" xr:uid="{B1DF4598-7298-45B8-8D5E-11426D1DB2C3}"/>
    <cellStyle name="Notas 2 34 3" xfId="18846" xr:uid="{A62677F0-F644-41E4-9390-7E567F7AAA25}"/>
    <cellStyle name="Notas 2 34 3 2" xfId="18847" xr:uid="{07355603-4EFF-4AD6-89A9-71ED5BCA79D4}"/>
    <cellStyle name="Notas 2 34 3 2 2" xfId="18848" xr:uid="{BE9995C5-95E6-4CD7-9FC9-42270563CDFB}"/>
    <cellStyle name="Notas 2 34 3 2_Volatility" xfId="18849" xr:uid="{B810BF14-4E8D-455A-A4BE-544DAD17BD2F}"/>
    <cellStyle name="Notas 2 34 3 3" xfId="18850" xr:uid="{40E798E5-B97C-4349-BA26-9B0DF11D75F7}"/>
    <cellStyle name="Notas 2 34 3_Volatility" xfId="18851" xr:uid="{585E08BD-FA60-4F9A-9146-DD725FB8933E}"/>
    <cellStyle name="Notas 2 34 4" xfId="18852" xr:uid="{DEDDEA80-8392-4946-8284-5D3FD033CA2F}"/>
    <cellStyle name="Notas 2 34 4 2" xfId="18853" xr:uid="{87BF4B14-0C55-4CE7-8EC8-EC4FE4580E4D}"/>
    <cellStyle name="Notas 2 34 4_Volatility" xfId="18854" xr:uid="{0DB345EA-EE9C-4865-B2A6-7A902F49005A}"/>
    <cellStyle name="Notas 2 34 5" xfId="18855" xr:uid="{6242BCE4-1FCB-400A-9CBC-F803C355E993}"/>
    <cellStyle name="Notas 2 34_Volatility" xfId="18856" xr:uid="{87BAF6E8-A70B-401B-A5BF-D6DFF5BEA404}"/>
    <cellStyle name="Notas 2 35" xfId="18857" xr:uid="{E1060DDD-F1B6-44B9-B1F6-345EAEB12314}"/>
    <cellStyle name="Notas 2 35 2" xfId="18858" xr:uid="{02145851-EEAE-4E93-9109-897F3CC232C5}"/>
    <cellStyle name="Notas 2 35 2 2" xfId="18859" xr:uid="{681D58E9-D5AA-4F1B-941C-7EF55D04A28C}"/>
    <cellStyle name="Notas 2 35 2 2 2" xfId="18860" xr:uid="{265145BA-7B54-4FC9-850B-75E964F59B19}"/>
    <cellStyle name="Notas 2 35 2 2 2 2" xfId="18861" xr:uid="{81A625F0-7462-4F00-A645-7069E1D6D18F}"/>
    <cellStyle name="Notas 2 35 2 2 2_Volatility" xfId="18862" xr:uid="{40C7142C-25EC-403A-AA7C-3067C021ECF0}"/>
    <cellStyle name="Notas 2 35 2 2 3" xfId="18863" xr:uid="{6EDCC747-8CA5-4801-ACC8-54F41748871A}"/>
    <cellStyle name="Notas 2 35 2 2_Volatility" xfId="18864" xr:uid="{80F45BB2-8067-4465-9883-D4A564C17FD5}"/>
    <cellStyle name="Notas 2 35 2 3" xfId="18865" xr:uid="{667CB67F-30A2-4CC1-8EBC-F76A244B6C65}"/>
    <cellStyle name="Notas 2 35 2 3 2" xfId="18866" xr:uid="{964875C7-6FBD-42C3-A1C5-10813FDD98D3}"/>
    <cellStyle name="Notas 2 35 2 3 2 2" xfId="18867" xr:uid="{04E36865-EED3-46A2-840C-FCAB77754914}"/>
    <cellStyle name="Notas 2 35 2 3 2_Volatility" xfId="18868" xr:uid="{EE112F4B-B90C-45A0-A206-775F3BCCD41C}"/>
    <cellStyle name="Notas 2 35 2 3 3" xfId="18869" xr:uid="{D289CD1C-7D1E-42A0-B904-87F574483E8A}"/>
    <cellStyle name="Notas 2 35 2 3_Volatility" xfId="18870" xr:uid="{A54F250E-4149-4363-A47F-82938F1C7B04}"/>
    <cellStyle name="Notas 2 35 2 4" xfId="18871" xr:uid="{E16A7902-58CD-43DD-AF3B-382E0DBB9ED5}"/>
    <cellStyle name="Notas 2 35 2 4 2" xfId="18872" xr:uid="{2A4969A8-2C5C-4BCD-809D-C8DB1E66C64A}"/>
    <cellStyle name="Notas 2 35 2 4_Volatility" xfId="18873" xr:uid="{BE6CBC11-C1F8-44CA-887B-BB237E9048AD}"/>
    <cellStyle name="Notas 2 35 2 5" xfId="18874" xr:uid="{D90BE69F-C0CA-4934-9E6F-FCA0B7550E70}"/>
    <cellStyle name="Notas 2 35 2_Volatility" xfId="18875" xr:uid="{F644466E-8B64-42D8-93A2-740B328DB139}"/>
    <cellStyle name="Notas 2 35 3" xfId="18876" xr:uid="{96AF2545-9575-4843-A93E-5908594DBAC6}"/>
    <cellStyle name="Notas 2 35 3 2" xfId="18877" xr:uid="{F56BA572-4337-43BB-871D-E9A883B27D13}"/>
    <cellStyle name="Notas 2 35 3 2 2" xfId="18878" xr:uid="{F8846870-87E2-4B9B-8DC0-5A1753D5249C}"/>
    <cellStyle name="Notas 2 35 3 2_Volatility" xfId="18879" xr:uid="{1CE61FA2-D9B0-4F56-B196-6DF9934F3B22}"/>
    <cellStyle name="Notas 2 35 3 3" xfId="18880" xr:uid="{D2D91668-1BC5-4365-9F06-4E98493C3EF7}"/>
    <cellStyle name="Notas 2 35 3_Volatility" xfId="18881" xr:uid="{46455667-E21E-4EEF-8DD8-E4851F1B6C97}"/>
    <cellStyle name="Notas 2 35 4" xfId="18882" xr:uid="{37BDFACC-D7E5-4CB4-9367-67778272EB17}"/>
    <cellStyle name="Notas 2 35 4 2" xfId="18883" xr:uid="{F2DAC266-15ED-49E2-99E4-05381AB8F64B}"/>
    <cellStyle name="Notas 2 35 4_Volatility" xfId="18884" xr:uid="{181C9CC8-1B46-4F1A-9A5B-3403DB97E2D7}"/>
    <cellStyle name="Notas 2 35 5" xfId="18885" xr:uid="{DED2ED53-23F9-4DE6-A69E-5C7AFDB3E57D}"/>
    <cellStyle name="Notas 2 35_Volatility" xfId="18886" xr:uid="{703CFF7D-4138-434F-A93D-542C4BC98A59}"/>
    <cellStyle name="Notas 2 36" xfId="18887" xr:uid="{0DC1A9A9-29EF-47BE-A08F-10EAEB447CE7}"/>
    <cellStyle name="Notas 2 36 2" xfId="18888" xr:uid="{09D0531E-6318-45A8-8A57-0FA9B97497B7}"/>
    <cellStyle name="Notas 2 36 2 2" xfId="18889" xr:uid="{A92641B6-E959-4913-B873-1AEA9863B037}"/>
    <cellStyle name="Notas 2 36 2 2 2" xfId="18890" xr:uid="{22192692-705A-43C5-841E-B236FAB601CE}"/>
    <cellStyle name="Notas 2 36 2 2 2 2" xfId="18891" xr:uid="{A0A0E541-A750-445E-97F6-26B64F829786}"/>
    <cellStyle name="Notas 2 36 2 2 2_Volatility" xfId="18892" xr:uid="{F081F475-C142-4E26-B1C8-F5F3396BEB39}"/>
    <cellStyle name="Notas 2 36 2 2 3" xfId="18893" xr:uid="{183EA33D-8517-4FE3-9A10-239637885A9A}"/>
    <cellStyle name="Notas 2 36 2 2_Volatility" xfId="18894" xr:uid="{DB249D38-7E90-4698-B41D-2C4B4618DADF}"/>
    <cellStyle name="Notas 2 36 2 3" xfId="18895" xr:uid="{FDD50D80-FC12-4BEA-941C-839C45AC87B5}"/>
    <cellStyle name="Notas 2 36 2 3 2" xfId="18896" xr:uid="{DCEC0797-F979-4CEC-B7E1-60BF02527017}"/>
    <cellStyle name="Notas 2 36 2 3 2 2" xfId="18897" xr:uid="{C71BFA77-E187-4051-AAD0-8D4D64549282}"/>
    <cellStyle name="Notas 2 36 2 3 2_Volatility" xfId="18898" xr:uid="{EA9889F8-6A3B-4C21-BA8C-FE073C4323BE}"/>
    <cellStyle name="Notas 2 36 2 3 3" xfId="18899" xr:uid="{342F2C5F-4C04-4BE9-BCF5-96346170BD94}"/>
    <cellStyle name="Notas 2 36 2 3_Volatility" xfId="18900" xr:uid="{F428BD87-4408-46F5-B0C7-2C59134C1EAC}"/>
    <cellStyle name="Notas 2 36 2 4" xfId="18901" xr:uid="{C9FA3B7B-5E2E-4DB2-BD27-B23C3FE7A666}"/>
    <cellStyle name="Notas 2 36 2 4 2" xfId="18902" xr:uid="{A68B4611-E76A-4D52-9461-9904E30AB852}"/>
    <cellStyle name="Notas 2 36 2 4_Volatility" xfId="18903" xr:uid="{DEA3383A-8662-4537-B9B0-5A79B636F549}"/>
    <cellStyle name="Notas 2 36 2 5" xfId="18904" xr:uid="{A7ECCA62-73C4-4E74-960D-390C209BC6E5}"/>
    <cellStyle name="Notas 2 36 2_Volatility" xfId="18905" xr:uid="{CBB50411-083D-4D46-882E-E167E65923CC}"/>
    <cellStyle name="Notas 2 36 3" xfId="18906" xr:uid="{ECB6F3AD-9DE7-48A0-A783-6580BA0BE224}"/>
    <cellStyle name="Notas 2 36 3 2" xfId="18907" xr:uid="{AE5084F0-DFC7-4E1E-A21D-3C58245A21C8}"/>
    <cellStyle name="Notas 2 36 3 2 2" xfId="18908" xr:uid="{A1D6AEBB-96EE-493E-BD76-54D73A98472F}"/>
    <cellStyle name="Notas 2 36 3 2_Volatility" xfId="18909" xr:uid="{BBE26F78-B0E3-4E89-B077-FF1422F2940C}"/>
    <cellStyle name="Notas 2 36 3 3" xfId="18910" xr:uid="{2EF20319-6D81-4B15-A8BD-2ACC7244B594}"/>
    <cellStyle name="Notas 2 36 3_Volatility" xfId="18911" xr:uid="{D2149522-7DE6-43EB-A463-5BFA68EDF466}"/>
    <cellStyle name="Notas 2 36 4" xfId="18912" xr:uid="{199B64AA-81BE-4624-B7C4-CE73511A2A78}"/>
    <cellStyle name="Notas 2 36 4 2" xfId="18913" xr:uid="{2F474166-7A3C-492F-A708-0B53D9025D4E}"/>
    <cellStyle name="Notas 2 36 4_Volatility" xfId="18914" xr:uid="{373594B3-B2E3-4C22-8B1F-A9A1F9CC46FC}"/>
    <cellStyle name="Notas 2 36 5" xfId="18915" xr:uid="{8B76DA7A-9B79-411F-845B-C2AC69106779}"/>
    <cellStyle name="Notas 2 36_Volatility" xfId="18916" xr:uid="{41B79291-4CC3-48BC-8BA5-3664982D1C7D}"/>
    <cellStyle name="Notas 2 37" xfId="18917" xr:uid="{53012DAB-E684-47C9-B2C3-5B6D9F7682B0}"/>
    <cellStyle name="Notas 2 37 2" xfId="18918" xr:uid="{A10FE68C-69AB-4640-9E36-CAD563D65305}"/>
    <cellStyle name="Notas 2 37 2 2" xfId="18919" xr:uid="{D75885A0-D31E-45DD-9BB0-11C7940EBFFA}"/>
    <cellStyle name="Notas 2 37 2 2 2" xfId="18920" xr:uid="{EBFAA7EC-7FE5-4EB2-A09A-251AE8D70E49}"/>
    <cellStyle name="Notas 2 37 2 2 2 2" xfId="18921" xr:uid="{D803F26B-DEAC-4BB4-A4E0-8B9E87444BF6}"/>
    <cellStyle name="Notas 2 37 2 2 2_Volatility" xfId="18922" xr:uid="{B5FDDA54-9BAF-46ED-A93C-3E078CB93540}"/>
    <cellStyle name="Notas 2 37 2 2 3" xfId="18923" xr:uid="{CEDD5F69-6110-49ED-8CDA-73D91E2CD150}"/>
    <cellStyle name="Notas 2 37 2 2_Volatility" xfId="18924" xr:uid="{B3C8F6C9-91D2-4689-B167-62791DAE5774}"/>
    <cellStyle name="Notas 2 37 2 3" xfId="18925" xr:uid="{802B8C86-D425-4DC5-B960-23FB0DB98287}"/>
    <cellStyle name="Notas 2 37 2 3 2" xfId="18926" xr:uid="{C5718661-645D-49F9-ADC4-ACEB8B8EE5A5}"/>
    <cellStyle name="Notas 2 37 2 3 2 2" xfId="18927" xr:uid="{D2809EC0-D8DE-409E-9AE0-A202958030FA}"/>
    <cellStyle name="Notas 2 37 2 3 2_Volatility" xfId="18928" xr:uid="{28BD6F47-0995-40C5-9566-970E1852A1A8}"/>
    <cellStyle name="Notas 2 37 2 3 3" xfId="18929" xr:uid="{F3C1CD6F-D5FA-4B23-AC30-9E6BA5808387}"/>
    <cellStyle name="Notas 2 37 2 3_Volatility" xfId="18930" xr:uid="{B4AD98FF-03B0-4EF7-8175-A552CAA89482}"/>
    <cellStyle name="Notas 2 37 2 4" xfId="18931" xr:uid="{AA093C30-1307-483A-80A1-7B2CDEAC299C}"/>
    <cellStyle name="Notas 2 37 2 4 2" xfId="18932" xr:uid="{9A4A49D0-683D-4206-9B8F-9392AAFA4DBF}"/>
    <cellStyle name="Notas 2 37 2 4_Volatility" xfId="18933" xr:uid="{F2595C41-24A4-4500-8F7A-EA05CDFB8F43}"/>
    <cellStyle name="Notas 2 37 2 5" xfId="18934" xr:uid="{F828E6B5-6880-441A-B822-32E6378EC855}"/>
    <cellStyle name="Notas 2 37 2_Volatility" xfId="18935" xr:uid="{7D6B7DE5-2269-47D5-902A-8667E335EB53}"/>
    <cellStyle name="Notas 2 37 3" xfId="18936" xr:uid="{F0FE33F3-4EF9-482D-8954-86CA9AE68424}"/>
    <cellStyle name="Notas 2 37 3 2" xfId="18937" xr:uid="{5FFBD77B-9F4E-414E-8073-C056BB283710}"/>
    <cellStyle name="Notas 2 37 3 2 2" xfId="18938" xr:uid="{9FBBEEB2-BCE1-48CD-8862-3673B5A5B30F}"/>
    <cellStyle name="Notas 2 37 3 2_Volatility" xfId="18939" xr:uid="{3F845D3A-BF47-44A1-A74F-713F93FAB384}"/>
    <cellStyle name="Notas 2 37 3 3" xfId="18940" xr:uid="{7459466B-2B19-4DE6-9795-4634D77511CA}"/>
    <cellStyle name="Notas 2 37 3_Volatility" xfId="18941" xr:uid="{33B61F4D-D881-4A40-9BC6-449B0ED04535}"/>
    <cellStyle name="Notas 2 37 4" xfId="18942" xr:uid="{7A0CDD36-FD94-4D0A-822D-14915C91EEE1}"/>
    <cellStyle name="Notas 2 37 4 2" xfId="18943" xr:uid="{A9B9A8C5-E513-4731-8BAD-70A98679FDDA}"/>
    <cellStyle name="Notas 2 37 4_Volatility" xfId="18944" xr:uid="{932C679A-8786-4E5B-B7A7-2FB1F91E9381}"/>
    <cellStyle name="Notas 2 37 5" xfId="18945" xr:uid="{2AEA6BEF-2BF3-4483-AEFD-13221EB29F70}"/>
    <cellStyle name="Notas 2 37_Volatility" xfId="18946" xr:uid="{54B0A178-821A-4E6C-83FF-C8846837953B}"/>
    <cellStyle name="Notas 2 38" xfId="18947" xr:uid="{6AF93B92-4407-4D55-A205-EF68C1FB40D5}"/>
    <cellStyle name="Notas 2 38 2" xfId="18948" xr:uid="{9671C9CA-9100-41F6-AE60-90BA1523C0C2}"/>
    <cellStyle name="Notas 2 38 2 2" xfId="18949" xr:uid="{EA91B77A-4BF4-4136-832B-64645B8CC8BD}"/>
    <cellStyle name="Notas 2 38 2 2 2" xfId="18950" xr:uid="{A6EAE896-7333-4588-A953-E0EB665B2752}"/>
    <cellStyle name="Notas 2 38 2 2 2 2" xfId="18951" xr:uid="{1B24728F-06D9-49D9-9BE5-11E7DCF2D5C5}"/>
    <cellStyle name="Notas 2 38 2 2 2_Volatility" xfId="18952" xr:uid="{AFD6618B-B53C-4528-B42F-C031FB833D4C}"/>
    <cellStyle name="Notas 2 38 2 2 3" xfId="18953" xr:uid="{9F7B6291-5EE8-4BFF-9F33-C95E3C2071A0}"/>
    <cellStyle name="Notas 2 38 2 2_Volatility" xfId="18954" xr:uid="{52E5B79D-CC68-47C1-B9BF-6E4C6826644D}"/>
    <cellStyle name="Notas 2 38 2 3" xfId="18955" xr:uid="{135B4195-3FCB-4B69-8BDA-53AE203975E3}"/>
    <cellStyle name="Notas 2 38 2 3 2" xfId="18956" xr:uid="{258D552F-11ED-405C-8D5D-831823478082}"/>
    <cellStyle name="Notas 2 38 2 3 2 2" xfId="18957" xr:uid="{5FF597ED-ED99-49DF-B0F3-B7C786CDF1B6}"/>
    <cellStyle name="Notas 2 38 2 3 2_Volatility" xfId="18958" xr:uid="{BACCAA4B-E560-464F-B7A5-242A6D379CB7}"/>
    <cellStyle name="Notas 2 38 2 3 3" xfId="18959" xr:uid="{DEBB5AC4-C867-4233-AFE8-54E7BCB321EB}"/>
    <cellStyle name="Notas 2 38 2 3_Volatility" xfId="18960" xr:uid="{C505B6E3-ECCE-49E4-BC6F-FFF85E36CE2C}"/>
    <cellStyle name="Notas 2 38 2 4" xfId="18961" xr:uid="{22E6A882-CB48-45F6-84D0-5026A73D764A}"/>
    <cellStyle name="Notas 2 38 2 4 2" xfId="18962" xr:uid="{23629E49-8729-40E6-8AAD-D1DBF48E5EA4}"/>
    <cellStyle name="Notas 2 38 2 4_Volatility" xfId="18963" xr:uid="{2B3E1D91-D738-48C6-828D-4A5A326DE301}"/>
    <cellStyle name="Notas 2 38 2 5" xfId="18964" xr:uid="{AA96FF23-0935-40C5-B925-2F468043C6C0}"/>
    <cellStyle name="Notas 2 38 2_Volatility" xfId="18965" xr:uid="{67916B89-A12C-46B0-89C7-7EE510D35528}"/>
    <cellStyle name="Notas 2 38 3" xfId="18966" xr:uid="{1DECB862-53E4-4F89-ACB7-679C2EB9A221}"/>
    <cellStyle name="Notas 2 38 3 2" xfId="18967" xr:uid="{81459E2E-9C88-4C99-B1BF-CBBBD4F6C69C}"/>
    <cellStyle name="Notas 2 38 3 2 2" xfId="18968" xr:uid="{7BE20C22-9D3F-43FB-86E2-B607AFE78849}"/>
    <cellStyle name="Notas 2 38 3 2_Volatility" xfId="18969" xr:uid="{9F50C0FB-EBF9-4042-8921-6F799EF6FFE9}"/>
    <cellStyle name="Notas 2 38 3 3" xfId="18970" xr:uid="{464432F9-27FE-42B0-8D91-7A59F530BE27}"/>
    <cellStyle name="Notas 2 38 3_Volatility" xfId="18971" xr:uid="{8B7F15A5-2CF9-4AE0-80FF-0B6F2239B022}"/>
    <cellStyle name="Notas 2 38 4" xfId="18972" xr:uid="{3260204C-542A-4F76-B358-456424B2D95B}"/>
    <cellStyle name="Notas 2 38 4 2" xfId="18973" xr:uid="{2F503CEB-D630-4058-9483-1884BA23EA6F}"/>
    <cellStyle name="Notas 2 38 4_Volatility" xfId="18974" xr:uid="{6ED8F109-87F4-4DCB-91A6-26761A8F0981}"/>
    <cellStyle name="Notas 2 38 5" xfId="18975" xr:uid="{26BE37D6-E4D3-45FB-A6A7-1441C4F64875}"/>
    <cellStyle name="Notas 2 38_Volatility" xfId="18976" xr:uid="{AF7BF479-6EDC-433A-B124-100B5F360FC4}"/>
    <cellStyle name="Notas 2 39" xfId="18977" xr:uid="{4AA21371-0041-4884-9082-E1DBD0CE22B9}"/>
    <cellStyle name="Notas 2 39 2" xfId="18978" xr:uid="{55C82A85-915C-4BB3-A7E9-C14A7D8BD6D7}"/>
    <cellStyle name="Notas 2 39 2 2" xfId="18979" xr:uid="{B11CFA10-63CC-4935-9114-618341A380B3}"/>
    <cellStyle name="Notas 2 39 2 2 2" xfId="18980" xr:uid="{37B1F0BE-F1DA-41BE-B4D6-36EA69379D5C}"/>
    <cellStyle name="Notas 2 39 2 2 2 2" xfId="18981" xr:uid="{322BEE9C-FC42-4EF5-9E7B-528B30A1CE3F}"/>
    <cellStyle name="Notas 2 39 2 2 2_Volatility" xfId="18982" xr:uid="{808C6B64-C00A-45DC-8B03-AB6C27D0F36D}"/>
    <cellStyle name="Notas 2 39 2 2 3" xfId="18983" xr:uid="{C7C1A727-2A00-4ECE-B19D-5FC949B993FD}"/>
    <cellStyle name="Notas 2 39 2 2_Volatility" xfId="18984" xr:uid="{EE899CB2-A52A-43A2-8315-CD9FEA9BE6F0}"/>
    <cellStyle name="Notas 2 39 2 3" xfId="18985" xr:uid="{2520C2A1-B138-4A20-BCE6-12668F64ACFC}"/>
    <cellStyle name="Notas 2 39 2 3 2" xfId="18986" xr:uid="{807F40B1-5A53-4029-B922-5C9F328E02A5}"/>
    <cellStyle name="Notas 2 39 2 3 2 2" xfId="18987" xr:uid="{414D98C4-F97D-4578-817F-223DDDB0961D}"/>
    <cellStyle name="Notas 2 39 2 3 2_Volatility" xfId="18988" xr:uid="{FC6D69AD-1705-49CC-97C7-EBE57C0E9B95}"/>
    <cellStyle name="Notas 2 39 2 3 3" xfId="18989" xr:uid="{1C35DAAC-A4D0-4AFB-BD46-D9DBF5E34481}"/>
    <cellStyle name="Notas 2 39 2 3_Volatility" xfId="18990" xr:uid="{D37F44B6-F4E6-4ADA-A370-076738471EF3}"/>
    <cellStyle name="Notas 2 39 2 4" xfId="18991" xr:uid="{B76A148C-FB30-49AB-8C69-F177966CD566}"/>
    <cellStyle name="Notas 2 39 2 4 2" xfId="18992" xr:uid="{FCC7580B-9808-44A3-935A-F77B77E6E12E}"/>
    <cellStyle name="Notas 2 39 2 4_Volatility" xfId="18993" xr:uid="{C4F48FB1-A17D-4BE3-BD44-81F9A71BF4ED}"/>
    <cellStyle name="Notas 2 39 2 5" xfId="18994" xr:uid="{81B78820-9AA8-4E9C-A7F4-56257EFC01E7}"/>
    <cellStyle name="Notas 2 39 2_Volatility" xfId="18995" xr:uid="{7FC0B5E2-41A2-4A03-9BD9-4916C5CD153C}"/>
    <cellStyle name="Notas 2 39 3" xfId="18996" xr:uid="{3B3549B1-C526-4D2D-B03F-949451BF1FAA}"/>
    <cellStyle name="Notas 2 39 3 2" xfId="18997" xr:uid="{3200FF48-FC9B-453E-927E-B75A781C60BF}"/>
    <cellStyle name="Notas 2 39 3 2 2" xfId="18998" xr:uid="{F2F47C88-F65E-48F6-9D29-27D0F8EB18E9}"/>
    <cellStyle name="Notas 2 39 3 2_Volatility" xfId="18999" xr:uid="{F8AE9EEE-0721-49FF-8325-1F5062E7BFF6}"/>
    <cellStyle name="Notas 2 39 3 3" xfId="19000" xr:uid="{3B674E3A-3225-4B67-8983-5C3FAA059A38}"/>
    <cellStyle name="Notas 2 39 3_Volatility" xfId="19001" xr:uid="{C158D0C1-0D8E-4A81-A90A-8992824F7E41}"/>
    <cellStyle name="Notas 2 39 4" xfId="19002" xr:uid="{272E0B14-7C36-4740-A207-807161C3DF55}"/>
    <cellStyle name="Notas 2 39 4 2" xfId="19003" xr:uid="{97BD9A2E-9EA1-4A5D-9123-0A79A0052AAB}"/>
    <cellStyle name="Notas 2 39 4_Volatility" xfId="19004" xr:uid="{073F6132-E0B2-4C24-BF3C-508A4EEACAF3}"/>
    <cellStyle name="Notas 2 39 5" xfId="19005" xr:uid="{8B5AB5A9-206E-4882-AA18-F61CFFFD969D}"/>
    <cellStyle name="Notas 2 39_Volatility" xfId="19006" xr:uid="{5D4DC6A8-6FF1-4491-8349-2E8B991BAF7C}"/>
    <cellStyle name="Notas 2 4" xfId="19007" xr:uid="{9598F0F6-3CCE-47A5-BABC-D62194D19EB2}"/>
    <cellStyle name="Notas 2 4 2" xfId="19008" xr:uid="{A8AD78F0-5C96-421F-A986-459CC16F4DE8}"/>
    <cellStyle name="Notas 2 4 2 2" xfId="19009" xr:uid="{3BF25184-97F7-4AD2-9D2D-24F268CB4C8B}"/>
    <cellStyle name="Notas 2 4 2 2 2" xfId="19010" xr:uid="{DC138EB2-4DC6-48A7-A7D1-05541125382F}"/>
    <cellStyle name="Notas 2 4 2 2 2 2" xfId="19011" xr:uid="{64B10267-097E-4463-8BAC-05780B74CB16}"/>
    <cellStyle name="Notas 2 4 2 2 2_Volatility" xfId="19012" xr:uid="{AD2C615E-28D3-43F6-9E4E-C3E0AFD4BACF}"/>
    <cellStyle name="Notas 2 4 2 2 3" xfId="19013" xr:uid="{AC16FAEC-05D4-4711-B182-2344CE20BAF2}"/>
    <cellStyle name="Notas 2 4 2 2_Volatility" xfId="19014" xr:uid="{C6EFC313-AEF8-4DDB-B32A-D4563C9BBB9C}"/>
    <cellStyle name="Notas 2 4 2 3" xfId="19015" xr:uid="{33398DA7-2E09-452A-99AF-5ED166356DC2}"/>
    <cellStyle name="Notas 2 4 2 3 2" xfId="19016" xr:uid="{02E3A546-D617-4637-B377-0F4D72964C56}"/>
    <cellStyle name="Notas 2 4 2 3 2 2" xfId="19017" xr:uid="{4C6B632D-3ACA-47BF-A626-85700D8BD848}"/>
    <cellStyle name="Notas 2 4 2 3 2_Volatility" xfId="19018" xr:uid="{ED54DB1B-C2E7-4B9B-8200-6F71748F2AD6}"/>
    <cellStyle name="Notas 2 4 2 3 3" xfId="19019" xr:uid="{024B6B68-DAF1-4D3E-B77E-CC90537EB54D}"/>
    <cellStyle name="Notas 2 4 2 3_Volatility" xfId="19020" xr:uid="{37DA4FDF-80D2-4C4F-8925-C1987C29E5B4}"/>
    <cellStyle name="Notas 2 4 2 4" xfId="19021" xr:uid="{9AFEF8DA-331D-40A1-8F93-2C62578F52F5}"/>
    <cellStyle name="Notas 2 4 2 4 2" xfId="19022" xr:uid="{3B7D5547-8B42-4DDD-A6B4-8D007833225F}"/>
    <cellStyle name="Notas 2 4 2 4_Volatility" xfId="19023" xr:uid="{0ABF4209-0B61-4E26-A97F-28A9C72F64CD}"/>
    <cellStyle name="Notas 2 4 2 5" xfId="19024" xr:uid="{5E5C8D6F-E049-4BFF-8381-39C83F8E15B9}"/>
    <cellStyle name="Notas 2 4 2_Volatility" xfId="19025" xr:uid="{D747DF4F-0E3F-4DB0-948D-A6BE5512636B}"/>
    <cellStyle name="Notas 2 4 3" xfId="19026" xr:uid="{A3E1694D-DC88-40D5-BA7A-F8A9A9AED1AF}"/>
    <cellStyle name="Notas 2 4 3 2" xfId="19027" xr:uid="{97099264-154F-4973-8A3E-168B17687E8B}"/>
    <cellStyle name="Notas 2 4 3 2 2" xfId="19028" xr:uid="{0ACF7A5A-4421-4C37-B24B-AAEC47FF54DE}"/>
    <cellStyle name="Notas 2 4 3 2_Volatility" xfId="19029" xr:uid="{214D3FA0-0204-4E10-88DA-9A1535E391D6}"/>
    <cellStyle name="Notas 2 4 3 3" xfId="19030" xr:uid="{4DE2B875-614C-4E66-9087-E53EA9DCDBF6}"/>
    <cellStyle name="Notas 2 4 3_Volatility" xfId="19031" xr:uid="{E0EFC537-D7F0-483F-B648-02B141CBE530}"/>
    <cellStyle name="Notas 2 4 4" xfId="19032" xr:uid="{098906FC-036C-4277-BC37-2A7D41EF254F}"/>
    <cellStyle name="Notas 2 4 4 2" xfId="19033" xr:uid="{0F87DD75-AE05-4716-8EFD-072A288FA357}"/>
    <cellStyle name="Notas 2 4 4_Volatility" xfId="19034" xr:uid="{AFD925AF-188C-400D-ADFD-5DEBE067209F}"/>
    <cellStyle name="Notas 2 4 5" xfId="19035" xr:uid="{44ED00AE-B167-43DE-A977-024B660AAEA5}"/>
    <cellStyle name="Notas 2 4_Volatility" xfId="19036" xr:uid="{772B65D6-5CBA-465F-93B2-59965BAEBB81}"/>
    <cellStyle name="Notas 2 40" xfId="19037" xr:uid="{DE8D7AAB-7677-4433-ABDB-CD5C41AF10EE}"/>
    <cellStyle name="Notas 2 40 2" xfId="19038" xr:uid="{18E471C6-42FE-4250-96E9-0ACF8724D8B3}"/>
    <cellStyle name="Notas 2 40 2 2" xfId="19039" xr:uid="{2EFEB7CD-B260-4F1C-8E8D-92264481926F}"/>
    <cellStyle name="Notas 2 40 2 2 2" xfId="19040" xr:uid="{B0BBC602-FDB8-4533-B1DA-B3FEA4173FFE}"/>
    <cellStyle name="Notas 2 40 2 2 2 2" xfId="19041" xr:uid="{43EC16E9-7460-487C-B4A2-78B9446D90F9}"/>
    <cellStyle name="Notas 2 40 2 2 2_Volatility" xfId="19042" xr:uid="{C9F87236-EC9C-4830-A7C3-D5D745ABE43C}"/>
    <cellStyle name="Notas 2 40 2 2 3" xfId="19043" xr:uid="{05DEA79C-8D75-44AD-95E1-FE487984379C}"/>
    <cellStyle name="Notas 2 40 2 2_Volatility" xfId="19044" xr:uid="{5776BE81-4B3A-411D-9A90-40B8AC8C1450}"/>
    <cellStyle name="Notas 2 40 2 3" xfId="19045" xr:uid="{355F8441-1B7A-4DCA-B45F-49FA0BE0BA5E}"/>
    <cellStyle name="Notas 2 40 2 3 2" xfId="19046" xr:uid="{1A19EF34-A16D-488E-9E3F-75FC64697382}"/>
    <cellStyle name="Notas 2 40 2 3 2 2" xfId="19047" xr:uid="{4027FAA2-8EFD-4897-903B-FD1BE76085CC}"/>
    <cellStyle name="Notas 2 40 2 3 2_Volatility" xfId="19048" xr:uid="{EE4C40F5-D951-4265-9022-1B8ECEF6A810}"/>
    <cellStyle name="Notas 2 40 2 3 3" xfId="19049" xr:uid="{29B7601E-F2A2-4B4D-8E99-0C2741F80825}"/>
    <cellStyle name="Notas 2 40 2 3_Volatility" xfId="19050" xr:uid="{5866F78E-97DC-4747-9371-58EC76C2D45E}"/>
    <cellStyle name="Notas 2 40 2 4" xfId="19051" xr:uid="{2EDF9CD9-ED3E-4EA7-9779-D1B75ADEFA3F}"/>
    <cellStyle name="Notas 2 40 2 4 2" xfId="19052" xr:uid="{88498CDC-1E32-41BB-A67E-C3BB760D5174}"/>
    <cellStyle name="Notas 2 40 2 4_Volatility" xfId="19053" xr:uid="{F95CB38F-6B65-4CEB-BD66-3F26DFFAE74A}"/>
    <cellStyle name="Notas 2 40 2 5" xfId="19054" xr:uid="{A7DD3E05-B290-4C78-A38D-053A5E3B549A}"/>
    <cellStyle name="Notas 2 40 2_Volatility" xfId="19055" xr:uid="{CED9563A-BE32-4C92-8F8A-B29A986B1EFF}"/>
    <cellStyle name="Notas 2 40 3" xfId="19056" xr:uid="{DD487412-253D-415F-AE0D-6A6B786F2880}"/>
    <cellStyle name="Notas 2 40 3 2" xfId="19057" xr:uid="{BCCBBC1C-FEF4-4786-B2BC-53F9D4149CAE}"/>
    <cellStyle name="Notas 2 40 3 2 2" xfId="19058" xr:uid="{F375D174-B9F1-4ACF-A1DB-4523CAC0698E}"/>
    <cellStyle name="Notas 2 40 3 2_Volatility" xfId="19059" xr:uid="{C6FF9C23-3F09-4721-BE1C-199BAEF92E7C}"/>
    <cellStyle name="Notas 2 40 3 3" xfId="19060" xr:uid="{5A7E816D-1555-497A-A822-6AE716482441}"/>
    <cellStyle name="Notas 2 40 3_Volatility" xfId="19061" xr:uid="{1586B8B4-FC71-4B41-8332-4C0F68D2773A}"/>
    <cellStyle name="Notas 2 40 4" xfId="19062" xr:uid="{B96BD7F3-9F0A-4ABE-B081-CCF115C5CC34}"/>
    <cellStyle name="Notas 2 40 4 2" xfId="19063" xr:uid="{49EB9308-1BE6-4EAA-914E-AC3E29067FCA}"/>
    <cellStyle name="Notas 2 40 4_Volatility" xfId="19064" xr:uid="{9451678F-8C02-4AFA-977B-B37DBAF08D61}"/>
    <cellStyle name="Notas 2 40 5" xfId="19065" xr:uid="{16C69C2F-6A28-4ED5-B11F-47FAEBAA2955}"/>
    <cellStyle name="Notas 2 40_Volatility" xfId="19066" xr:uid="{A410EF42-26F1-4A8E-B183-A7E65A3DAAD3}"/>
    <cellStyle name="Notas 2 41" xfId="19067" xr:uid="{B9D7F3A7-FD65-47BE-9716-73FCF772FBC1}"/>
    <cellStyle name="Notas 2 41 2" xfId="19068" xr:uid="{03841B19-F792-40BB-9278-1515EE6D8189}"/>
    <cellStyle name="Notas 2 41 2 2" xfId="19069" xr:uid="{EDF9AA61-76A3-4448-B6E4-3053780DACB7}"/>
    <cellStyle name="Notas 2 41 2 2 2" xfId="19070" xr:uid="{9ED89E13-2B9A-46DF-B649-66B3C7B3EEEC}"/>
    <cellStyle name="Notas 2 41 2 2 2 2" xfId="19071" xr:uid="{4500B77E-7299-492A-8680-612BF6B19FEA}"/>
    <cellStyle name="Notas 2 41 2 2 2_Volatility" xfId="19072" xr:uid="{2FD13DAD-9F40-4AA8-99A5-2E1784B4F6F6}"/>
    <cellStyle name="Notas 2 41 2 2 3" xfId="19073" xr:uid="{3253EB39-8A97-44ED-B120-D341BB3B1C06}"/>
    <cellStyle name="Notas 2 41 2 2_Volatility" xfId="19074" xr:uid="{105073A4-010F-42C7-9CB0-1A5FECA296ED}"/>
    <cellStyle name="Notas 2 41 2 3" xfId="19075" xr:uid="{AF61A659-3AA0-405F-821A-D49FFFF7878D}"/>
    <cellStyle name="Notas 2 41 2 3 2" xfId="19076" xr:uid="{F41BBE3A-F8F3-408F-AE0E-1EAD3A2B8146}"/>
    <cellStyle name="Notas 2 41 2 3 2 2" xfId="19077" xr:uid="{B99159E0-DE70-4D81-B73F-7F5D35E00A80}"/>
    <cellStyle name="Notas 2 41 2 3 2_Volatility" xfId="19078" xr:uid="{A8171351-16B0-4BB6-9D09-14D12412BE83}"/>
    <cellStyle name="Notas 2 41 2 3 3" xfId="19079" xr:uid="{BDB1CD80-B841-4FC6-B448-140D9C8DA333}"/>
    <cellStyle name="Notas 2 41 2 3_Volatility" xfId="19080" xr:uid="{8A4A2A5A-91FE-4508-AED5-7667104C081D}"/>
    <cellStyle name="Notas 2 41 2 4" xfId="19081" xr:uid="{A40A929E-BCB7-4EF4-AD7D-64930F0D0550}"/>
    <cellStyle name="Notas 2 41 2 4 2" xfId="19082" xr:uid="{641D5BD5-093D-4148-9B62-A7E8CE903ABD}"/>
    <cellStyle name="Notas 2 41 2 4_Volatility" xfId="19083" xr:uid="{5D3345E3-466C-4BE3-B7CD-EF32C8F96915}"/>
    <cellStyle name="Notas 2 41 2 5" xfId="19084" xr:uid="{66195D27-4012-4CB2-A003-5DAA19E9A738}"/>
    <cellStyle name="Notas 2 41 2_Volatility" xfId="19085" xr:uid="{4D520344-7EE1-4B9B-A7B1-568DC62A34E5}"/>
    <cellStyle name="Notas 2 41 3" xfId="19086" xr:uid="{AEAB798D-FC02-4DD6-80FB-14E7163D94F2}"/>
    <cellStyle name="Notas 2 41 3 2" xfId="19087" xr:uid="{DCF964D5-A7FA-4582-9E7C-AE3F21BE0968}"/>
    <cellStyle name="Notas 2 41 3 2 2" xfId="19088" xr:uid="{92A471FF-DD46-4965-9305-034844F1B4C4}"/>
    <cellStyle name="Notas 2 41 3 2_Volatility" xfId="19089" xr:uid="{F25A1E52-946C-4F52-A0A7-5A1456A59D85}"/>
    <cellStyle name="Notas 2 41 3 3" xfId="19090" xr:uid="{22095B1F-D2DF-427E-8C85-1E14FEB72119}"/>
    <cellStyle name="Notas 2 41 3_Volatility" xfId="19091" xr:uid="{F4D834DE-B6A3-41E6-9237-71AB85E11E84}"/>
    <cellStyle name="Notas 2 41 4" xfId="19092" xr:uid="{8F43824E-F378-4BA8-A1DF-9AC630E37643}"/>
    <cellStyle name="Notas 2 41 4 2" xfId="19093" xr:uid="{E8FF1901-613E-40F8-9E9A-2ED6074474E5}"/>
    <cellStyle name="Notas 2 41 4_Volatility" xfId="19094" xr:uid="{C26EE0D2-3F14-4ABD-B977-52C141DAAB09}"/>
    <cellStyle name="Notas 2 41 5" xfId="19095" xr:uid="{2D325E31-80A7-4426-901E-527E412BA4B3}"/>
    <cellStyle name="Notas 2 41_Volatility" xfId="19096" xr:uid="{5904F589-BD80-4480-9B6C-8DD8C58F55C9}"/>
    <cellStyle name="Notas 2 42" xfId="19097" xr:uid="{9731FF66-0927-4D27-B903-F225EAD2895B}"/>
    <cellStyle name="Notas 2 42 2" xfId="19098" xr:uid="{3AE1D575-CA25-4870-906E-22D8FA3A8B10}"/>
    <cellStyle name="Notas 2 42 2 2" xfId="19099" xr:uid="{B3EDD084-FDBF-49A4-A9FD-42C0ED34D4C5}"/>
    <cellStyle name="Notas 2 42 2 2 2" xfId="19100" xr:uid="{072AC8AD-8544-4B57-9FF5-0EE246B7E9F2}"/>
    <cellStyle name="Notas 2 42 2 2 2 2" xfId="19101" xr:uid="{B5F46A54-1D89-4004-8D7C-B8DA43FD723C}"/>
    <cellStyle name="Notas 2 42 2 2 2_Volatility" xfId="19102" xr:uid="{72BB220A-A797-4FDB-AC67-E67F03F8FD3E}"/>
    <cellStyle name="Notas 2 42 2 2 3" xfId="19103" xr:uid="{0DD967B0-7B86-4CFE-AA81-67A817041269}"/>
    <cellStyle name="Notas 2 42 2 2_Volatility" xfId="19104" xr:uid="{78B8FE5C-0010-4505-B693-5C71A5512137}"/>
    <cellStyle name="Notas 2 42 2 3" xfId="19105" xr:uid="{50F37D07-7628-4EEB-A60F-7C6C9A24AE92}"/>
    <cellStyle name="Notas 2 42 2 3 2" xfId="19106" xr:uid="{1E839902-0098-40B4-8998-3CD12C9DECF3}"/>
    <cellStyle name="Notas 2 42 2 3 2 2" xfId="19107" xr:uid="{B7B10C24-C7EC-4CBC-9EE6-0BDEF2E51622}"/>
    <cellStyle name="Notas 2 42 2 3 2_Volatility" xfId="19108" xr:uid="{F885BB82-5B3E-41CD-96C8-A1BB580283DF}"/>
    <cellStyle name="Notas 2 42 2 3 3" xfId="19109" xr:uid="{C1C93BD8-1478-4337-BDC6-05A588CB300B}"/>
    <cellStyle name="Notas 2 42 2 3_Volatility" xfId="19110" xr:uid="{6DD6E060-373F-44D9-8883-A769F2C5D338}"/>
    <cellStyle name="Notas 2 42 2 4" xfId="19111" xr:uid="{B0E6D1B8-9B39-4404-88FC-52089639DE1F}"/>
    <cellStyle name="Notas 2 42 2 4 2" xfId="19112" xr:uid="{06EDF975-0599-40BD-942E-B1DDC6171499}"/>
    <cellStyle name="Notas 2 42 2 4_Volatility" xfId="19113" xr:uid="{3F78F128-F338-4FB2-92BF-7E5E1FD39C21}"/>
    <cellStyle name="Notas 2 42 2 5" xfId="19114" xr:uid="{9C3AF818-E947-402D-A0F2-5EC4F2F1D615}"/>
    <cellStyle name="Notas 2 42 2_Volatility" xfId="19115" xr:uid="{AB471A58-6024-4060-926E-59F9B2FC87E6}"/>
    <cellStyle name="Notas 2 42 3" xfId="19116" xr:uid="{77CF0E0C-D38D-4CC9-87F3-FB79525C2F01}"/>
    <cellStyle name="Notas 2 42 3 2" xfId="19117" xr:uid="{81DCB8EE-9A84-4B1A-B17A-A50260D2E09A}"/>
    <cellStyle name="Notas 2 42 3 2 2" xfId="19118" xr:uid="{25A1361F-D6E9-4A41-B1DD-C20D12A468B9}"/>
    <cellStyle name="Notas 2 42 3 2_Volatility" xfId="19119" xr:uid="{9771CC13-0B67-4DFE-98FD-95BAA5AACE95}"/>
    <cellStyle name="Notas 2 42 3 3" xfId="19120" xr:uid="{F4BF29A6-AD1D-40A9-B21E-51AF1DF378C7}"/>
    <cellStyle name="Notas 2 42 3_Volatility" xfId="19121" xr:uid="{ECC73E57-64F0-4423-A1FB-10699100DCD0}"/>
    <cellStyle name="Notas 2 42 4" xfId="19122" xr:uid="{32D0819C-B56E-46C7-91E5-16F069989E54}"/>
    <cellStyle name="Notas 2 42 4 2" xfId="19123" xr:uid="{D02EE45C-A7B0-4446-B78C-23D5557E37CE}"/>
    <cellStyle name="Notas 2 42 4_Volatility" xfId="19124" xr:uid="{22ED188A-79CE-4ACA-BF74-A9E4EFBEB469}"/>
    <cellStyle name="Notas 2 42 5" xfId="19125" xr:uid="{AD59F2AB-7E5F-4FB4-8A89-5C4D62A17E38}"/>
    <cellStyle name="Notas 2 42_Volatility" xfId="19126" xr:uid="{803BF5E6-5737-42E4-82CD-31F7C3F88A1A}"/>
    <cellStyle name="Notas 2 43" xfId="19127" xr:uid="{43DA2CA8-8BDD-4307-870E-05429D94373B}"/>
    <cellStyle name="Notas 2 43 2" xfId="19128" xr:uid="{390E0D5B-DB68-4E65-9901-BAA731971123}"/>
    <cellStyle name="Notas 2 43 2 2" xfId="19129" xr:uid="{346CC726-9DF8-48CB-BA51-79CEBD4213C4}"/>
    <cellStyle name="Notas 2 43 2 2 2" xfId="19130" xr:uid="{586725D5-2BAD-4453-BBD2-F3B3F22D0C09}"/>
    <cellStyle name="Notas 2 43 2 2 2 2" xfId="19131" xr:uid="{DB5ACEF8-E102-49C6-93E1-54EB53B9A3D5}"/>
    <cellStyle name="Notas 2 43 2 2 2_Volatility" xfId="19132" xr:uid="{91A75530-CBD1-441E-AC41-4AF2A76BDD4C}"/>
    <cellStyle name="Notas 2 43 2 2 3" xfId="19133" xr:uid="{D3CB4862-75AC-466A-AF06-59104F37FF7D}"/>
    <cellStyle name="Notas 2 43 2 2_Volatility" xfId="19134" xr:uid="{66522170-C1C5-41BC-9DDB-B88CC9139985}"/>
    <cellStyle name="Notas 2 43 2 3" xfId="19135" xr:uid="{2F05CEA7-29C6-4753-867E-15BAD6C45402}"/>
    <cellStyle name="Notas 2 43 2 3 2" xfId="19136" xr:uid="{1CCF88A3-57AF-488E-ABFF-9ECF73825F14}"/>
    <cellStyle name="Notas 2 43 2 3 2 2" xfId="19137" xr:uid="{BF2D9BF6-0235-4250-A4E5-E29D7119914A}"/>
    <cellStyle name="Notas 2 43 2 3 2_Volatility" xfId="19138" xr:uid="{EA0D621C-B58B-46D1-8D0A-EDFD287E24F5}"/>
    <cellStyle name="Notas 2 43 2 3 3" xfId="19139" xr:uid="{6F6009B1-281B-48E8-8EB7-AEEF272F2680}"/>
    <cellStyle name="Notas 2 43 2 3_Volatility" xfId="19140" xr:uid="{2362D930-1968-42B3-B293-689623802214}"/>
    <cellStyle name="Notas 2 43 2 4" xfId="19141" xr:uid="{3F8C2469-B552-46DE-843F-87B65090867F}"/>
    <cellStyle name="Notas 2 43 2 4 2" xfId="19142" xr:uid="{304384F6-26DB-4C8C-8736-FD5C91185F9C}"/>
    <cellStyle name="Notas 2 43 2 4_Volatility" xfId="19143" xr:uid="{9A9BE228-E10C-47A9-BF3E-B362DE93FD9C}"/>
    <cellStyle name="Notas 2 43 2 5" xfId="19144" xr:uid="{3B00FE84-F4EE-4A0B-83D8-A392E3A9CFDF}"/>
    <cellStyle name="Notas 2 43 2_Volatility" xfId="19145" xr:uid="{5470CCE1-9643-4DB0-A3C8-C2E44DEBB4E1}"/>
    <cellStyle name="Notas 2 43 3" xfId="19146" xr:uid="{516C63E6-D64E-46F0-BE2C-075F244307FC}"/>
    <cellStyle name="Notas 2 43 3 2" xfId="19147" xr:uid="{BA19E04F-6538-478A-9587-B9EB2E478DAE}"/>
    <cellStyle name="Notas 2 43 3 2 2" xfId="19148" xr:uid="{932338C9-B1C3-407E-9A6A-3318B96840F9}"/>
    <cellStyle name="Notas 2 43 3 2_Volatility" xfId="19149" xr:uid="{A86F1AB1-4E5E-43A8-9CA8-FFE4D69DF28F}"/>
    <cellStyle name="Notas 2 43 3 3" xfId="19150" xr:uid="{7429E8DC-57C8-468B-90D7-B7EDB7BFB4C0}"/>
    <cellStyle name="Notas 2 43 3_Volatility" xfId="19151" xr:uid="{EABF4D21-B2DB-4FEC-8393-D9B8EC374DFD}"/>
    <cellStyle name="Notas 2 43 4" xfId="19152" xr:uid="{D4A70FD9-A9B2-45AA-8E3E-93EDA038634E}"/>
    <cellStyle name="Notas 2 43 4 2" xfId="19153" xr:uid="{E72F49BF-E0BE-4D4B-A89A-A77DDF3AB7F5}"/>
    <cellStyle name="Notas 2 43 4_Volatility" xfId="19154" xr:uid="{BB18F75F-351F-4AFD-9E14-4A33A8774F11}"/>
    <cellStyle name="Notas 2 43 5" xfId="19155" xr:uid="{2A17178D-647F-4827-9CE4-E995EA8E8E1E}"/>
    <cellStyle name="Notas 2 43_Volatility" xfId="19156" xr:uid="{EB5A3D71-AC16-4803-BD91-296CE9B677A3}"/>
    <cellStyle name="Notas 2 44" xfId="19157" xr:uid="{19311E87-B96F-42D0-8DD8-82C8AA585CEF}"/>
    <cellStyle name="Notas 2 44 2" xfId="19158" xr:uid="{F153161F-6138-44BC-856C-8CF87999ADE2}"/>
    <cellStyle name="Notas 2 44 2 2" xfId="19159" xr:uid="{0BAD67BE-829E-499E-8F61-26950C6F0D6F}"/>
    <cellStyle name="Notas 2 44 2 2 2" xfId="19160" xr:uid="{8DA0F8A2-1C32-42EF-A135-A32B87FE4927}"/>
    <cellStyle name="Notas 2 44 2 2 2 2" xfId="19161" xr:uid="{3531C412-F19B-4C46-9E90-670F69A692CE}"/>
    <cellStyle name="Notas 2 44 2 2 2_Volatility" xfId="19162" xr:uid="{033649DC-7A82-49C1-AA86-09A37D3852A8}"/>
    <cellStyle name="Notas 2 44 2 2 3" xfId="19163" xr:uid="{CAB0C558-C652-4061-899A-CE9897F4CCC6}"/>
    <cellStyle name="Notas 2 44 2 2_Volatility" xfId="19164" xr:uid="{A294EEB4-1976-4DDB-B116-6CE013FE6DB0}"/>
    <cellStyle name="Notas 2 44 2 3" xfId="19165" xr:uid="{9D53FE0B-6FF4-496D-8D5C-48EA1269130F}"/>
    <cellStyle name="Notas 2 44 2 3 2" xfId="19166" xr:uid="{B192EBCA-CA5B-489F-AFA7-C5A0DA3F152F}"/>
    <cellStyle name="Notas 2 44 2 3 2 2" xfId="19167" xr:uid="{3F05F944-58AC-418C-B4CC-FF8B4BBFA426}"/>
    <cellStyle name="Notas 2 44 2 3 2_Volatility" xfId="19168" xr:uid="{624DFAFA-BED8-4723-9461-2F7E8B01307B}"/>
    <cellStyle name="Notas 2 44 2 3 3" xfId="19169" xr:uid="{D08654FD-7431-453D-8A81-5DB71E3FC54D}"/>
    <cellStyle name="Notas 2 44 2 3_Volatility" xfId="19170" xr:uid="{4C2554AB-00F3-4CD0-8087-32D635375EFF}"/>
    <cellStyle name="Notas 2 44 2 4" xfId="19171" xr:uid="{0C571516-BFC3-4F11-B440-3E0ACE0D9FA0}"/>
    <cellStyle name="Notas 2 44 2 4 2" xfId="19172" xr:uid="{42364A60-F536-499A-B4F5-8A34614DCECF}"/>
    <cellStyle name="Notas 2 44 2 4_Volatility" xfId="19173" xr:uid="{3DE924F7-602D-4A04-8FAD-6262EAA58E37}"/>
    <cellStyle name="Notas 2 44 2 5" xfId="19174" xr:uid="{ED84862E-7250-440C-ADD1-353F57C45C91}"/>
    <cellStyle name="Notas 2 44 2_Volatility" xfId="19175" xr:uid="{1B06CD74-82ED-4255-9C77-6F15EEB63465}"/>
    <cellStyle name="Notas 2 44 3" xfId="19176" xr:uid="{F22F76EC-AB05-42DA-991A-D148E396E2E6}"/>
    <cellStyle name="Notas 2 44 3 2" xfId="19177" xr:uid="{282F1078-A697-4473-A0BE-910A7CF6B33C}"/>
    <cellStyle name="Notas 2 44 3 2 2" xfId="19178" xr:uid="{DE7F187B-AA74-4CE8-8343-E40A8CF9FCA3}"/>
    <cellStyle name="Notas 2 44 3 2_Volatility" xfId="19179" xr:uid="{7AB6AA5F-F9F3-4DB3-AF1F-8AAE55F5C30C}"/>
    <cellStyle name="Notas 2 44 3 3" xfId="19180" xr:uid="{8542634F-5E9B-4ACE-A97B-AB96BBCC27C3}"/>
    <cellStyle name="Notas 2 44 3_Volatility" xfId="19181" xr:uid="{5FF07FC7-4C64-44A4-A13A-145E81B18BAD}"/>
    <cellStyle name="Notas 2 44 4" xfId="19182" xr:uid="{797136F7-7ACF-49D8-B2E7-CEF32811EA46}"/>
    <cellStyle name="Notas 2 44 4 2" xfId="19183" xr:uid="{68B3C203-94D9-4531-9096-3F4866505B2D}"/>
    <cellStyle name="Notas 2 44 4_Volatility" xfId="19184" xr:uid="{47E45BC6-4900-4C9F-929C-776AC3C46A24}"/>
    <cellStyle name="Notas 2 44 5" xfId="19185" xr:uid="{724B466E-36B6-40B7-AB32-90321CF3DB92}"/>
    <cellStyle name="Notas 2 44_Volatility" xfId="19186" xr:uid="{F30894AD-81DD-498E-887F-2D3416F96B1D}"/>
    <cellStyle name="Notas 2 45" xfId="19187" xr:uid="{6D8CC7EF-870C-4210-A4C7-923845AB2708}"/>
    <cellStyle name="Notas 2 45 2" xfId="19188" xr:uid="{52B314E8-52B5-42B3-A515-BF25F163C497}"/>
    <cellStyle name="Notas 2 45 2 2" xfId="19189" xr:uid="{B1F8CC9F-18B2-4893-A265-7BFD4979E98C}"/>
    <cellStyle name="Notas 2 45 2 2 2" xfId="19190" xr:uid="{0BFA3E8F-80ED-48C1-B265-B799B77348DB}"/>
    <cellStyle name="Notas 2 45 2 2 2 2" xfId="19191" xr:uid="{A9588D6A-46CA-4C4A-84D6-5A0638440DDA}"/>
    <cellStyle name="Notas 2 45 2 2 2_Volatility" xfId="19192" xr:uid="{3AD02445-B315-4DD6-8C71-27321E1184F6}"/>
    <cellStyle name="Notas 2 45 2 2 3" xfId="19193" xr:uid="{B46284F8-EF29-4139-86FD-9DCF0DC63676}"/>
    <cellStyle name="Notas 2 45 2 2_Volatility" xfId="19194" xr:uid="{EC033896-AAD7-490F-BE46-59A689706F18}"/>
    <cellStyle name="Notas 2 45 2 3" xfId="19195" xr:uid="{C1292DE8-6E33-4C7F-B6B8-57AB86D4B5EE}"/>
    <cellStyle name="Notas 2 45 2 3 2" xfId="19196" xr:uid="{AF16E351-1FBA-4BE5-B6D6-3AEE512D80DB}"/>
    <cellStyle name="Notas 2 45 2 3 2 2" xfId="19197" xr:uid="{FC9B9335-0DCB-4528-A710-058DBF4A3BA5}"/>
    <cellStyle name="Notas 2 45 2 3 2_Volatility" xfId="19198" xr:uid="{97C16560-C73D-459A-8081-B92E5C9A76A2}"/>
    <cellStyle name="Notas 2 45 2 3 3" xfId="19199" xr:uid="{4ADB02DC-02E5-4DED-B24B-D68255BCAA42}"/>
    <cellStyle name="Notas 2 45 2 3_Volatility" xfId="19200" xr:uid="{6B758C33-D169-4688-ACD7-46C7D3F965A6}"/>
    <cellStyle name="Notas 2 45 2 4" xfId="19201" xr:uid="{FB91CABD-F413-4ED4-9D5A-5CA632F8C67A}"/>
    <cellStyle name="Notas 2 45 2 4 2" xfId="19202" xr:uid="{A944E0A2-180B-4271-BBC0-A6FE2E252D91}"/>
    <cellStyle name="Notas 2 45 2 4_Volatility" xfId="19203" xr:uid="{59742F7E-8F5C-4760-8550-1B81C7E97082}"/>
    <cellStyle name="Notas 2 45 2 5" xfId="19204" xr:uid="{E8C5C5C1-8374-4B5D-AD42-64E4B8CD7546}"/>
    <cellStyle name="Notas 2 45 2_Volatility" xfId="19205" xr:uid="{B5AEA0AE-328A-4474-97D2-458F70353482}"/>
    <cellStyle name="Notas 2 45 3" xfId="19206" xr:uid="{AD442B1B-7CBD-423E-981C-16A8CFFFF9BF}"/>
    <cellStyle name="Notas 2 45 3 2" xfId="19207" xr:uid="{8BC2C79E-73B4-4227-A14E-0EC23BF1AEAF}"/>
    <cellStyle name="Notas 2 45 3 2 2" xfId="19208" xr:uid="{E12AE486-7A8B-468C-A579-8FD0090F1819}"/>
    <cellStyle name="Notas 2 45 3 2_Volatility" xfId="19209" xr:uid="{6C630444-0C67-4702-86CC-A7F536EC3ECF}"/>
    <cellStyle name="Notas 2 45 3 3" xfId="19210" xr:uid="{EB4E3F09-E7CF-4B6E-87B9-A927BF84CA6C}"/>
    <cellStyle name="Notas 2 45 3_Volatility" xfId="19211" xr:uid="{F4D85331-01F1-46CE-AD8C-20ABE276EF08}"/>
    <cellStyle name="Notas 2 45 4" xfId="19212" xr:uid="{38DFD04D-3F47-4B9A-8CD6-D5C3B3441A21}"/>
    <cellStyle name="Notas 2 45 4 2" xfId="19213" xr:uid="{F5CCE337-DAC8-4E82-8BD3-E69ADA6F19F1}"/>
    <cellStyle name="Notas 2 45 4_Volatility" xfId="19214" xr:uid="{274ECD26-EFC0-41FE-A5B7-934DAB46EE2F}"/>
    <cellStyle name="Notas 2 45 5" xfId="19215" xr:uid="{5CACF7C5-3C16-4AB4-8F6B-748207807337}"/>
    <cellStyle name="Notas 2 45_Volatility" xfId="19216" xr:uid="{348D1D34-FCA0-43EC-BCE3-DE88CAF89D05}"/>
    <cellStyle name="Notas 2 46" xfId="19217" xr:uid="{29D2615A-048A-41A3-960A-84E6D85F8931}"/>
    <cellStyle name="Notas 2 46 2" xfId="19218" xr:uid="{60F51D66-D11B-4137-A1E2-F7E4ED4DBFAE}"/>
    <cellStyle name="Notas 2 46 2 2" xfId="19219" xr:uid="{F21CF8F3-E2CA-4BCB-839B-987E2CF417F2}"/>
    <cellStyle name="Notas 2 46 2 2 2" xfId="19220" xr:uid="{A6426AB2-C6E9-4FFA-8217-9FF8FB1BB005}"/>
    <cellStyle name="Notas 2 46 2 2 2 2" xfId="19221" xr:uid="{C3A6E655-6A95-41DF-AB49-BF60DD6373AE}"/>
    <cellStyle name="Notas 2 46 2 2 2_Volatility" xfId="19222" xr:uid="{FAEFA8D9-5252-409D-ADD5-8B8A2B22AC3E}"/>
    <cellStyle name="Notas 2 46 2 2 3" xfId="19223" xr:uid="{DFBA5065-3D4F-4BD8-9573-73F0C692E1AB}"/>
    <cellStyle name="Notas 2 46 2 2_Volatility" xfId="19224" xr:uid="{2AB46C0E-F59A-447F-9D60-1979C432FDCC}"/>
    <cellStyle name="Notas 2 46 2 3" xfId="19225" xr:uid="{9C50F490-ACB8-413A-AD49-86FEE8CE9B01}"/>
    <cellStyle name="Notas 2 46 2 3 2" xfId="19226" xr:uid="{90689CBB-A911-4ABC-99B6-2BC6B4CE3D96}"/>
    <cellStyle name="Notas 2 46 2 3 2 2" xfId="19227" xr:uid="{C0CF2AB6-D242-45E3-A9B3-1B18CFF7A0CB}"/>
    <cellStyle name="Notas 2 46 2 3 2_Volatility" xfId="19228" xr:uid="{E10B36D1-92D7-42C1-9531-D98173A56EB0}"/>
    <cellStyle name="Notas 2 46 2 3 3" xfId="19229" xr:uid="{FCB5642C-0437-4B29-BCC0-46665FCD753A}"/>
    <cellStyle name="Notas 2 46 2 3_Volatility" xfId="19230" xr:uid="{36A874A0-C24C-43E9-90E2-DCC919674F02}"/>
    <cellStyle name="Notas 2 46 2 4" xfId="19231" xr:uid="{0ABB47D3-24FA-4540-8C86-84B262C9BD40}"/>
    <cellStyle name="Notas 2 46 2 4 2" xfId="19232" xr:uid="{502DDB03-4219-4C78-BFA1-509251790220}"/>
    <cellStyle name="Notas 2 46 2 4_Volatility" xfId="19233" xr:uid="{3EAA6E0E-DE29-4B12-9791-100F397635F8}"/>
    <cellStyle name="Notas 2 46 2 5" xfId="19234" xr:uid="{CD6A1D2F-AAAD-42EB-A679-8EAFA948AE38}"/>
    <cellStyle name="Notas 2 46 2_Volatility" xfId="19235" xr:uid="{3C5524AA-8B52-4CE7-B743-9A7BBEF9012A}"/>
    <cellStyle name="Notas 2 46 3" xfId="19236" xr:uid="{B5406E9F-1E01-4366-9943-B53C740E69A4}"/>
    <cellStyle name="Notas 2 46 3 2" xfId="19237" xr:uid="{1E950030-58B0-485E-95AF-8FD282401681}"/>
    <cellStyle name="Notas 2 46 3 2 2" xfId="19238" xr:uid="{A08E2FE4-630A-4E59-88E6-517E77BEF77F}"/>
    <cellStyle name="Notas 2 46 3 2_Volatility" xfId="19239" xr:uid="{74BD8CA9-1B46-424B-B653-DE83DE3F5F53}"/>
    <cellStyle name="Notas 2 46 3 3" xfId="19240" xr:uid="{DA539DF0-099F-455E-8941-3E202ADEF761}"/>
    <cellStyle name="Notas 2 46 3_Volatility" xfId="19241" xr:uid="{B7E0BB92-1728-4F80-BA22-72032CB8FC2D}"/>
    <cellStyle name="Notas 2 46 4" xfId="19242" xr:uid="{C5D828CC-4044-409F-B52D-C61022847E2E}"/>
    <cellStyle name="Notas 2 46 4 2" xfId="19243" xr:uid="{C7174049-ACA5-499F-A7C7-47A53655AD59}"/>
    <cellStyle name="Notas 2 46 4_Volatility" xfId="19244" xr:uid="{5F621FBA-6A3E-46A1-9B88-3E95E14E2C83}"/>
    <cellStyle name="Notas 2 46 5" xfId="19245" xr:uid="{E60990FA-F567-4FA4-B460-D6011A4CB151}"/>
    <cellStyle name="Notas 2 46_Volatility" xfId="19246" xr:uid="{B8D9BAF1-8874-48A2-B6C5-51CA34A17100}"/>
    <cellStyle name="Notas 2 47" xfId="19247" xr:uid="{A7953796-D4CD-4E82-8C00-7CF2E22C1D01}"/>
    <cellStyle name="Notas 2 47 2" xfId="19248" xr:uid="{C13CA3CF-E929-4AE7-B196-3D72A277A9C0}"/>
    <cellStyle name="Notas 2 47 2 2" xfId="19249" xr:uid="{BD147E3E-AB71-443A-973C-084D56663028}"/>
    <cellStyle name="Notas 2 47 2 2 2" xfId="19250" xr:uid="{5F2445FE-BF90-449A-BFA7-A32D42A78F4A}"/>
    <cellStyle name="Notas 2 47 2 2_Volatility" xfId="19251" xr:uid="{0CD2E4A4-6218-4609-A387-EB77DAC541CE}"/>
    <cellStyle name="Notas 2 47 2 3" xfId="19252" xr:uid="{C18CAAD1-0D38-4192-97E0-91FD69895ADD}"/>
    <cellStyle name="Notas 2 47 2_Volatility" xfId="19253" xr:uid="{3E72CBD4-CC75-4F76-9361-EDDD59D3570A}"/>
    <cellStyle name="Notas 2 47 3" xfId="19254" xr:uid="{73F7CF93-4FA7-4905-A154-9D175520D4DC}"/>
    <cellStyle name="Notas 2 47 3 2" xfId="19255" xr:uid="{CDB2751D-4FA7-4BDB-8D2D-E1B2530A1451}"/>
    <cellStyle name="Notas 2 47 3 2 2" xfId="19256" xr:uid="{EFE9A052-DBD0-48E3-8C8F-73403AC87B4A}"/>
    <cellStyle name="Notas 2 47 3 2_Volatility" xfId="19257" xr:uid="{3941D2BD-3A8F-4B45-A1F5-8B9683667D17}"/>
    <cellStyle name="Notas 2 47 3 3" xfId="19258" xr:uid="{6898E9F4-DF20-4A48-A8E0-1C28E0970010}"/>
    <cellStyle name="Notas 2 47 3_Volatility" xfId="19259" xr:uid="{B201D808-3A62-4333-B12B-35838E531AC6}"/>
    <cellStyle name="Notas 2 47 4" xfId="19260" xr:uid="{BF2929AB-6511-4C82-98E9-6D45A1FAB9AD}"/>
    <cellStyle name="Notas 2 47 4 2" xfId="19261" xr:uid="{DF11FAD7-511A-4440-A22B-2F1D635E2E9F}"/>
    <cellStyle name="Notas 2 47 4_Volatility" xfId="19262" xr:uid="{BF7D9351-7685-49E8-B394-FBBDBC505C1F}"/>
    <cellStyle name="Notas 2 47 5" xfId="19263" xr:uid="{E92C7B59-F204-4090-96C7-B45103897BE0}"/>
    <cellStyle name="Notas 2 47_Volatility" xfId="19264" xr:uid="{06D5662F-D863-40D6-AA01-372A7F17504B}"/>
    <cellStyle name="Notas 2 48" xfId="19265" xr:uid="{CCF20AFF-1EE6-437B-8DAB-F925BC02FCFA}"/>
    <cellStyle name="Notas 2 48 2" xfId="19266" xr:uid="{BEC44895-A05C-4A8E-9FF9-E1769DBEA4A4}"/>
    <cellStyle name="Notas 2 48 2 2" xfId="19267" xr:uid="{ACEE0F81-66A0-4D91-A096-9268FDF1247F}"/>
    <cellStyle name="Notas 2 48 2_Volatility" xfId="19268" xr:uid="{3570DB89-CD2E-4A62-AB41-300201DDF10E}"/>
    <cellStyle name="Notas 2 48 3" xfId="19269" xr:uid="{4C68C121-206A-4DAA-B6C1-74EC53043268}"/>
    <cellStyle name="Notas 2 48_Volatility" xfId="19270" xr:uid="{72DD8CC7-F3CE-4067-9EE8-9E07369CA890}"/>
    <cellStyle name="Notas 2 49" xfId="19271" xr:uid="{6307C1B9-7EE0-44EB-A061-DE0E096D1D15}"/>
    <cellStyle name="Notas 2 49 2" xfId="19272" xr:uid="{6C936DC1-C4A1-4532-8349-EE98A14CBDBA}"/>
    <cellStyle name="Notas 2 49_Volatility" xfId="19273" xr:uid="{8A058D06-98A8-44E8-A571-C4B323772963}"/>
    <cellStyle name="Notas 2 5" xfId="19274" xr:uid="{AE9C24F6-148D-4449-8340-6D011B62FC76}"/>
    <cellStyle name="Notas 2 5 2" xfId="19275" xr:uid="{77E558B5-AF9D-405B-B6AA-930469182FD7}"/>
    <cellStyle name="Notas 2 5 2 2" xfId="19276" xr:uid="{46917B05-8A31-4D20-A7F5-852E226C8BDD}"/>
    <cellStyle name="Notas 2 5 2 2 2" xfId="19277" xr:uid="{AA0A578C-9526-4010-98EB-E1E5274C941B}"/>
    <cellStyle name="Notas 2 5 2 2 2 2" xfId="19278" xr:uid="{A538B45C-F9B3-4DD3-8E48-9BD53CB6E46D}"/>
    <cellStyle name="Notas 2 5 2 2 2_Volatility" xfId="19279" xr:uid="{8EB8D7C6-8662-4D67-AA09-A5742FD395B2}"/>
    <cellStyle name="Notas 2 5 2 2 3" xfId="19280" xr:uid="{2B31EF18-9790-4B4D-9BEB-341A76AD3FD5}"/>
    <cellStyle name="Notas 2 5 2 2_Volatility" xfId="19281" xr:uid="{6B8D8356-1B5B-435A-A7C7-0F412AC57849}"/>
    <cellStyle name="Notas 2 5 2 3" xfId="19282" xr:uid="{0BC5DE8A-F577-44B8-8F84-173E0042FE49}"/>
    <cellStyle name="Notas 2 5 2 3 2" xfId="19283" xr:uid="{E8D5484D-35C3-4CC0-970C-FBFB7312E6B2}"/>
    <cellStyle name="Notas 2 5 2 3 2 2" xfId="19284" xr:uid="{96DC95FD-0446-45CB-A282-75DE348D4EF9}"/>
    <cellStyle name="Notas 2 5 2 3 2_Volatility" xfId="19285" xr:uid="{D179461F-2361-4452-9623-5466BD556472}"/>
    <cellStyle name="Notas 2 5 2 3 3" xfId="19286" xr:uid="{1FF6BCE0-5D7C-4585-B61F-33C1FFC88092}"/>
    <cellStyle name="Notas 2 5 2 3_Volatility" xfId="19287" xr:uid="{6DDCB968-768E-44E0-A5D2-4D8C3A30B277}"/>
    <cellStyle name="Notas 2 5 2 4" xfId="19288" xr:uid="{5DA47097-F6D3-4A80-BF19-C7A0CF1B7464}"/>
    <cellStyle name="Notas 2 5 2 4 2" xfId="19289" xr:uid="{CAB5C9D2-5E0B-43AF-8122-694F4468EEE3}"/>
    <cellStyle name="Notas 2 5 2 4_Volatility" xfId="19290" xr:uid="{26F8A8EE-745C-4F94-AF95-15281CDA5976}"/>
    <cellStyle name="Notas 2 5 2 5" xfId="19291" xr:uid="{2BE12770-22D5-4BBF-9199-8E791D6573AA}"/>
    <cellStyle name="Notas 2 5 2_Volatility" xfId="19292" xr:uid="{47E2245A-670B-49F0-927C-BE62F2529796}"/>
    <cellStyle name="Notas 2 5 3" xfId="19293" xr:uid="{7D0FD7AF-747B-477F-BECB-63D095999FD2}"/>
    <cellStyle name="Notas 2 5 3 2" xfId="19294" xr:uid="{9CCB578B-911B-4F3A-99CF-A5F49FEAF111}"/>
    <cellStyle name="Notas 2 5 3 2 2" xfId="19295" xr:uid="{507D6CBF-19DD-40CC-B35B-356D101298B0}"/>
    <cellStyle name="Notas 2 5 3 2_Volatility" xfId="19296" xr:uid="{F90F2439-8177-42FF-BDEF-B6E012821BB2}"/>
    <cellStyle name="Notas 2 5 3 3" xfId="19297" xr:uid="{90D63DC1-9BF8-4980-A7D0-B5F5809DFB09}"/>
    <cellStyle name="Notas 2 5 3_Volatility" xfId="19298" xr:uid="{F1A981DC-593D-4AE6-9B90-12469C2CF456}"/>
    <cellStyle name="Notas 2 5 4" xfId="19299" xr:uid="{45994F5B-36EA-4CE5-B6BC-970D2272178E}"/>
    <cellStyle name="Notas 2 5 4 2" xfId="19300" xr:uid="{00C52EF9-CB8B-4E92-882E-D1B6FDE20A4F}"/>
    <cellStyle name="Notas 2 5 4_Volatility" xfId="19301" xr:uid="{1CD15267-1726-465D-A3B2-7BBA195FEC32}"/>
    <cellStyle name="Notas 2 5 5" xfId="19302" xr:uid="{4F1DC426-399C-4FA5-AF08-2230A9B44A46}"/>
    <cellStyle name="Notas 2 5_Volatility" xfId="19303" xr:uid="{73D4FE85-BA64-406B-BC6C-73CD7A9ED85E}"/>
    <cellStyle name="Notas 2 50" xfId="19304" xr:uid="{526D5F5C-AF5F-422D-8D4A-94612CD8D2D5}"/>
    <cellStyle name="Notas 2 6" xfId="19305" xr:uid="{11DA13AE-9B7C-42FC-B31D-8549CE49CC19}"/>
    <cellStyle name="Notas 2 6 2" xfId="19306" xr:uid="{E094D161-C504-47DE-A691-1F7F5E9EE428}"/>
    <cellStyle name="Notas 2 6 2 2" xfId="19307" xr:uid="{1D004945-A5F6-46A0-B28E-B07E2C458EC0}"/>
    <cellStyle name="Notas 2 6 2 2 2" xfId="19308" xr:uid="{A2997CD2-B40E-4A46-BD05-792A54260E2E}"/>
    <cellStyle name="Notas 2 6 2 2 2 2" xfId="19309" xr:uid="{5CFAD7FC-B5C8-45D6-99C2-9BD8E4A167B9}"/>
    <cellStyle name="Notas 2 6 2 2 2_Volatility" xfId="19310" xr:uid="{A8905E17-B11D-4F27-AE00-872C2C5F2C66}"/>
    <cellStyle name="Notas 2 6 2 2 3" xfId="19311" xr:uid="{8AF9ACBF-3F30-4C73-8EC4-9DA9E71F972A}"/>
    <cellStyle name="Notas 2 6 2 2_Volatility" xfId="19312" xr:uid="{FCD890A2-7123-454C-AFC3-025FBCEC618D}"/>
    <cellStyle name="Notas 2 6 2 3" xfId="19313" xr:uid="{982232C0-3031-4115-9EC6-7523E1063B5B}"/>
    <cellStyle name="Notas 2 6 2 3 2" xfId="19314" xr:uid="{7E1E493B-E860-4D34-B69E-F43E6B229640}"/>
    <cellStyle name="Notas 2 6 2 3 2 2" xfId="19315" xr:uid="{1A177551-2876-4884-84CB-1A278914EA58}"/>
    <cellStyle name="Notas 2 6 2 3 2_Volatility" xfId="19316" xr:uid="{808C4808-C6D6-4522-B163-533357B7FEA8}"/>
    <cellStyle name="Notas 2 6 2 3 3" xfId="19317" xr:uid="{4C6328C4-12F3-4212-9AE8-98B8DB481F14}"/>
    <cellStyle name="Notas 2 6 2 3_Volatility" xfId="19318" xr:uid="{9D160D30-F5AE-4E7D-9029-7BE6DE931652}"/>
    <cellStyle name="Notas 2 6 2 4" xfId="19319" xr:uid="{9F4F6EF5-808B-474C-9273-B91326DEC160}"/>
    <cellStyle name="Notas 2 6 2 4 2" xfId="19320" xr:uid="{0311C2B7-358E-4412-897E-3BE5137DADAA}"/>
    <cellStyle name="Notas 2 6 2 4_Volatility" xfId="19321" xr:uid="{61E31CA7-69E0-401C-9C15-9504C6C28376}"/>
    <cellStyle name="Notas 2 6 2 5" xfId="19322" xr:uid="{48FA3456-02C9-4088-834E-D39B9DA3F7F3}"/>
    <cellStyle name="Notas 2 6 2_Volatility" xfId="19323" xr:uid="{F087711A-8010-4B87-A4E6-B1D8715732EA}"/>
    <cellStyle name="Notas 2 6 3" xfId="19324" xr:uid="{6C65C9E3-8B8B-4892-A5F0-1F06DAC2C448}"/>
    <cellStyle name="Notas 2 6 3 2" xfId="19325" xr:uid="{DBBB4AF3-35EF-4E6C-AB47-517660D8CD35}"/>
    <cellStyle name="Notas 2 6 3 2 2" xfId="19326" xr:uid="{CB5551B6-7A10-4AD8-A7C5-8CEF80F5EC88}"/>
    <cellStyle name="Notas 2 6 3 2_Volatility" xfId="19327" xr:uid="{2498D453-4FE9-4C2D-8D44-CF3BB76750BE}"/>
    <cellStyle name="Notas 2 6 3 3" xfId="19328" xr:uid="{55B523C7-8A90-4208-8263-65A991A7B5EA}"/>
    <cellStyle name="Notas 2 6 3_Volatility" xfId="19329" xr:uid="{D063C223-B917-4E01-9093-42BA691568CE}"/>
    <cellStyle name="Notas 2 6 4" xfId="19330" xr:uid="{DDEE639D-4BBD-4715-8999-42660E14C6B5}"/>
    <cellStyle name="Notas 2 6 4 2" xfId="19331" xr:uid="{238EBC08-9BD0-4709-966B-F7A29121C3B8}"/>
    <cellStyle name="Notas 2 6 4_Volatility" xfId="19332" xr:uid="{0B2E467F-1B42-4AA7-BCCC-720F1220A0A2}"/>
    <cellStyle name="Notas 2 6 5" xfId="19333" xr:uid="{398DAEFA-6220-4313-AA4B-D9182EF467FC}"/>
    <cellStyle name="Notas 2 6_Volatility" xfId="19334" xr:uid="{828CCADC-08EC-4915-BC6B-6931785367E5}"/>
    <cellStyle name="Notas 2 7" xfId="19335" xr:uid="{3FFE6A16-EA04-4375-A7EB-C48D3980397F}"/>
    <cellStyle name="Notas 2 7 2" xfId="19336" xr:uid="{DF5C41C2-CBAD-4EAD-971F-9BCCE14F930D}"/>
    <cellStyle name="Notas 2 7 2 2" xfId="19337" xr:uid="{166F5365-5AAF-4975-B9B5-A6BEEA6CCE77}"/>
    <cellStyle name="Notas 2 7 2 2 2" xfId="19338" xr:uid="{A821CE5E-C0B6-490B-9599-708A510CE400}"/>
    <cellStyle name="Notas 2 7 2 2 2 2" xfId="19339" xr:uid="{2372D4E6-FE4D-4D89-98DE-2217705B5019}"/>
    <cellStyle name="Notas 2 7 2 2 2_Volatility" xfId="19340" xr:uid="{22CE34BE-0946-49F7-B86F-02FEC60971E1}"/>
    <cellStyle name="Notas 2 7 2 2 3" xfId="19341" xr:uid="{8F7850E2-96CF-487C-BD2F-9BBA58D34CEC}"/>
    <cellStyle name="Notas 2 7 2 2_Volatility" xfId="19342" xr:uid="{DB5396EB-6AD8-4115-ABE1-F193EF1F42A0}"/>
    <cellStyle name="Notas 2 7 2 3" xfId="19343" xr:uid="{2A1F6E8B-5DAA-4982-9263-4BAFE81E2625}"/>
    <cellStyle name="Notas 2 7 2 3 2" xfId="19344" xr:uid="{20DCEE63-55A1-4FB6-9DF1-379067A1F059}"/>
    <cellStyle name="Notas 2 7 2 3 2 2" xfId="19345" xr:uid="{38E90814-007F-41C6-9683-B475B51DC98B}"/>
    <cellStyle name="Notas 2 7 2 3 2_Volatility" xfId="19346" xr:uid="{D003B36F-ED22-424B-B36E-D7D6CD106606}"/>
    <cellStyle name="Notas 2 7 2 3 3" xfId="19347" xr:uid="{BE70C4DA-5A44-4F1C-B272-22BB291D7134}"/>
    <cellStyle name="Notas 2 7 2 3_Volatility" xfId="19348" xr:uid="{DDDD502C-10DD-4EDB-96BC-7235703E16EA}"/>
    <cellStyle name="Notas 2 7 2 4" xfId="19349" xr:uid="{13F0BFC8-7A52-4583-B147-CB05913EA787}"/>
    <cellStyle name="Notas 2 7 2 4 2" xfId="19350" xr:uid="{67C1BDDB-1E2B-4BDE-847D-5345E99EA87E}"/>
    <cellStyle name="Notas 2 7 2 4_Volatility" xfId="19351" xr:uid="{797F1B59-D083-4B94-83E8-5857698D717D}"/>
    <cellStyle name="Notas 2 7 2 5" xfId="19352" xr:uid="{A1BBCECE-153C-44DE-B6C7-D1576EC70CC0}"/>
    <cellStyle name="Notas 2 7 2_Volatility" xfId="19353" xr:uid="{DD4ED18F-BDBD-42AC-A696-213AD0AF3E1D}"/>
    <cellStyle name="Notas 2 7 3" xfId="19354" xr:uid="{12524448-1E5C-4661-B009-CF310038C1EA}"/>
    <cellStyle name="Notas 2 7 3 2" xfId="19355" xr:uid="{97F90C3F-775B-4CF1-815E-E1DFA878D597}"/>
    <cellStyle name="Notas 2 7 3 2 2" xfId="19356" xr:uid="{A5845FEE-83BA-47C6-814F-139E236B70A3}"/>
    <cellStyle name="Notas 2 7 3 2_Volatility" xfId="19357" xr:uid="{EECB71C0-05BA-412F-A826-4C50572CB117}"/>
    <cellStyle name="Notas 2 7 3 3" xfId="19358" xr:uid="{1EC48EF6-2474-45A8-98B4-2991F0EF1707}"/>
    <cellStyle name="Notas 2 7 3_Volatility" xfId="19359" xr:uid="{33836E0D-642D-4895-8F9F-8E17D317F0E3}"/>
    <cellStyle name="Notas 2 7 4" xfId="19360" xr:uid="{6BC3B9C1-DFEC-4C8E-BADE-3AC3C68DA9F8}"/>
    <cellStyle name="Notas 2 7 4 2" xfId="19361" xr:uid="{8C6D5D24-8FD2-493E-86DA-AC417EC2997F}"/>
    <cellStyle name="Notas 2 7 4_Volatility" xfId="19362" xr:uid="{0BE52D29-68AA-4DF2-8D48-220856FA90F1}"/>
    <cellStyle name="Notas 2 7 5" xfId="19363" xr:uid="{2D484D06-9F82-4069-954A-834238A060A9}"/>
    <cellStyle name="Notas 2 7_Volatility" xfId="19364" xr:uid="{C0A8DF32-B3D4-4354-9DB4-2AEBB9D30CAA}"/>
    <cellStyle name="Notas 2 8" xfId="19365" xr:uid="{8CCC73A1-448F-4370-9F3C-6409395E4D0E}"/>
    <cellStyle name="Notas 2 8 2" xfId="19366" xr:uid="{8260F9CD-EEE7-4EF9-9BAB-DB86D62F36A5}"/>
    <cellStyle name="Notas 2 8 2 2" xfId="19367" xr:uid="{0B4A1A5D-46F9-44A4-A791-1099E6E7BCE7}"/>
    <cellStyle name="Notas 2 8 2 2 2" xfId="19368" xr:uid="{FDFCFEF1-9AA5-49BD-8D07-E820CBE68A18}"/>
    <cellStyle name="Notas 2 8 2 2 2 2" xfId="19369" xr:uid="{DAA32537-9277-49D1-A58C-073F8BAA819C}"/>
    <cellStyle name="Notas 2 8 2 2 2_Volatility" xfId="19370" xr:uid="{B8F58743-F1D9-4B10-8262-9CF4B17BD06D}"/>
    <cellStyle name="Notas 2 8 2 2 3" xfId="19371" xr:uid="{F13FEDF3-B4F6-4E1C-9219-BB6A2F539545}"/>
    <cellStyle name="Notas 2 8 2 2_Volatility" xfId="19372" xr:uid="{CAB12455-34CD-41B6-A7E5-E86AC7A1C04A}"/>
    <cellStyle name="Notas 2 8 2 3" xfId="19373" xr:uid="{CCA7E9B7-D38B-427C-8E83-9B6647A3B344}"/>
    <cellStyle name="Notas 2 8 2 3 2" xfId="19374" xr:uid="{7C4FB6D4-20DC-46C9-8680-0221B7C2B58C}"/>
    <cellStyle name="Notas 2 8 2 3 2 2" xfId="19375" xr:uid="{C0E73C78-5F00-4569-9715-2F9FCEBC0D33}"/>
    <cellStyle name="Notas 2 8 2 3 2_Volatility" xfId="19376" xr:uid="{4FEE5FB1-BA6B-4AA6-83DC-B9DEBE07C2EC}"/>
    <cellStyle name="Notas 2 8 2 3 3" xfId="19377" xr:uid="{D2840977-CC70-4FA2-9841-A9C0754008CC}"/>
    <cellStyle name="Notas 2 8 2 3_Volatility" xfId="19378" xr:uid="{3D4211B7-9CDC-412E-94C4-7B98FC32CD18}"/>
    <cellStyle name="Notas 2 8 2 4" xfId="19379" xr:uid="{8C1DB3E5-9BD8-4953-83A6-190CC6E7535A}"/>
    <cellStyle name="Notas 2 8 2 4 2" xfId="19380" xr:uid="{C264687E-1AF9-4A68-B671-1B0FEA066F46}"/>
    <cellStyle name="Notas 2 8 2 4_Volatility" xfId="19381" xr:uid="{579944B7-A65D-473F-961C-A7E860B44F2B}"/>
    <cellStyle name="Notas 2 8 2 5" xfId="19382" xr:uid="{9D3E3724-8977-488C-A847-234461AC9DBF}"/>
    <cellStyle name="Notas 2 8 2_Volatility" xfId="19383" xr:uid="{82565F8E-65DE-4972-84D5-DBCF596B1A3E}"/>
    <cellStyle name="Notas 2 8 3" xfId="19384" xr:uid="{C882C6A2-B1F8-460B-89AC-DF12E535BA9E}"/>
    <cellStyle name="Notas 2 8 3 2" xfId="19385" xr:uid="{21997966-92E7-4E7F-8202-D9794B3F484C}"/>
    <cellStyle name="Notas 2 8 3 2 2" xfId="19386" xr:uid="{95518780-4250-4792-84B5-39E9B37523F3}"/>
    <cellStyle name="Notas 2 8 3 2_Volatility" xfId="19387" xr:uid="{3557BED2-0ECA-42C0-A114-2E566126493C}"/>
    <cellStyle name="Notas 2 8 3 3" xfId="19388" xr:uid="{15EF9FF5-C539-4244-AA9A-53729DD266BE}"/>
    <cellStyle name="Notas 2 8 3_Volatility" xfId="19389" xr:uid="{D3C23B41-11FB-4684-833D-7D19696672CD}"/>
    <cellStyle name="Notas 2 8 4" xfId="19390" xr:uid="{CBE0F838-D81A-4308-97AE-C3EEF495336E}"/>
    <cellStyle name="Notas 2 8 4 2" xfId="19391" xr:uid="{3778EE62-9A81-4588-A0F1-99027812F340}"/>
    <cellStyle name="Notas 2 8 4_Volatility" xfId="19392" xr:uid="{929B5B30-5AA9-4F75-AAF3-1EC3F5B2E855}"/>
    <cellStyle name="Notas 2 8 5" xfId="19393" xr:uid="{E2C33DC1-256B-4CF5-B0E3-22C2ED0B0566}"/>
    <cellStyle name="Notas 2 8_Volatility" xfId="19394" xr:uid="{F548E821-AE94-4790-9C99-BD56FC740350}"/>
    <cellStyle name="Notas 2 9" xfId="19395" xr:uid="{34F88D03-8408-440A-8AD2-D473E5830F04}"/>
    <cellStyle name="Notas 2 9 2" xfId="19396" xr:uid="{521835AD-CE9C-4906-A439-1FB1A62F7F90}"/>
    <cellStyle name="Notas 2 9 2 2" xfId="19397" xr:uid="{14331182-182C-478C-982C-F71E4268069F}"/>
    <cellStyle name="Notas 2 9 2 2 2" xfId="19398" xr:uid="{4AE68A2A-432E-49FB-AFB3-D547DEEB5EED}"/>
    <cellStyle name="Notas 2 9 2 2 2 2" xfId="19399" xr:uid="{52252E07-2EE6-40DA-8721-BF1266B50D88}"/>
    <cellStyle name="Notas 2 9 2 2 2_Volatility" xfId="19400" xr:uid="{A0DE2CC2-F1E3-41A0-A9A1-6DBED001ED1D}"/>
    <cellStyle name="Notas 2 9 2 2 3" xfId="19401" xr:uid="{EBB9202D-517A-46EA-9255-828892EB2E44}"/>
    <cellStyle name="Notas 2 9 2 2_Volatility" xfId="19402" xr:uid="{0E7566D8-6DAB-4438-B4F8-E135803EC38A}"/>
    <cellStyle name="Notas 2 9 2 3" xfId="19403" xr:uid="{4D1B9E9C-C3B7-4FCC-87FF-8BA243E12F77}"/>
    <cellStyle name="Notas 2 9 2 3 2" xfId="19404" xr:uid="{676E3A17-7875-4516-8F7E-B1C00A92B03F}"/>
    <cellStyle name="Notas 2 9 2 3 2 2" xfId="19405" xr:uid="{BE139DAF-36FE-4A2A-93A0-E47B03EE542F}"/>
    <cellStyle name="Notas 2 9 2 3 2_Volatility" xfId="19406" xr:uid="{0A22156B-3F25-46CB-B8A3-A8508D99D421}"/>
    <cellStyle name="Notas 2 9 2 3 3" xfId="19407" xr:uid="{B6CA9B21-159A-45F9-8108-8F1957B8C41F}"/>
    <cellStyle name="Notas 2 9 2 3_Volatility" xfId="19408" xr:uid="{3468A735-A96E-41F4-8538-9F187A15A57B}"/>
    <cellStyle name="Notas 2 9 2 4" xfId="19409" xr:uid="{BD42E44B-E6FD-40B4-ACD1-D4FFF888F9E8}"/>
    <cellStyle name="Notas 2 9 2 4 2" xfId="19410" xr:uid="{FE4B598A-D0D9-4981-A476-C684F5524DE7}"/>
    <cellStyle name="Notas 2 9 2 4_Volatility" xfId="19411" xr:uid="{64499EE2-5EBD-4C18-881D-5450BB356130}"/>
    <cellStyle name="Notas 2 9 2 5" xfId="19412" xr:uid="{93FE5C1F-A23A-4DFB-9BB0-A3D45EAA4FE3}"/>
    <cellStyle name="Notas 2 9 2_Volatility" xfId="19413" xr:uid="{9A9E9C78-9672-4288-9177-DDC71020AB3D}"/>
    <cellStyle name="Notas 2 9 3" xfId="19414" xr:uid="{C7C58AE9-ECCA-41D4-8D56-9C01F7ADAB44}"/>
    <cellStyle name="Notas 2 9 3 2" xfId="19415" xr:uid="{A76DD1D0-47E1-4962-AFA1-19B2942908EA}"/>
    <cellStyle name="Notas 2 9 3 2 2" xfId="19416" xr:uid="{B0E26060-E071-4A7E-A98B-2639155EA1A3}"/>
    <cellStyle name="Notas 2 9 3 2_Volatility" xfId="19417" xr:uid="{681299FE-9A7E-4DF5-B06C-AE3F74700BCD}"/>
    <cellStyle name="Notas 2 9 3 3" xfId="19418" xr:uid="{19A7F498-C7CA-469D-B29D-8713785E3061}"/>
    <cellStyle name="Notas 2 9 3_Volatility" xfId="19419" xr:uid="{E6AF0B56-183C-4B53-BE53-3FF97EF94E31}"/>
    <cellStyle name="Notas 2 9 4" xfId="19420" xr:uid="{2ED2FAB7-4EBB-4A12-9F60-AFE28EDF06EB}"/>
    <cellStyle name="Notas 2 9 4 2" xfId="19421" xr:uid="{83C58FEC-B3F0-4C97-BA06-1980DAA61666}"/>
    <cellStyle name="Notas 2 9 4_Volatility" xfId="19422" xr:uid="{E5CAE4FA-9518-41C5-90CC-F80D466B1927}"/>
    <cellStyle name="Notas 2 9 5" xfId="19423" xr:uid="{4BAAABC1-771B-460A-A51F-BE0ACCAC0CC2}"/>
    <cellStyle name="Notas 2 9_Volatility" xfId="19424" xr:uid="{D4356151-193E-4C16-BF97-6644F606EAC7}"/>
    <cellStyle name="Notas 2_Volatility" xfId="19425" xr:uid="{631CDE16-DCC4-4461-952E-B27BC0AAE262}"/>
    <cellStyle name="Notas 3" xfId="19426" xr:uid="{33069C65-712F-46A3-B834-9C9BB2DEB971}"/>
    <cellStyle name="Notas 3 2" xfId="19427" xr:uid="{E72D6CB0-822F-4912-A60B-E61AB44B8375}"/>
    <cellStyle name="Notas 3 2 2" xfId="19428" xr:uid="{A4CFE852-540B-456D-86E3-D98F6B25DF11}"/>
    <cellStyle name="Notas 3 2_Volatility" xfId="19429" xr:uid="{F13A09C1-17FE-4882-AADF-ECB935D342D6}"/>
    <cellStyle name="Notas 3 3" xfId="19430" xr:uid="{A8F41045-2B63-4C3C-A4AF-927DA151F4F5}"/>
    <cellStyle name="Notas 3_Volatility" xfId="19431" xr:uid="{4BF3EA88-869A-47A1-A858-1798FD4C6362}"/>
    <cellStyle name="Notas 4" xfId="19432" xr:uid="{5C337415-0740-4C1F-9304-3D7139D7717C}"/>
    <cellStyle name="Notas 4 2" xfId="19433" xr:uid="{4562364F-EA2B-49D3-8D5E-0C5D83E476A4}"/>
    <cellStyle name="Notas 4_Volatility" xfId="19434" xr:uid="{B8AD0FC0-D97D-4AA5-AB46-93747CF78A0A}"/>
    <cellStyle name="Notas_Volatility" xfId="19435" xr:uid="{0662E174-FFC1-4871-9A64-B61B6D4BFD16}"/>
    <cellStyle name="Note 2" xfId="19436" xr:uid="{2E07F302-7B6C-4AC4-A2AA-AD7CE8559337}"/>
    <cellStyle name="Note 2 10" xfId="19437" xr:uid="{F1BF0891-5FD2-466E-AE94-3F40659DB288}"/>
    <cellStyle name="Note 2 2" xfId="19438" xr:uid="{68591EFC-DAF3-44D9-9843-D3416566E4B1}"/>
    <cellStyle name="Note 2 2 10" xfId="19439" xr:uid="{95F07344-5A82-4DCF-986B-04CD4FC5D2F1}"/>
    <cellStyle name="Note 2 2 10 2" xfId="19440" xr:uid="{CB0C06EA-3EF2-46B3-9B1C-C55A1D2AAD07}"/>
    <cellStyle name="Note 2 2 10 2 2" xfId="19441" xr:uid="{592492A3-74FD-4116-A979-4AB8855EA8B5}"/>
    <cellStyle name="Note 2 2 10 2 2 2" xfId="19442" xr:uid="{8C29D0E0-48F0-4A7D-A1A2-49F30E0E07AC}"/>
    <cellStyle name="Note 2 2 10 2 2 2 2" xfId="19443" xr:uid="{EDE42DBF-5553-42BF-90B2-02DA33F6B726}"/>
    <cellStyle name="Note 2 2 10 2 2 2_Volatility" xfId="19444" xr:uid="{B39E5109-72EC-4FA3-964E-F574814063B3}"/>
    <cellStyle name="Note 2 2 10 2 2 3" xfId="19445" xr:uid="{0E707F97-E87F-4859-A42E-80F4EE24D4F6}"/>
    <cellStyle name="Note 2 2 10 2 2_Volatility" xfId="19446" xr:uid="{68EB04A7-8FA3-4262-BBE8-5F37A76E5232}"/>
    <cellStyle name="Note 2 2 10 2 3" xfId="19447" xr:uid="{C9345459-ED42-4FC7-B27A-5A966D7BE372}"/>
    <cellStyle name="Note 2 2 10 2 3 2" xfId="19448" xr:uid="{3D6DF074-D00D-4C99-B843-F641CC868FA9}"/>
    <cellStyle name="Note 2 2 10 2 3 2 2" xfId="19449" xr:uid="{B24F61F1-EF65-4A86-BC27-28EEABA18889}"/>
    <cellStyle name="Note 2 2 10 2 3 2_Volatility" xfId="19450" xr:uid="{A32B9EBC-194E-42FB-BC68-C1B307518CE2}"/>
    <cellStyle name="Note 2 2 10 2 3 3" xfId="19451" xr:uid="{D0768EAF-96FB-4CB0-AB43-8484FA83FC32}"/>
    <cellStyle name="Note 2 2 10 2 3_Volatility" xfId="19452" xr:uid="{AB3019F8-1BE1-4F02-B7EF-A8D8366938BB}"/>
    <cellStyle name="Note 2 2 10 2 4" xfId="19453" xr:uid="{A14516BD-C85A-419A-BB7D-952E1C4BF219}"/>
    <cellStyle name="Note 2 2 10 2 4 2" xfId="19454" xr:uid="{7912CB55-01F6-4EC0-96CA-824B593F5A5E}"/>
    <cellStyle name="Note 2 2 10 2 4_Volatility" xfId="19455" xr:uid="{5D3A79FB-2EEB-48B4-99E0-3D578454E86D}"/>
    <cellStyle name="Note 2 2 10 2 5" xfId="19456" xr:uid="{0AB5FA45-796D-477C-8DCB-8D6605A0487B}"/>
    <cellStyle name="Note 2 2 10 2_Volatility" xfId="19457" xr:uid="{B9137717-5859-4B34-A137-87960390E20F}"/>
    <cellStyle name="Note 2 2 10 3" xfId="19458" xr:uid="{CD026FB4-EAE4-4359-A2A5-E248F4B91FEE}"/>
    <cellStyle name="Note 2 2 10 3 2" xfId="19459" xr:uid="{F0806F04-7328-49FF-A610-098DEBE64FE1}"/>
    <cellStyle name="Note 2 2 10 3 2 2" xfId="19460" xr:uid="{9EE6B93E-C530-4814-86FC-DE86D71A4298}"/>
    <cellStyle name="Note 2 2 10 3 2_Volatility" xfId="19461" xr:uid="{8FDA739C-5006-4D3E-A783-EA51282D47E3}"/>
    <cellStyle name="Note 2 2 10 3 3" xfId="19462" xr:uid="{CBA3D7EC-7AE1-4691-960D-123260751D80}"/>
    <cellStyle name="Note 2 2 10 3_Volatility" xfId="19463" xr:uid="{B7F3EB15-F874-4AE9-B1DA-5C451A073650}"/>
    <cellStyle name="Note 2 2 10 4" xfId="19464" xr:uid="{F3080B41-8489-42AB-B192-2831F1F5C42E}"/>
    <cellStyle name="Note 2 2 10 4 2" xfId="19465" xr:uid="{03589AD6-6DDC-42CD-B443-FF314CE70257}"/>
    <cellStyle name="Note 2 2 10 4_Volatility" xfId="19466" xr:uid="{99A812DA-B4A3-4C75-BB0F-23E0A6C06D4F}"/>
    <cellStyle name="Note 2 2 10 5" xfId="19467" xr:uid="{2CB03110-4C49-4928-B803-1E5C75BCB30B}"/>
    <cellStyle name="Note 2 2 10_Volatility" xfId="19468" xr:uid="{7605B66D-5BFA-4287-9CCC-059FED1F9B15}"/>
    <cellStyle name="Note 2 2 11" xfId="19469" xr:uid="{43AD3879-1BD3-4440-ADA1-A0964D535113}"/>
    <cellStyle name="Note 2 2 11 2" xfId="19470" xr:uid="{5998F083-7089-4681-B967-152DD0833AB3}"/>
    <cellStyle name="Note 2 2 11 2 2" xfId="19471" xr:uid="{C64B690B-831F-493F-9C36-FA81A73699E7}"/>
    <cellStyle name="Note 2 2 11 2 2 2" xfId="19472" xr:uid="{61D1A176-F31D-492E-BF1C-59ABEBE7C2F2}"/>
    <cellStyle name="Note 2 2 11 2 2 2 2" xfId="19473" xr:uid="{2A66FF12-87C5-420C-892E-8FCE79DAF780}"/>
    <cellStyle name="Note 2 2 11 2 2 2_Volatility" xfId="19474" xr:uid="{E9125004-AD7C-4433-8ADA-61ED1AB78B09}"/>
    <cellStyle name="Note 2 2 11 2 2 3" xfId="19475" xr:uid="{902D8512-595E-4A12-B78F-91489867B82E}"/>
    <cellStyle name="Note 2 2 11 2 2_Volatility" xfId="19476" xr:uid="{3BCD27F9-48F4-4AA1-9912-49E00B8F1BAF}"/>
    <cellStyle name="Note 2 2 11 2 3" xfId="19477" xr:uid="{86E3F928-E6A9-440F-9873-7907501E47FE}"/>
    <cellStyle name="Note 2 2 11 2 3 2" xfId="19478" xr:uid="{31BEFEDD-A0EF-40DF-936A-09A6841FFD95}"/>
    <cellStyle name="Note 2 2 11 2 3 2 2" xfId="19479" xr:uid="{B045C408-7D11-4A69-A7D6-C265F80AF163}"/>
    <cellStyle name="Note 2 2 11 2 3 2_Volatility" xfId="19480" xr:uid="{CEC2B397-7EF3-486C-93A4-DF1EAFED01DF}"/>
    <cellStyle name="Note 2 2 11 2 3 3" xfId="19481" xr:uid="{73D78DEB-D180-4A8F-9DA9-C628EBDA3233}"/>
    <cellStyle name="Note 2 2 11 2 3_Volatility" xfId="19482" xr:uid="{ADE25E79-059D-47AA-9D20-6DB21BD268BD}"/>
    <cellStyle name="Note 2 2 11 2 4" xfId="19483" xr:uid="{342D641E-80D6-4FD0-8F6F-05ED22AB4B91}"/>
    <cellStyle name="Note 2 2 11 2 4 2" xfId="19484" xr:uid="{B0D13EC6-A0E2-4F8C-8A2D-111F5F951A8D}"/>
    <cellStyle name="Note 2 2 11 2 4_Volatility" xfId="19485" xr:uid="{985EA0F7-1C78-429A-8BF9-7D7AFE2F1E00}"/>
    <cellStyle name="Note 2 2 11 2 5" xfId="19486" xr:uid="{02A3CDA4-BF26-4F7D-97EF-35E87D7BFD11}"/>
    <cellStyle name="Note 2 2 11 2_Volatility" xfId="19487" xr:uid="{295EE4B6-9BCE-4FF6-98B5-86A74A1D6C99}"/>
    <cellStyle name="Note 2 2 11 3" xfId="19488" xr:uid="{F0BD1022-3974-4E56-AA74-76BD5724E2C0}"/>
    <cellStyle name="Note 2 2 11 3 2" xfId="19489" xr:uid="{B961CE07-B4E0-4A7F-B971-44C59DE59F89}"/>
    <cellStyle name="Note 2 2 11 3 2 2" xfId="19490" xr:uid="{44B8B7A6-BFA3-4F25-BC78-CDF8470DCEB8}"/>
    <cellStyle name="Note 2 2 11 3 2_Volatility" xfId="19491" xr:uid="{46561BE4-5234-4FF1-93F4-7B8539A48C40}"/>
    <cellStyle name="Note 2 2 11 3 3" xfId="19492" xr:uid="{C61E86FA-D7B9-4DF5-852C-92185AF1DBDC}"/>
    <cellStyle name="Note 2 2 11 3_Volatility" xfId="19493" xr:uid="{8703CC67-5EE2-44A2-8DD7-E87BB9A44394}"/>
    <cellStyle name="Note 2 2 11 4" xfId="19494" xr:uid="{604721CE-BC5A-4820-880F-CA549DD1EDAD}"/>
    <cellStyle name="Note 2 2 11 4 2" xfId="19495" xr:uid="{E20AA3FE-D730-4F71-B88D-4CD206976588}"/>
    <cellStyle name="Note 2 2 11 4_Volatility" xfId="19496" xr:uid="{4E223474-94D4-4E9D-9E69-4FBDC92AA735}"/>
    <cellStyle name="Note 2 2 11 5" xfId="19497" xr:uid="{D95065F5-D195-45DD-BC22-AAF759DFA3E9}"/>
    <cellStyle name="Note 2 2 11_Volatility" xfId="19498" xr:uid="{A27FB042-FFD5-4BE3-8B3B-851802175B03}"/>
    <cellStyle name="Note 2 2 12" xfId="19499" xr:uid="{104F4A27-6363-41AA-9B59-6390017D7C97}"/>
    <cellStyle name="Note 2 2 12 2" xfId="19500" xr:uid="{C19A3D85-80FD-4909-84E1-CDAC7804B882}"/>
    <cellStyle name="Note 2 2 12 2 2" xfId="19501" xr:uid="{DBF6AAEE-1A90-41EA-A5CF-FBB9B3B7F21D}"/>
    <cellStyle name="Note 2 2 12 2 2 2" xfId="19502" xr:uid="{6D96D87D-403E-48A7-95B6-092FDB3E5FBE}"/>
    <cellStyle name="Note 2 2 12 2 2 2 2" xfId="19503" xr:uid="{DF522FA3-2703-4B53-8ADB-C29B12AB5EE1}"/>
    <cellStyle name="Note 2 2 12 2 2 2_Volatility" xfId="19504" xr:uid="{A7415888-4912-4763-A8DB-7C31BBA24CB7}"/>
    <cellStyle name="Note 2 2 12 2 2 3" xfId="19505" xr:uid="{8FB06009-82E7-4DF8-8C99-1D2601D62F61}"/>
    <cellStyle name="Note 2 2 12 2 2_Volatility" xfId="19506" xr:uid="{5CA667A0-BDE9-4281-908F-AFABBB4EF90B}"/>
    <cellStyle name="Note 2 2 12 2 3" xfId="19507" xr:uid="{4E8F06B3-238F-462F-975F-30450A999323}"/>
    <cellStyle name="Note 2 2 12 2 3 2" xfId="19508" xr:uid="{980FF2B4-D319-42BE-AD10-B2EE2081F9D3}"/>
    <cellStyle name="Note 2 2 12 2 3 2 2" xfId="19509" xr:uid="{2F568B55-D7DA-42E0-8BEE-3C6E0D63A193}"/>
    <cellStyle name="Note 2 2 12 2 3 2_Volatility" xfId="19510" xr:uid="{3596F8E3-291C-4EC1-9102-785E721AA859}"/>
    <cellStyle name="Note 2 2 12 2 3 3" xfId="19511" xr:uid="{7154CC3D-0D5F-4035-9F93-E17EC0456BC4}"/>
    <cellStyle name="Note 2 2 12 2 3_Volatility" xfId="19512" xr:uid="{CBA6B3C8-389A-4434-9810-7D55AD49BAAE}"/>
    <cellStyle name="Note 2 2 12 2 4" xfId="19513" xr:uid="{D4A12BA7-70F2-46DB-949A-73570E2B579B}"/>
    <cellStyle name="Note 2 2 12 2 4 2" xfId="19514" xr:uid="{F548A819-AB99-4D9A-AB44-B164CF3C051A}"/>
    <cellStyle name="Note 2 2 12 2 4_Volatility" xfId="19515" xr:uid="{452D8388-54DD-4898-AEA9-BD30CB159AB4}"/>
    <cellStyle name="Note 2 2 12 2 5" xfId="19516" xr:uid="{DEB64AF0-7C28-4254-8FF7-505BA30DBA2D}"/>
    <cellStyle name="Note 2 2 12 2_Volatility" xfId="19517" xr:uid="{16598C5F-A173-49DF-981B-D7BA8F226125}"/>
    <cellStyle name="Note 2 2 12 3" xfId="19518" xr:uid="{5FA5CF66-245D-40CE-BF8F-B1C95EA926BB}"/>
    <cellStyle name="Note 2 2 12 3 2" xfId="19519" xr:uid="{F385E4D4-CE1D-4F77-BFCC-0AC0E68F34BD}"/>
    <cellStyle name="Note 2 2 12 3 2 2" xfId="19520" xr:uid="{BB0C958A-9708-4996-A929-1AF41E6CAACC}"/>
    <cellStyle name="Note 2 2 12 3 2_Volatility" xfId="19521" xr:uid="{AFD60AB0-7A67-41A2-8C8D-4A002DD312B9}"/>
    <cellStyle name="Note 2 2 12 3 3" xfId="19522" xr:uid="{F06153FA-4383-4012-A82A-A396AF2933A1}"/>
    <cellStyle name="Note 2 2 12 3_Volatility" xfId="19523" xr:uid="{006D8D8B-8D90-4E6C-B6B4-7F0B36ECE43F}"/>
    <cellStyle name="Note 2 2 12 4" xfId="19524" xr:uid="{BADF9F3D-B17C-43E7-8F5D-F596D8180852}"/>
    <cellStyle name="Note 2 2 12 4 2" xfId="19525" xr:uid="{5635A1B6-55E7-410F-82A9-0415F597AA61}"/>
    <cellStyle name="Note 2 2 12 4_Volatility" xfId="19526" xr:uid="{1D09A415-8FC0-4CDB-B3B3-8F46DFE7B247}"/>
    <cellStyle name="Note 2 2 12 5" xfId="19527" xr:uid="{015DC5E6-EDD8-473D-90A6-5163FD7F9F72}"/>
    <cellStyle name="Note 2 2 12_Volatility" xfId="19528" xr:uid="{0FA29B33-6567-4194-BFC4-52265A07C93D}"/>
    <cellStyle name="Note 2 2 13" xfId="19529" xr:uid="{45D40115-9A61-4DAF-B17D-1568ADF4DA66}"/>
    <cellStyle name="Note 2 2 13 2" xfId="19530" xr:uid="{DC018832-E9BF-46EC-9A19-C03FD93483D2}"/>
    <cellStyle name="Note 2 2 13 2 2" xfId="19531" xr:uid="{9D240284-29C3-43B9-B8AE-D6EBEB3BBB3E}"/>
    <cellStyle name="Note 2 2 13 2 2 2" xfId="19532" xr:uid="{23E3E61D-3ECB-4E3D-9367-1ABAC3697398}"/>
    <cellStyle name="Note 2 2 13 2 2 2 2" xfId="19533" xr:uid="{15B6FAFD-EAD4-4EFE-B7F3-0B1A38F15830}"/>
    <cellStyle name="Note 2 2 13 2 2 2_Volatility" xfId="19534" xr:uid="{64904EED-27D9-4926-9B09-1DC6A7591C65}"/>
    <cellStyle name="Note 2 2 13 2 2 3" xfId="19535" xr:uid="{A278BDEF-51E0-4AA0-948A-785AB28D9012}"/>
    <cellStyle name="Note 2 2 13 2 2_Volatility" xfId="19536" xr:uid="{60FF2422-8940-466A-985D-F8F08B307C76}"/>
    <cellStyle name="Note 2 2 13 2 3" xfId="19537" xr:uid="{F0E19BC8-7442-41A5-855B-6F457CE49FDA}"/>
    <cellStyle name="Note 2 2 13 2 3 2" xfId="19538" xr:uid="{201B6476-1440-4231-8A20-E4350F57C6E5}"/>
    <cellStyle name="Note 2 2 13 2 3 2 2" xfId="19539" xr:uid="{41A2CF0F-CC67-43E1-B4CC-D848D7D5DD38}"/>
    <cellStyle name="Note 2 2 13 2 3 2_Volatility" xfId="19540" xr:uid="{D6C35491-D600-4EE2-8331-D26103C81E49}"/>
    <cellStyle name="Note 2 2 13 2 3 3" xfId="19541" xr:uid="{EE658497-E4FA-4D83-82DB-1822D6DB28B2}"/>
    <cellStyle name="Note 2 2 13 2 3_Volatility" xfId="19542" xr:uid="{18749F12-70B4-4848-95E3-908BCD7167F7}"/>
    <cellStyle name="Note 2 2 13 2 4" xfId="19543" xr:uid="{C56CA101-1D10-4233-B4A5-1E30206AAF49}"/>
    <cellStyle name="Note 2 2 13 2 4 2" xfId="19544" xr:uid="{9D463776-1127-4E30-B0CB-54A953FF57D8}"/>
    <cellStyle name="Note 2 2 13 2 4_Volatility" xfId="19545" xr:uid="{5BC84C8A-F135-4CD3-8FFC-C20FD66D2384}"/>
    <cellStyle name="Note 2 2 13 2 5" xfId="19546" xr:uid="{EB3F96BF-B743-4EC6-8880-243AE96AD8C8}"/>
    <cellStyle name="Note 2 2 13 2_Volatility" xfId="19547" xr:uid="{FC5957AB-C05C-4BF8-9900-76FB01A8E055}"/>
    <cellStyle name="Note 2 2 13 3" xfId="19548" xr:uid="{77586172-433E-43A4-BDEC-3FD704E9CD98}"/>
    <cellStyle name="Note 2 2 13 3 2" xfId="19549" xr:uid="{A528DEB3-1F73-4033-B75F-939FCA6F3CD6}"/>
    <cellStyle name="Note 2 2 13 3 2 2" xfId="19550" xr:uid="{C44CB722-00F8-4680-A161-1D20AD323743}"/>
    <cellStyle name="Note 2 2 13 3 2_Volatility" xfId="19551" xr:uid="{4EABB6F2-3A00-47B1-8CF8-7EEDD253A689}"/>
    <cellStyle name="Note 2 2 13 3 3" xfId="19552" xr:uid="{A38DFC93-3147-4E52-850E-D78F9CD07429}"/>
    <cellStyle name="Note 2 2 13 3_Volatility" xfId="19553" xr:uid="{1B89D066-5FDF-41C0-834C-27FB974CF5DA}"/>
    <cellStyle name="Note 2 2 13 4" xfId="19554" xr:uid="{6754930A-F0F7-4C9E-9F39-3CAD532AF67B}"/>
    <cellStyle name="Note 2 2 13 4 2" xfId="19555" xr:uid="{E9CA19FD-9AA1-4AC2-9DE8-5A61F45CF7D9}"/>
    <cellStyle name="Note 2 2 13 4_Volatility" xfId="19556" xr:uid="{9F3215CC-5414-4ABC-9E54-E96330854C96}"/>
    <cellStyle name="Note 2 2 13 5" xfId="19557" xr:uid="{370FB71B-97CF-4843-BC8A-CC0644DE220C}"/>
    <cellStyle name="Note 2 2 13_Volatility" xfId="19558" xr:uid="{6B29FE66-7AB3-47EB-94F3-2A1A3EC8C778}"/>
    <cellStyle name="Note 2 2 14" xfId="19559" xr:uid="{AF125B3A-2588-45ED-B607-8066D330E72B}"/>
    <cellStyle name="Note 2 2 14 2" xfId="19560" xr:uid="{03C4017B-F4A7-4003-AF80-CC56597C63E6}"/>
    <cellStyle name="Note 2 2 14 2 2" xfId="19561" xr:uid="{3CED7351-2F34-4BFC-ACBD-E26567C6D34A}"/>
    <cellStyle name="Note 2 2 14 2 2 2" xfId="19562" xr:uid="{EF31F837-5CFA-4ED3-912B-90A99DB26DC7}"/>
    <cellStyle name="Note 2 2 14 2 2 2 2" xfId="19563" xr:uid="{2E62E32B-E078-4D3B-95EB-823863D4F1DE}"/>
    <cellStyle name="Note 2 2 14 2 2 2_Volatility" xfId="19564" xr:uid="{30331570-EBD6-4757-8193-CD348AC163F2}"/>
    <cellStyle name="Note 2 2 14 2 2 3" xfId="19565" xr:uid="{DA940736-80F9-4774-8417-DC1DE1D9969A}"/>
    <cellStyle name="Note 2 2 14 2 2_Volatility" xfId="19566" xr:uid="{04CB7965-BB3C-4E7B-9807-3CEE417E7860}"/>
    <cellStyle name="Note 2 2 14 2 3" xfId="19567" xr:uid="{57A9E13D-47A5-4B73-9592-ACBF9768BC41}"/>
    <cellStyle name="Note 2 2 14 2 3 2" xfId="19568" xr:uid="{848E078B-AB68-4EE7-A4D1-3A2DDB679AAF}"/>
    <cellStyle name="Note 2 2 14 2 3 2 2" xfId="19569" xr:uid="{D2DFC572-8263-4EA9-95BA-4C138A85994F}"/>
    <cellStyle name="Note 2 2 14 2 3 2_Volatility" xfId="19570" xr:uid="{76C12786-9B86-4936-A4F5-C4F076EE57CF}"/>
    <cellStyle name="Note 2 2 14 2 3 3" xfId="19571" xr:uid="{8829FAA5-6F6B-4904-97DF-AEF8E73EA301}"/>
    <cellStyle name="Note 2 2 14 2 3_Volatility" xfId="19572" xr:uid="{7AFC2A87-2C0E-46B4-935C-4F42F6656EF6}"/>
    <cellStyle name="Note 2 2 14 2 4" xfId="19573" xr:uid="{6290B641-B361-421F-9104-12AB0C62A71C}"/>
    <cellStyle name="Note 2 2 14 2 4 2" xfId="19574" xr:uid="{E262C459-B43A-4427-AFF1-58576B9045A9}"/>
    <cellStyle name="Note 2 2 14 2 4_Volatility" xfId="19575" xr:uid="{61116C25-A66D-4709-9B37-CAB554F3EE52}"/>
    <cellStyle name="Note 2 2 14 2 5" xfId="19576" xr:uid="{B1282323-31E4-40BD-94B0-B586569E1E15}"/>
    <cellStyle name="Note 2 2 14 2_Volatility" xfId="19577" xr:uid="{77B05053-97BB-44B4-8A16-942FEFB03EF3}"/>
    <cellStyle name="Note 2 2 14 3" xfId="19578" xr:uid="{0A21D824-F35B-442D-950A-84C2F7C1983B}"/>
    <cellStyle name="Note 2 2 14 3 2" xfId="19579" xr:uid="{183A012C-9122-4D0E-8640-7D2371263E04}"/>
    <cellStyle name="Note 2 2 14 3 2 2" xfId="19580" xr:uid="{DD5B7A2B-B5FD-4B91-8820-FDB34C3A5311}"/>
    <cellStyle name="Note 2 2 14 3 2_Volatility" xfId="19581" xr:uid="{37D195DC-9DC2-4B21-A69A-529988433DD0}"/>
    <cellStyle name="Note 2 2 14 3 3" xfId="19582" xr:uid="{DC7A419F-2124-443C-9E77-AD1AE5C6491B}"/>
    <cellStyle name="Note 2 2 14 3_Volatility" xfId="19583" xr:uid="{C6C8D844-30CA-4930-B0C2-4C7F1D24A296}"/>
    <cellStyle name="Note 2 2 14 4" xfId="19584" xr:uid="{CFC9162B-676A-4E26-9402-1ABB54B9B7EE}"/>
    <cellStyle name="Note 2 2 14 4 2" xfId="19585" xr:uid="{4F8F93B7-7D0F-488D-89D7-ACB3D6BFB301}"/>
    <cellStyle name="Note 2 2 14 4_Volatility" xfId="19586" xr:uid="{630A2B02-037C-4FBB-A2AA-CF306DFF9261}"/>
    <cellStyle name="Note 2 2 14 5" xfId="19587" xr:uid="{DBA9F4AD-AB50-42B3-8E4A-597EABE7ED4B}"/>
    <cellStyle name="Note 2 2 14_Volatility" xfId="19588" xr:uid="{3C99D8A1-3C45-4575-81D3-DCFA28E92C66}"/>
    <cellStyle name="Note 2 2 15" xfId="19589" xr:uid="{1ED06A43-4A58-4516-B516-2137A4823FFA}"/>
    <cellStyle name="Note 2 2 15 2" xfId="19590" xr:uid="{EAA96368-4263-4513-92E3-9C56BAB23828}"/>
    <cellStyle name="Note 2 2 15 2 2" xfId="19591" xr:uid="{972D9880-08F4-439F-908C-5841458A6279}"/>
    <cellStyle name="Note 2 2 15 2 2 2" xfId="19592" xr:uid="{EED58087-EEDE-4C6D-A6BD-2732450A1FB2}"/>
    <cellStyle name="Note 2 2 15 2 2 2 2" xfId="19593" xr:uid="{2FD81927-3FC7-4DF1-8D2F-E799F502D148}"/>
    <cellStyle name="Note 2 2 15 2 2 2_Volatility" xfId="19594" xr:uid="{F59396F3-ADE3-487B-B98F-B70DE0091F22}"/>
    <cellStyle name="Note 2 2 15 2 2 3" xfId="19595" xr:uid="{59B479F9-C8E4-40B8-B489-2BA73555502C}"/>
    <cellStyle name="Note 2 2 15 2 2_Volatility" xfId="19596" xr:uid="{A6ED384F-4710-483F-9A3A-AC509B950BC6}"/>
    <cellStyle name="Note 2 2 15 2 3" xfId="19597" xr:uid="{7521F4C9-F127-45FC-8682-9CA13E88E20E}"/>
    <cellStyle name="Note 2 2 15 2 3 2" xfId="19598" xr:uid="{D6911F70-CFAD-4E87-B520-899A9E5B7C48}"/>
    <cellStyle name="Note 2 2 15 2 3 2 2" xfId="19599" xr:uid="{68CF20E2-5610-4885-BA51-4D5E8618ED07}"/>
    <cellStyle name="Note 2 2 15 2 3 2_Volatility" xfId="19600" xr:uid="{DFB467C6-93D3-46B6-B5EE-89C815BC1AAE}"/>
    <cellStyle name="Note 2 2 15 2 3 3" xfId="19601" xr:uid="{E93BD1FD-17EF-4983-8860-6FFF05CF8DB1}"/>
    <cellStyle name="Note 2 2 15 2 3_Volatility" xfId="19602" xr:uid="{AE640714-4328-4C08-A64C-69C47F94969E}"/>
    <cellStyle name="Note 2 2 15 2 4" xfId="19603" xr:uid="{6F3495D2-3B9D-43C7-B062-8B3F9C438DD1}"/>
    <cellStyle name="Note 2 2 15 2 4 2" xfId="19604" xr:uid="{6DE4A5D1-3448-4243-BF0A-BDBF94505877}"/>
    <cellStyle name="Note 2 2 15 2 4_Volatility" xfId="19605" xr:uid="{FF89F34A-D4A2-45D4-9689-DAE0DC8E41EC}"/>
    <cellStyle name="Note 2 2 15 2 5" xfId="19606" xr:uid="{88A31C37-2FC0-47C2-8D4F-D088840529B5}"/>
    <cellStyle name="Note 2 2 15 2_Volatility" xfId="19607" xr:uid="{3F3819D2-0A23-4C0E-B4EE-18CEF31D3162}"/>
    <cellStyle name="Note 2 2 15 3" xfId="19608" xr:uid="{2CA5BB89-81A3-42C0-8508-7132B33A5FA8}"/>
    <cellStyle name="Note 2 2 15 3 2" xfId="19609" xr:uid="{AA3FDDEF-536A-497B-821C-04FCFC603893}"/>
    <cellStyle name="Note 2 2 15 3 2 2" xfId="19610" xr:uid="{CF745E88-10BA-4DAB-B141-8D19BEB48567}"/>
    <cellStyle name="Note 2 2 15 3 2_Volatility" xfId="19611" xr:uid="{98E415A1-1903-4950-9E2F-0DCB28CA659F}"/>
    <cellStyle name="Note 2 2 15 3 3" xfId="19612" xr:uid="{AF8B02FB-D910-4524-9FE2-F87F6E90D2E7}"/>
    <cellStyle name="Note 2 2 15 3_Volatility" xfId="19613" xr:uid="{4FA58C98-A48E-41A8-BA29-80CBB5B942C7}"/>
    <cellStyle name="Note 2 2 15 4" xfId="19614" xr:uid="{A351654C-28C5-4D93-8F6B-0018A320D1C3}"/>
    <cellStyle name="Note 2 2 15 4 2" xfId="19615" xr:uid="{833F4279-9E70-45B7-AF5E-47073EB24A53}"/>
    <cellStyle name="Note 2 2 15 4_Volatility" xfId="19616" xr:uid="{F914F9A0-4273-4E58-BD30-5ED883F8BB1B}"/>
    <cellStyle name="Note 2 2 15 5" xfId="19617" xr:uid="{5AA92F08-E8AA-4B97-BE84-D94FE96307A2}"/>
    <cellStyle name="Note 2 2 15_Volatility" xfId="19618" xr:uid="{21E1F4B5-B081-43AF-AF8A-2EA0938B87C5}"/>
    <cellStyle name="Note 2 2 16" xfId="19619" xr:uid="{439CE958-C2EB-4960-B59B-D9829E90A3A6}"/>
    <cellStyle name="Note 2 2 16 2" xfId="19620" xr:uid="{CD24C692-3259-4CF1-8C07-6874ACEAB138}"/>
    <cellStyle name="Note 2 2 16 2 2" xfId="19621" xr:uid="{4B176691-F937-4810-A63E-84A1F85EB963}"/>
    <cellStyle name="Note 2 2 16 2 2 2" xfId="19622" xr:uid="{5983B0E9-CDFC-4FA1-B6E7-0DF2BC68B302}"/>
    <cellStyle name="Note 2 2 16 2 2 2 2" xfId="19623" xr:uid="{42A0FCAC-502D-49BE-8406-23BDF3D2EE0B}"/>
    <cellStyle name="Note 2 2 16 2 2 2_Volatility" xfId="19624" xr:uid="{B59D1F0B-C8E1-4104-8A81-06C8A3047668}"/>
    <cellStyle name="Note 2 2 16 2 2 3" xfId="19625" xr:uid="{34F6AA45-8C0C-4EA7-9877-68443AE5622A}"/>
    <cellStyle name="Note 2 2 16 2 2_Volatility" xfId="19626" xr:uid="{108472E2-2569-4443-919F-286D7BF64045}"/>
    <cellStyle name="Note 2 2 16 2 3" xfId="19627" xr:uid="{E63A7749-C0A6-4589-8FCB-588ADC3A47ED}"/>
    <cellStyle name="Note 2 2 16 2 3 2" xfId="19628" xr:uid="{053BA769-4F49-4755-8B37-E300CCECE05A}"/>
    <cellStyle name="Note 2 2 16 2 3 2 2" xfId="19629" xr:uid="{DCD83ABC-D166-44EE-AAB4-CF3F1677CF5A}"/>
    <cellStyle name="Note 2 2 16 2 3 2_Volatility" xfId="19630" xr:uid="{4E8EFFA1-617F-4D3B-ABDA-7FA001C06C4A}"/>
    <cellStyle name="Note 2 2 16 2 3 3" xfId="19631" xr:uid="{D27DDC94-DE23-4038-8045-6B64050F0656}"/>
    <cellStyle name="Note 2 2 16 2 3_Volatility" xfId="19632" xr:uid="{B4FE7346-FCDD-4236-8FBA-4C9AB0D9CAE9}"/>
    <cellStyle name="Note 2 2 16 2 4" xfId="19633" xr:uid="{AE0DBBC9-7BF4-4DD1-9DD9-38D741F24B5B}"/>
    <cellStyle name="Note 2 2 16 2 4 2" xfId="19634" xr:uid="{1AF6B83E-3CFB-49A9-B78D-F4EB5BB50DFC}"/>
    <cellStyle name="Note 2 2 16 2 4_Volatility" xfId="19635" xr:uid="{EE1E51D8-546C-4865-AF36-1F3BC16983AB}"/>
    <cellStyle name="Note 2 2 16 2 5" xfId="19636" xr:uid="{8B71A0F1-0071-42D5-9D13-129B20716C1C}"/>
    <cellStyle name="Note 2 2 16 2_Volatility" xfId="19637" xr:uid="{AD1383CE-0FA5-4F70-8727-3DBAFFEE89F5}"/>
    <cellStyle name="Note 2 2 16 3" xfId="19638" xr:uid="{1B2C305F-3C7E-480B-8E52-C88202C887EA}"/>
    <cellStyle name="Note 2 2 16 3 2" xfId="19639" xr:uid="{68B21F39-6EAC-4B23-AA71-E25544FCF915}"/>
    <cellStyle name="Note 2 2 16 3 2 2" xfId="19640" xr:uid="{EC5238C0-8A77-4EE6-9791-CFB9EFC16CA9}"/>
    <cellStyle name="Note 2 2 16 3 2_Volatility" xfId="19641" xr:uid="{6713C69D-3DA0-4531-A0A5-972FE5CAC102}"/>
    <cellStyle name="Note 2 2 16 3 3" xfId="19642" xr:uid="{D739515F-C78C-429C-AFB5-C08B5BAAE0FD}"/>
    <cellStyle name="Note 2 2 16 3_Volatility" xfId="19643" xr:uid="{F6ACB96B-076E-4889-8368-EB76BE098EE1}"/>
    <cellStyle name="Note 2 2 16 4" xfId="19644" xr:uid="{92F877BF-C8A7-4B3F-A8FF-F8ADCBAE4BF8}"/>
    <cellStyle name="Note 2 2 16 4 2" xfId="19645" xr:uid="{37281147-7B30-4896-AC9C-70304EE75708}"/>
    <cellStyle name="Note 2 2 16 4_Volatility" xfId="19646" xr:uid="{A5B1007A-E84E-4569-9CBC-672AE7EF6403}"/>
    <cellStyle name="Note 2 2 16 5" xfId="19647" xr:uid="{50BC100D-9CBE-4267-B450-D4733F46B6C2}"/>
    <cellStyle name="Note 2 2 16_Volatility" xfId="19648" xr:uid="{F4B77DEE-C491-4D08-8780-A04BAD82D56E}"/>
    <cellStyle name="Note 2 2 17" xfId="19649" xr:uid="{CEEB35BB-DBDA-4882-91C2-71178BBA037A}"/>
    <cellStyle name="Note 2 2 17 2" xfId="19650" xr:uid="{368DBC58-00FA-48FE-86BB-7990120F5547}"/>
    <cellStyle name="Note 2 2 17 2 2" xfId="19651" xr:uid="{69530C3C-BF66-4607-9219-EF4ABAB9B226}"/>
    <cellStyle name="Note 2 2 17 2 2 2" xfId="19652" xr:uid="{B42AC7C5-E434-4784-A0AE-A51BCC5D3AEE}"/>
    <cellStyle name="Note 2 2 17 2 2 2 2" xfId="19653" xr:uid="{3EAECE1F-D451-4D27-98F7-42CC1F9699B8}"/>
    <cellStyle name="Note 2 2 17 2 2 2_Volatility" xfId="19654" xr:uid="{134AB74F-30A2-4850-9C2A-44056D12266F}"/>
    <cellStyle name="Note 2 2 17 2 2 3" xfId="19655" xr:uid="{B631AD40-4395-4B3D-9ADF-238CDF972810}"/>
    <cellStyle name="Note 2 2 17 2 2_Volatility" xfId="19656" xr:uid="{E5E1230C-A4EC-4D32-93C2-BEE1CE9CA4E0}"/>
    <cellStyle name="Note 2 2 17 2 3" xfId="19657" xr:uid="{21D14888-8C48-4ACA-BEE6-9532D6E230EF}"/>
    <cellStyle name="Note 2 2 17 2 3 2" xfId="19658" xr:uid="{7022D9A6-C2A3-4183-A20A-468CE33BE425}"/>
    <cellStyle name="Note 2 2 17 2 3 2 2" xfId="19659" xr:uid="{233A8930-F194-4D52-8B80-55332B5609AF}"/>
    <cellStyle name="Note 2 2 17 2 3 2_Volatility" xfId="19660" xr:uid="{829CEC89-049C-443D-A2A8-87E9DC396BA3}"/>
    <cellStyle name="Note 2 2 17 2 3 3" xfId="19661" xr:uid="{CADC3A21-7E2E-458E-BBF4-6FC270DB1A82}"/>
    <cellStyle name="Note 2 2 17 2 3_Volatility" xfId="19662" xr:uid="{D211437E-0B1E-4CDA-9B5B-C5FA3012AFF0}"/>
    <cellStyle name="Note 2 2 17 2 4" xfId="19663" xr:uid="{019D2F34-0C23-4D2A-A342-726E3B11B151}"/>
    <cellStyle name="Note 2 2 17 2 4 2" xfId="19664" xr:uid="{23F7E779-51C5-4C68-8820-370936183A85}"/>
    <cellStyle name="Note 2 2 17 2 4_Volatility" xfId="19665" xr:uid="{6DE99CA9-CAB0-4955-BD8D-B22DB01C57EF}"/>
    <cellStyle name="Note 2 2 17 2 5" xfId="19666" xr:uid="{E6CA3422-30CD-4D57-9D3B-600F83EAE660}"/>
    <cellStyle name="Note 2 2 17 2_Volatility" xfId="19667" xr:uid="{45400B71-F594-48A5-8EDD-075E8B3B98E2}"/>
    <cellStyle name="Note 2 2 17 3" xfId="19668" xr:uid="{87C0AD33-21C6-4EBF-B4F0-062878EBA8E1}"/>
    <cellStyle name="Note 2 2 17 3 2" xfId="19669" xr:uid="{663E0F4C-1B5E-4066-A89B-511AC1A84917}"/>
    <cellStyle name="Note 2 2 17 3 2 2" xfId="19670" xr:uid="{AB3A6F37-7383-4278-B90E-B096048BC59F}"/>
    <cellStyle name="Note 2 2 17 3 2_Volatility" xfId="19671" xr:uid="{022E6F96-BA98-4910-99F2-EBA108674057}"/>
    <cellStyle name="Note 2 2 17 3 3" xfId="19672" xr:uid="{703CEB25-AF81-4785-A5EA-81A06424A9C2}"/>
    <cellStyle name="Note 2 2 17 3_Volatility" xfId="19673" xr:uid="{C95C3097-4201-4F31-8F50-527772A37836}"/>
    <cellStyle name="Note 2 2 17 4" xfId="19674" xr:uid="{5907E694-E428-48CD-9646-C33F1CF79827}"/>
    <cellStyle name="Note 2 2 17 4 2" xfId="19675" xr:uid="{5EFBCD75-ABE0-4301-BEA0-C5CC452D69E3}"/>
    <cellStyle name="Note 2 2 17 4_Volatility" xfId="19676" xr:uid="{6D6681D0-2319-4EDD-9A27-352B0C57E35A}"/>
    <cellStyle name="Note 2 2 17 5" xfId="19677" xr:uid="{1AD928B7-95A4-49CB-A0EE-45BBF5D566B8}"/>
    <cellStyle name="Note 2 2 17_Volatility" xfId="19678" xr:uid="{CCDB618B-7521-4BC6-B136-244B2905DAA7}"/>
    <cellStyle name="Note 2 2 18" xfId="19679" xr:uid="{BEAF6D91-7CAE-4864-A1D7-9E384469E363}"/>
    <cellStyle name="Note 2 2 18 2" xfId="19680" xr:uid="{B68FAC84-1A2B-4181-9DBD-8CD36E571B48}"/>
    <cellStyle name="Note 2 2 18 2 2" xfId="19681" xr:uid="{A3BFDB83-EE6F-4C32-A80A-1E5CC387AC75}"/>
    <cellStyle name="Note 2 2 18 2 2 2" xfId="19682" xr:uid="{8904DE13-5676-4987-9EF0-995649D834EF}"/>
    <cellStyle name="Note 2 2 18 2 2 2 2" xfId="19683" xr:uid="{23B25BA0-0206-41BA-B319-F4375FF79834}"/>
    <cellStyle name="Note 2 2 18 2 2 2_Volatility" xfId="19684" xr:uid="{6C101A67-E946-48B0-9AAA-DABE6D232CE2}"/>
    <cellStyle name="Note 2 2 18 2 2 3" xfId="19685" xr:uid="{5F050048-524D-4E07-A0CE-B1593496C12B}"/>
    <cellStyle name="Note 2 2 18 2 2_Volatility" xfId="19686" xr:uid="{4D2D5B35-75DC-4C98-98E9-D07D6294EFC6}"/>
    <cellStyle name="Note 2 2 18 2 3" xfId="19687" xr:uid="{9DE7BEC2-24FE-475B-8C81-60E9BE83AB85}"/>
    <cellStyle name="Note 2 2 18 2 3 2" xfId="19688" xr:uid="{B8DBDCC5-AD7B-4E0A-95BD-519C1791AFB8}"/>
    <cellStyle name="Note 2 2 18 2 3 2 2" xfId="19689" xr:uid="{D5EFAE68-1DAD-4C9B-A599-BE8856DCAC07}"/>
    <cellStyle name="Note 2 2 18 2 3 2_Volatility" xfId="19690" xr:uid="{EE49300B-02B6-4F98-9301-20C340F55F0E}"/>
    <cellStyle name="Note 2 2 18 2 3 3" xfId="19691" xr:uid="{A29551B4-D1D0-4442-AB88-04A50B190D64}"/>
    <cellStyle name="Note 2 2 18 2 3_Volatility" xfId="19692" xr:uid="{A751939B-79C6-4532-8A51-1C989C0A0AD8}"/>
    <cellStyle name="Note 2 2 18 2 4" xfId="19693" xr:uid="{A0FD77F8-3C3E-4E0A-93AC-AF964B54A2C7}"/>
    <cellStyle name="Note 2 2 18 2 4 2" xfId="19694" xr:uid="{0C95AC15-5134-46F2-8839-72C0E269E4AD}"/>
    <cellStyle name="Note 2 2 18 2 4_Volatility" xfId="19695" xr:uid="{3BED2CC0-29FE-4375-9B40-3B29F08E3D7F}"/>
    <cellStyle name="Note 2 2 18 2 5" xfId="19696" xr:uid="{8A6A8103-4281-4BCF-9C5C-937459730F7A}"/>
    <cellStyle name="Note 2 2 18 2_Volatility" xfId="19697" xr:uid="{71E8812C-C45F-4350-83DA-0190CC0924A4}"/>
    <cellStyle name="Note 2 2 18 3" xfId="19698" xr:uid="{8BF52CFA-AB9D-49CA-91E6-830466476B87}"/>
    <cellStyle name="Note 2 2 18 3 2" xfId="19699" xr:uid="{D011D726-4F74-4662-8E30-8F9B642895C5}"/>
    <cellStyle name="Note 2 2 18 3 2 2" xfId="19700" xr:uid="{3C581E8D-A4A0-4FFF-A1DC-CF976956C347}"/>
    <cellStyle name="Note 2 2 18 3 2_Volatility" xfId="19701" xr:uid="{34857761-1E6C-42DB-A4C3-A6427D80BADA}"/>
    <cellStyle name="Note 2 2 18 3 3" xfId="19702" xr:uid="{681019D9-E8DF-4369-8A86-DB48A972049F}"/>
    <cellStyle name="Note 2 2 18 3_Volatility" xfId="19703" xr:uid="{2B640F84-AB2E-4117-AC9A-F7D1FA3DAAAE}"/>
    <cellStyle name="Note 2 2 18 4" xfId="19704" xr:uid="{2487BB9D-D513-498C-BE6F-EB2AAD91B3D9}"/>
    <cellStyle name="Note 2 2 18 4 2" xfId="19705" xr:uid="{C3A21B75-1C4A-4E62-A807-7493D42CC88C}"/>
    <cellStyle name="Note 2 2 18 4_Volatility" xfId="19706" xr:uid="{E21C0556-9CFD-49B2-A225-13578464B630}"/>
    <cellStyle name="Note 2 2 18 5" xfId="19707" xr:uid="{EEFE9D7D-0E0E-4390-95FF-69CBEE175158}"/>
    <cellStyle name="Note 2 2 18_Volatility" xfId="19708" xr:uid="{2D82F010-1FB7-474F-AFF1-C63F7A579866}"/>
    <cellStyle name="Note 2 2 19" xfId="19709" xr:uid="{7716E7B3-8FBA-4518-A4FC-221B85A97FFB}"/>
    <cellStyle name="Note 2 2 19 2" xfId="19710" xr:uid="{B860712E-A939-4FA3-A1F8-79705BA8069D}"/>
    <cellStyle name="Note 2 2 19 2 2" xfId="19711" xr:uid="{62644DE5-7F55-4E40-A887-340D8AE6B02A}"/>
    <cellStyle name="Note 2 2 19 2 2 2" xfId="19712" xr:uid="{5B68A080-2834-4732-BC3E-EA2D391EEBEA}"/>
    <cellStyle name="Note 2 2 19 2 2 2 2" xfId="19713" xr:uid="{D2B4172B-A07E-4108-BE13-632C20C4246F}"/>
    <cellStyle name="Note 2 2 19 2 2 2_Volatility" xfId="19714" xr:uid="{AAF7E2C0-6063-4781-998E-304AB725594D}"/>
    <cellStyle name="Note 2 2 19 2 2 3" xfId="19715" xr:uid="{E789F37D-A07C-48CE-A337-82DFF91DE48A}"/>
    <cellStyle name="Note 2 2 19 2 2_Volatility" xfId="19716" xr:uid="{144BF587-8EF0-4E27-BFA2-D93E4E5377FA}"/>
    <cellStyle name="Note 2 2 19 2 3" xfId="19717" xr:uid="{577CDE5C-909D-4F2A-A9E2-53016E6AD429}"/>
    <cellStyle name="Note 2 2 19 2 3 2" xfId="19718" xr:uid="{DA3A9C71-8B38-416A-BA2D-482617D6A209}"/>
    <cellStyle name="Note 2 2 19 2 3 2 2" xfId="19719" xr:uid="{BFC08F87-F02B-4641-A033-03C7B2F05477}"/>
    <cellStyle name="Note 2 2 19 2 3 2_Volatility" xfId="19720" xr:uid="{DD4143B6-B333-4761-BE0F-22FB070AF545}"/>
    <cellStyle name="Note 2 2 19 2 3 3" xfId="19721" xr:uid="{4DDCB6A5-A256-48FC-88D2-221F208B4BF5}"/>
    <cellStyle name="Note 2 2 19 2 3_Volatility" xfId="19722" xr:uid="{194CB6D3-1174-48F7-AA15-AF16DAC0F412}"/>
    <cellStyle name="Note 2 2 19 2 4" xfId="19723" xr:uid="{45C05742-6554-43D6-8257-79C3101A11BE}"/>
    <cellStyle name="Note 2 2 19 2 4 2" xfId="19724" xr:uid="{16C5BDA5-2949-49E6-97F6-DFDC1614108D}"/>
    <cellStyle name="Note 2 2 19 2 4_Volatility" xfId="19725" xr:uid="{59D437B8-EA50-424E-9A7B-34CEA52CE3F3}"/>
    <cellStyle name="Note 2 2 19 2 5" xfId="19726" xr:uid="{A7C8A503-F9F3-420B-BA1D-FE97E9FC0A87}"/>
    <cellStyle name="Note 2 2 19 2_Volatility" xfId="19727" xr:uid="{69566FA8-D548-4E91-8D54-2E6D655D3C36}"/>
    <cellStyle name="Note 2 2 19 3" xfId="19728" xr:uid="{0C7F6666-607B-4718-B740-BAE3AF5C583D}"/>
    <cellStyle name="Note 2 2 19 3 2" xfId="19729" xr:uid="{ABAF21DA-E0CA-47CC-BF5C-04A017360B8D}"/>
    <cellStyle name="Note 2 2 19 3 2 2" xfId="19730" xr:uid="{76B3E3C7-D182-4A77-8930-5EDE70779BA6}"/>
    <cellStyle name="Note 2 2 19 3 2_Volatility" xfId="19731" xr:uid="{42EE7DF8-F5CC-4D53-93A9-D1118710A9F3}"/>
    <cellStyle name="Note 2 2 19 3 3" xfId="19732" xr:uid="{A7ED0073-43DB-4C90-AEF2-AB58A4C40649}"/>
    <cellStyle name="Note 2 2 19 3_Volatility" xfId="19733" xr:uid="{3C205E76-341E-4918-843F-91D4A26281AD}"/>
    <cellStyle name="Note 2 2 19 4" xfId="19734" xr:uid="{BB5679E7-860A-4734-BC28-42C8E2E6600D}"/>
    <cellStyle name="Note 2 2 19 4 2" xfId="19735" xr:uid="{B62F717F-2DFF-47C3-B544-BCB2448A69DA}"/>
    <cellStyle name="Note 2 2 19 4_Volatility" xfId="19736" xr:uid="{D1C699CA-93EC-4DF0-8F2A-FD43629B196F}"/>
    <cellStyle name="Note 2 2 19 5" xfId="19737" xr:uid="{33164EAB-4F48-4F5E-A1CB-DBA898728C95}"/>
    <cellStyle name="Note 2 2 19_Volatility" xfId="19738" xr:uid="{6422FEFE-48E1-43CC-ABFA-7E9EFEE1EBBB}"/>
    <cellStyle name="Note 2 2 2" xfId="19739" xr:uid="{AA364057-EB04-4266-8692-FE985F6482E2}"/>
    <cellStyle name="Note 2 2 2 2" xfId="19740" xr:uid="{C2214881-32CF-4C1E-BCC9-6FD2EBC76043}"/>
    <cellStyle name="Note 2 2 2 2 2" xfId="19741" xr:uid="{B43FA3C2-1297-45EB-BDA9-760117824F45}"/>
    <cellStyle name="Note 2 2 2 2 2 2" xfId="19742" xr:uid="{46BDB49E-6321-44E6-8F72-C1B9FAEFCBF6}"/>
    <cellStyle name="Note 2 2 2 2 2 2 2" xfId="19743" xr:uid="{FAA477F8-34EB-4710-8589-F6454CEE2892}"/>
    <cellStyle name="Note 2 2 2 2 2 2 2 2" xfId="19744" xr:uid="{9F4468C7-3AEE-4C96-B51D-521959EAEE9C}"/>
    <cellStyle name="Note 2 2 2 2 2 2 2 2 2" xfId="19745" xr:uid="{93D213B7-7C60-4607-8620-0BC177FDCE6C}"/>
    <cellStyle name="Note 2 2 2 2 2 2 2 3" xfId="19746" xr:uid="{E5419B78-BFFF-4519-B0E4-B62EDE03D841}"/>
    <cellStyle name="Note 2 2 2 2 2 2 2 4" xfId="19747" xr:uid="{3E07430A-F62E-4DDA-B825-75A9EF564441}"/>
    <cellStyle name="Note 2 2 2 2 2 2 2_Volatility" xfId="19748" xr:uid="{9165F7D7-C98E-463F-B10A-C618C9857089}"/>
    <cellStyle name="Note 2 2 2 2 2 2 3" xfId="19749" xr:uid="{2FE9C6F5-34AB-40E7-8643-F486125089C3}"/>
    <cellStyle name="Note 2 2 2 2 2 2 3 2" xfId="19750" xr:uid="{5FA64361-6304-41ED-9554-88C6225B606E}"/>
    <cellStyle name="Note 2 2 2 2 2 2 4" xfId="19751" xr:uid="{850B1D79-AE49-433D-9BB6-0E52FE4D03D9}"/>
    <cellStyle name="Note 2 2 2 2 2 2 5" xfId="19752" xr:uid="{94B82288-7BF6-4739-8107-20248A591D0B}"/>
    <cellStyle name="Note 2 2 2 2 2 2_Volatility" xfId="19753" xr:uid="{DE8C5925-B59F-4319-9EBA-6F7CD28260C8}"/>
    <cellStyle name="Note 2 2 2 2 2 3" xfId="19754" xr:uid="{C5337E4A-D9F9-4B23-A05F-6A63569E100F}"/>
    <cellStyle name="Note 2 2 2 2 2 3 2" xfId="19755" xr:uid="{D098E556-FC6C-49F5-9D67-9CD4779CF1E2}"/>
    <cellStyle name="Note 2 2 2 2 2 3 2 2" xfId="19756" xr:uid="{9F171D2C-D81E-49CE-B4F3-BA1A1A586EE9}"/>
    <cellStyle name="Note 2 2 2 2 2 3 3" xfId="19757" xr:uid="{1BC8AA6F-58D3-4F45-8505-48ACC601D99C}"/>
    <cellStyle name="Note 2 2 2 2 2 3 4" xfId="19758" xr:uid="{B0F5459B-8BD6-46BC-B9FA-25E26F88D4CC}"/>
    <cellStyle name="Note 2 2 2 2 2 3_Volatility" xfId="19759" xr:uid="{2630112B-B041-43B0-A8E2-DED4D6FD6FAC}"/>
    <cellStyle name="Note 2 2 2 2 2 4" xfId="19760" xr:uid="{0AAC159B-379A-472A-A44C-5855E2B7612A}"/>
    <cellStyle name="Note 2 2 2 2 2 4 2" xfId="19761" xr:uid="{E4A8E00A-B15C-4258-B27B-5F295BFF8CF9}"/>
    <cellStyle name="Note 2 2 2 2 2 5" xfId="19762" xr:uid="{4538CBB3-6908-460D-A70B-43F2CF8A3376}"/>
    <cellStyle name="Note 2 2 2 2 2 6" xfId="19763" xr:uid="{A932BDE3-7FA8-44F1-8DFC-807A6C008BC1}"/>
    <cellStyle name="Note 2 2 2 2 2_Volatility" xfId="19764" xr:uid="{7EC298F8-F7BF-4F4C-A39E-30D38E2E04E9}"/>
    <cellStyle name="Note 2 2 2 2 3" xfId="19765" xr:uid="{99239CBB-0B9C-4064-9FF5-152ED22A2876}"/>
    <cellStyle name="Note 2 2 2 2 3 2" xfId="19766" xr:uid="{E83CBDD8-67C0-407E-8772-68AF9048DE4C}"/>
    <cellStyle name="Note 2 2 2 2 3 2 2" xfId="19767" xr:uid="{1581EFD4-0FDB-404E-A24F-B41B2AFAD74B}"/>
    <cellStyle name="Note 2 2 2 2 3 2 2 2" xfId="19768" xr:uid="{739026C2-4E98-4738-99B8-86DD52A3F10F}"/>
    <cellStyle name="Note 2 2 2 2 3 2 2 3" xfId="19769" xr:uid="{E6E85257-40EC-42E9-918B-ED650C495B4E}"/>
    <cellStyle name="Note 2 2 2 2 3 2 2_Volatility" xfId="19770" xr:uid="{F9FC406B-11A4-4A45-921A-A0E52EF84FCD}"/>
    <cellStyle name="Note 2 2 2 2 3 2 3" xfId="19771" xr:uid="{C8F00A92-C3E9-4A84-9C3A-D471A5921D40}"/>
    <cellStyle name="Note 2 2 2 2 3 2 4" xfId="19772" xr:uid="{FDB32D6F-3092-4A54-AA1E-2758DB09096C}"/>
    <cellStyle name="Note 2 2 2 2 3 2_Volatility" xfId="19773" xr:uid="{D9A98470-D68F-4A63-B4BE-285DFAF7D3A1}"/>
    <cellStyle name="Note 2 2 2 2 3 3" xfId="19774" xr:uid="{1907A7CF-548C-46F6-8FBB-001214711D9D}"/>
    <cellStyle name="Note 2 2 2 2 3 3 2" xfId="19775" xr:uid="{04C62B1A-77B1-405B-917E-795E08F3BE3A}"/>
    <cellStyle name="Note 2 2 2 2 3 3 3" xfId="19776" xr:uid="{A6496982-90A1-411D-A589-58857535C2A1}"/>
    <cellStyle name="Note 2 2 2 2 3 3_Volatility" xfId="19777" xr:uid="{E9412F6A-771E-49DA-BE74-D0D58118958B}"/>
    <cellStyle name="Note 2 2 2 2 3 4" xfId="19778" xr:uid="{E1F3FE37-16C6-49B1-9B04-8AD1C1A4FAC3}"/>
    <cellStyle name="Note 2 2 2 2 3 5" xfId="19779" xr:uid="{07D0B048-E563-4DC2-BB2B-EA1002B01C2F}"/>
    <cellStyle name="Note 2 2 2 2 3_Volatility" xfId="19780" xr:uid="{81718469-985E-4023-90FF-03B25465A59C}"/>
    <cellStyle name="Note 2 2 2 2 4" xfId="19781" xr:uid="{A66FE697-90AC-420B-95FC-1099CB7FF62A}"/>
    <cellStyle name="Note 2 2 2 2 4 2" xfId="19782" xr:uid="{F6BD9ADE-DAD5-4BB7-ABE2-BBAFAF39CD7F}"/>
    <cellStyle name="Note 2 2 2 2 4 2 2" xfId="19783" xr:uid="{4E06F8C3-AFEE-43EF-A784-E93EACF208A6}"/>
    <cellStyle name="Note 2 2 2 2 4 2 3" xfId="19784" xr:uid="{B1538E5A-0109-41B8-AC7E-01512EB3D02A}"/>
    <cellStyle name="Note 2 2 2 2 4 2_Volatility" xfId="19785" xr:uid="{026C12F3-EA29-4227-910C-649122FD5D78}"/>
    <cellStyle name="Note 2 2 2 2 4 3" xfId="19786" xr:uid="{A01A3791-D697-4303-A854-C00F9DC37A5A}"/>
    <cellStyle name="Note 2 2 2 2 4 4" xfId="19787" xr:uid="{0374E445-1CA9-439A-8051-6DB7989528F1}"/>
    <cellStyle name="Note 2 2 2 2 4_Volatility" xfId="19788" xr:uid="{2018BD9C-BE2A-497E-B94D-36DF8083BAC6}"/>
    <cellStyle name="Note 2 2 2 2 5" xfId="19789" xr:uid="{7ABDCA36-AF02-42C0-A105-5F7DC1EE19A2}"/>
    <cellStyle name="Note 2 2 2 2 5 2" xfId="19790" xr:uid="{F5593707-C1A7-4C98-8022-9D83619ECB20}"/>
    <cellStyle name="Note 2 2 2 2 5 3" xfId="19791" xr:uid="{5F304A83-CAB7-4627-ADFD-005EAF2CC563}"/>
    <cellStyle name="Note 2 2 2 2 5_Volatility" xfId="19792" xr:uid="{B59DF743-123A-455D-9097-33097E1E4E76}"/>
    <cellStyle name="Note 2 2 2 2 6" xfId="19793" xr:uid="{37E79AC6-3458-46A5-B49E-86E1AA4A7988}"/>
    <cellStyle name="Note 2 2 2 2 7" xfId="19794" xr:uid="{FD9A9852-2986-45DE-8B2B-B3E04A3180B8}"/>
    <cellStyle name="Note 2 2 2 2_Volatility" xfId="19795" xr:uid="{998D6C08-5075-4684-91E3-EFECFF040071}"/>
    <cellStyle name="Note 2 2 2 3" xfId="19796" xr:uid="{A997D21A-E585-47E4-868E-CA9036584C0F}"/>
    <cellStyle name="Note 2 2 2 3 2" xfId="19797" xr:uid="{70979FEF-9C52-4580-9627-57EFA5152284}"/>
    <cellStyle name="Note 2 2 2 3 2 2" xfId="19798" xr:uid="{C7C1FFC7-A14F-4EE1-821A-C9391351CF07}"/>
    <cellStyle name="Note 2 2 2 3 2 2 2" xfId="19799" xr:uid="{FF9E0969-CB03-4992-88A4-0804367CB6F5}"/>
    <cellStyle name="Note 2 2 2 3 2 2 2 2" xfId="19800" xr:uid="{0D173457-FB96-46A6-8373-EAD2E4A56EBE}"/>
    <cellStyle name="Note 2 2 2 3 2 2 3" xfId="19801" xr:uid="{B9F8705E-33F4-47D2-B975-D64C2520CE57}"/>
    <cellStyle name="Note 2 2 2 3 2 2 4" xfId="19802" xr:uid="{647EE822-C1D9-4C4A-8B61-946EED0CB25E}"/>
    <cellStyle name="Note 2 2 2 3 2 2_Volatility" xfId="19803" xr:uid="{CB843FE1-5E9D-4204-B776-6FF2C156EAB1}"/>
    <cellStyle name="Note 2 2 2 3 2 3" xfId="19804" xr:uid="{02084FB9-3050-4B44-A6BA-D68E61EBFA7B}"/>
    <cellStyle name="Note 2 2 2 3 2 3 2" xfId="19805" xr:uid="{E2F9CADA-45A0-49F2-A25C-56CA2A7A8C8B}"/>
    <cellStyle name="Note 2 2 2 3 2 4" xfId="19806" xr:uid="{E9444E6E-396B-4CC3-AA2D-C3EB44D7CCF1}"/>
    <cellStyle name="Note 2 2 2 3 2 5" xfId="19807" xr:uid="{EE1615DC-1A8E-489A-926F-92226B628E28}"/>
    <cellStyle name="Note 2 2 2 3 2_Volatility" xfId="19808" xr:uid="{2C6D4E04-2794-4F13-AA7B-3124BF584949}"/>
    <cellStyle name="Note 2 2 2 3 3" xfId="19809" xr:uid="{68AAED14-6DEE-4291-B5AA-5E7FD01016A5}"/>
    <cellStyle name="Note 2 2 2 3 3 2" xfId="19810" xr:uid="{BB8F9535-074F-4C32-8BAD-113CA8A25A58}"/>
    <cellStyle name="Note 2 2 2 3 3 2 2" xfId="19811" xr:uid="{B47B6AA1-543F-4C16-BE92-E49C558AA99D}"/>
    <cellStyle name="Note 2 2 2 3 3 3" xfId="19812" xr:uid="{A2219E1A-0B0A-4B8D-BB6D-6BA49A63DD29}"/>
    <cellStyle name="Note 2 2 2 3 3 4" xfId="19813" xr:uid="{852516F7-5D5F-4D61-9621-3C1C575060AF}"/>
    <cellStyle name="Note 2 2 2 3 3_Volatility" xfId="19814" xr:uid="{DA5353CC-4621-4047-BF65-7F265DEF227C}"/>
    <cellStyle name="Note 2 2 2 3 4" xfId="19815" xr:uid="{6B9556FF-BA0A-48B9-B370-072784445DDC}"/>
    <cellStyle name="Note 2 2 2 3 4 2" xfId="19816" xr:uid="{0CECEB17-522D-47AC-9A83-A683C3B24CEB}"/>
    <cellStyle name="Note 2 2 2 3 5" xfId="19817" xr:uid="{8FE7BDA6-8EC5-4D1F-96BE-07FC240613C9}"/>
    <cellStyle name="Note 2 2 2 3 6" xfId="19818" xr:uid="{85C201FD-901A-41C9-965A-3AF7041E7A95}"/>
    <cellStyle name="Note 2 2 2 3_Volatility" xfId="19819" xr:uid="{B9A5EF94-38E3-42B6-9D6B-519782753259}"/>
    <cellStyle name="Note 2 2 2 4" xfId="19820" xr:uid="{51D0B184-7F13-451C-AAE2-E0892A14547A}"/>
    <cellStyle name="Note 2 2 2 4 2" xfId="19821" xr:uid="{FBC43AB2-95BD-4765-9BA3-AEC9E80A2186}"/>
    <cellStyle name="Note 2 2 2 4 2 2" xfId="19822" xr:uid="{383DEE23-DFF4-49C4-B353-9A5B12FC700D}"/>
    <cellStyle name="Note 2 2 2 4 2 2 2" xfId="19823" xr:uid="{ADB416C1-8F66-499B-AC72-A8CA6E450DD5}"/>
    <cellStyle name="Note 2 2 2 4 2 3" xfId="19824" xr:uid="{175BFA69-9588-4364-AC75-4F1A9E64528C}"/>
    <cellStyle name="Note 2 2 2 4 2 4" xfId="19825" xr:uid="{D224FED3-1AEE-4AE7-9A03-FE6DF2683AAB}"/>
    <cellStyle name="Note 2 2 2 4 2_Volatility" xfId="19826" xr:uid="{448F1CCA-08BB-4855-B251-395B493954E1}"/>
    <cellStyle name="Note 2 2 2 4 3" xfId="19827" xr:uid="{D967F743-BFF1-48D0-B8CB-5E94ACACA383}"/>
    <cellStyle name="Note 2 2 2 4 3 2" xfId="19828" xr:uid="{78F44144-DC7F-4F5A-93DB-87D568F24737}"/>
    <cellStyle name="Note 2 2 2 4 4" xfId="19829" xr:uid="{F4144B7D-C35F-40D4-B74A-99EE1C48EAB0}"/>
    <cellStyle name="Note 2 2 2 4 5" xfId="19830" xr:uid="{45A7E488-B211-4A7A-AF65-672CA4DDE24F}"/>
    <cellStyle name="Note 2 2 2 4_Volatility" xfId="19831" xr:uid="{9A1B96AB-F208-4E2E-AF04-5C2AE8E874E3}"/>
    <cellStyle name="Note 2 2 2 5" xfId="19832" xr:uid="{C2B116F8-B698-4FD1-892F-6EF58406844E}"/>
    <cellStyle name="Note 2 2 2 5 2" xfId="19833" xr:uid="{32DC9AFD-3701-44E5-B3B1-47AEA07712B4}"/>
    <cellStyle name="Note 2 2 2 5 2 2" xfId="19834" xr:uid="{7B63B817-30B1-42D3-A783-3FC86ECE56FA}"/>
    <cellStyle name="Note 2 2 2 5 3" xfId="19835" xr:uid="{B45061ED-1F60-4DDB-AD69-958E5F74E27E}"/>
    <cellStyle name="Note 2 2 2 5 4" xfId="19836" xr:uid="{783965D4-842C-4F87-B763-2B4D953C00BA}"/>
    <cellStyle name="Note 2 2 2 5_Volatility" xfId="19837" xr:uid="{0F3CE965-6EA1-4F15-96D6-C4F112E0EE3F}"/>
    <cellStyle name="Note 2 2 2 6" xfId="19838" xr:uid="{BCF0198F-FEE4-4BBC-A1EA-DE0C21B46B89}"/>
    <cellStyle name="Note 2 2 2 6 2" xfId="19839" xr:uid="{87909E7F-A0AC-4A26-B75B-7A6C0AFF32E5}"/>
    <cellStyle name="Note 2 2 2 7" xfId="19840" xr:uid="{E798383C-C059-401A-82B1-4E6379EABA49}"/>
    <cellStyle name="Note 2 2 2 8" xfId="19841" xr:uid="{1591AABF-B041-481A-8740-B3967FBFABAA}"/>
    <cellStyle name="Note 2 2 2 9" xfId="19842" xr:uid="{F498B64D-53D6-402C-88A9-2A6103C85103}"/>
    <cellStyle name="Note 2 2 2_Summary_Gap_Balance_exNIB" xfId="19843" xr:uid="{D320CDEB-D29D-4C9F-B189-1BBE60AA0512}"/>
    <cellStyle name="Note 2 2 20" xfId="19844" xr:uid="{C90D2603-03ED-4812-ABAE-4310FB342DB5}"/>
    <cellStyle name="Note 2 2 20 2" xfId="19845" xr:uid="{5C165DFC-3CE4-4CED-AE3C-52A4E59E9C24}"/>
    <cellStyle name="Note 2 2 20 2 2" xfId="19846" xr:uid="{6E3A4269-700F-4E09-874D-46C4E91CE539}"/>
    <cellStyle name="Note 2 2 20 2 2 2" xfId="19847" xr:uid="{A2FE3BD8-A53D-4EAD-A426-F398013E8EFB}"/>
    <cellStyle name="Note 2 2 20 2 2 2 2" xfId="19848" xr:uid="{197EA74C-1447-495A-9CE5-6945DFC1AC41}"/>
    <cellStyle name="Note 2 2 20 2 2 2_Volatility" xfId="19849" xr:uid="{C678DD26-C6BE-404F-B647-13FDC106EDA8}"/>
    <cellStyle name="Note 2 2 20 2 2 3" xfId="19850" xr:uid="{5D046950-8BB6-4FB3-A132-84705720CBE3}"/>
    <cellStyle name="Note 2 2 20 2 2_Volatility" xfId="19851" xr:uid="{285413A8-64CA-4065-BC8B-6880CE81170F}"/>
    <cellStyle name="Note 2 2 20 2 3" xfId="19852" xr:uid="{58F805DD-7B6F-4757-B8C0-5C031652432D}"/>
    <cellStyle name="Note 2 2 20 2 3 2" xfId="19853" xr:uid="{493E30D8-BFBD-48E4-91BA-C563B6484A02}"/>
    <cellStyle name="Note 2 2 20 2 3 2 2" xfId="19854" xr:uid="{E995882A-2243-4ADA-8DF2-20B99D2071D9}"/>
    <cellStyle name="Note 2 2 20 2 3 2_Volatility" xfId="19855" xr:uid="{17B76C5D-7ED7-431D-928C-0BF5C53BA5DF}"/>
    <cellStyle name="Note 2 2 20 2 3 3" xfId="19856" xr:uid="{6F51E8B7-DD4C-4836-B17A-2FCF5244A3C5}"/>
    <cellStyle name="Note 2 2 20 2 3_Volatility" xfId="19857" xr:uid="{9504D684-062F-46ED-9400-A0605C01EFD3}"/>
    <cellStyle name="Note 2 2 20 2 4" xfId="19858" xr:uid="{C35F5F62-3380-4EBD-8985-BED7A134D7DC}"/>
    <cellStyle name="Note 2 2 20 2 4 2" xfId="19859" xr:uid="{66387F16-1B71-4383-8FB4-12D7A366EB64}"/>
    <cellStyle name="Note 2 2 20 2 4_Volatility" xfId="19860" xr:uid="{7C709D05-BEE7-4EB2-8CEB-F4F63B8DBC4C}"/>
    <cellStyle name="Note 2 2 20 2 5" xfId="19861" xr:uid="{076B2F71-FDCF-44E2-9C54-B6969E5111AC}"/>
    <cellStyle name="Note 2 2 20 2_Volatility" xfId="19862" xr:uid="{DE589AA3-EAA6-4E75-A8A9-CD3407F59402}"/>
    <cellStyle name="Note 2 2 20 3" xfId="19863" xr:uid="{22F28317-FEC3-4F71-B53C-52EA865A82B3}"/>
    <cellStyle name="Note 2 2 20 3 2" xfId="19864" xr:uid="{6E8DF032-48BF-4036-9468-A3C4ABAD3A01}"/>
    <cellStyle name="Note 2 2 20 3 2 2" xfId="19865" xr:uid="{B080CE5B-F100-4288-BBD5-CAB955435790}"/>
    <cellStyle name="Note 2 2 20 3 2_Volatility" xfId="19866" xr:uid="{AEE79E1E-2103-4E78-87DE-F2F54E4A4826}"/>
    <cellStyle name="Note 2 2 20 3 3" xfId="19867" xr:uid="{4CC531A0-004F-4673-89DB-A6050A8B79D3}"/>
    <cellStyle name="Note 2 2 20 3_Volatility" xfId="19868" xr:uid="{E225C9E5-ED4C-4066-B995-346E908127B9}"/>
    <cellStyle name="Note 2 2 20 4" xfId="19869" xr:uid="{BEBC0BDB-31CC-4C77-BF6F-17BB8086A82A}"/>
    <cellStyle name="Note 2 2 20 4 2" xfId="19870" xr:uid="{4CC0EB2C-1B41-4CF0-AB29-002F07E74643}"/>
    <cellStyle name="Note 2 2 20 4_Volatility" xfId="19871" xr:uid="{8FD1D7A8-38FB-44C1-8557-76846326EA2D}"/>
    <cellStyle name="Note 2 2 20 5" xfId="19872" xr:uid="{7B372539-7C0D-4427-B80C-8AA8C250B4CA}"/>
    <cellStyle name="Note 2 2 20_Volatility" xfId="19873" xr:uid="{F0023B67-28D2-402E-A646-CBF5F574D670}"/>
    <cellStyle name="Note 2 2 21" xfId="19874" xr:uid="{7490ACC6-E3D6-4E77-934F-758171DA33C8}"/>
    <cellStyle name="Note 2 2 21 2" xfId="19875" xr:uid="{57605CA0-59BE-4CF8-898D-C611F7DE933B}"/>
    <cellStyle name="Note 2 2 21 2 2" xfId="19876" xr:uid="{98AF53E2-7FA7-410F-BE74-8A5895652A2B}"/>
    <cellStyle name="Note 2 2 21 2 2 2" xfId="19877" xr:uid="{EFDF9912-20F5-4BF5-B8CE-103F0DAD97C4}"/>
    <cellStyle name="Note 2 2 21 2 2 2 2" xfId="19878" xr:uid="{1991657C-D7D8-41A9-A645-6E47194594D1}"/>
    <cellStyle name="Note 2 2 21 2 2 2_Volatility" xfId="19879" xr:uid="{1A5B0A51-99F0-4DAD-99B4-2B73D556B898}"/>
    <cellStyle name="Note 2 2 21 2 2 3" xfId="19880" xr:uid="{07A51961-7A94-4BAA-A408-C548498DFBF0}"/>
    <cellStyle name="Note 2 2 21 2 2_Volatility" xfId="19881" xr:uid="{C53B8636-2519-4D12-BD26-6FF5E1353733}"/>
    <cellStyle name="Note 2 2 21 2 3" xfId="19882" xr:uid="{37A4D58C-1A23-48A6-A0CA-32A5200EDD4E}"/>
    <cellStyle name="Note 2 2 21 2 3 2" xfId="19883" xr:uid="{B709B3DF-31E3-4E37-B3E6-F457E6842305}"/>
    <cellStyle name="Note 2 2 21 2 3 2 2" xfId="19884" xr:uid="{3B271DFC-817E-4D4C-8F08-7818B001492D}"/>
    <cellStyle name="Note 2 2 21 2 3 2_Volatility" xfId="19885" xr:uid="{73EC37B4-63DA-48C0-9732-F5D552E29201}"/>
    <cellStyle name="Note 2 2 21 2 3 3" xfId="19886" xr:uid="{FE81B01E-57DF-4B71-AE45-23142846643B}"/>
    <cellStyle name="Note 2 2 21 2 3_Volatility" xfId="19887" xr:uid="{E2C040E1-2B1A-4E3A-BE06-BB2703F1AC73}"/>
    <cellStyle name="Note 2 2 21 2 4" xfId="19888" xr:uid="{EC19676D-9DBF-419D-8E4B-24ECA174667C}"/>
    <cellStyle name="Note 2 2 21 2 4 2" xfId="19889" xr:uid="{CA240102-05FA-4C5E-BAF3-623586DF9B88}"/>
    <cellStyle name="Note 2 2 21 2 4_Volatility" xfId="19890" xr:uid="{E50718F8-5FE0-4DDF-B113-DD89C314A1D5}"/>
    <cellStyle name="Note 2 2 21 2 5" xfId="19891" xr:uid="{E8DCE5E0-4051-47E7-99F9-DE653B6E039E}"/>
    <cellStyle name="Note 2 2 21 2_Volatility" xfId="19892" xr:uid="{7EA2A967-8AEA-44C5-919D-58C909107958}"/>
    <cellStyle name="Note 2 2 21 3" xfId="19893" xr:uid="{6836EF3C-E8C2-4F48-894F-A28CBE4DCDDF}"/>
    <cellStyle name="Note 2 2 21 3 2" xfId="19894" xr:uid="{989C7217-24E9-4E9D-930D-3ACBD2000742}"/>
    <cellStyle name="Note 2 2 21 3 2 2" xfId="19895" xr:uid="{C8E8A88E-9949-4990-98B7-6F0A7080144E}"/>
    <cellStyle name="Note 2 2 21 3 2_Volatility" xfId="19896" xr:uid="{8BAC5272-9A4E-4FAC-BEE3-852698B8A28E}"/>
    <cellStyle name="Note 2 2 21 3 3" xfId="19897" xr:uid="{7AA04EA8-9B58-4F35-B1F6-8539A5DF3A23}"/>
    <cellStyle name="Note 2 2 21 3_Volatility" xfId="19898" xr:uid="{17CA0FE3-884C-4609-A5DC-94477D890745}"/>
    <cellStyle name="Note 2 2 21 4" xfId="19899" xr:uid="{D7CBFD88-F685-45BE-A673-4EF7C4E36097}"/>
    <cellStyle name="Note 2 2 21 4 2" xfId="19900" xr:uid="{2FDED681-A290-40D0-8834-13C1B69BD281}"/>
    <cellStyle name="Note 2 2 21 4_Volatility" xfId="19901" xr:uid="{3A9C7922-CA78-4B36-B359-701AC4431968}"/>
    <cellStyle name="Note 2 2 21 5" xfId="19902" xr:uid="{86955DC9-DDA7-49DD-81EB-75C039CF14E0}"/>
    <cellStyle name="Note 2 2 21_Volatility" xfId="19903" xr:uid="{853404D5-8177-4A43-AD36-F636B6A0B908}"/>
    <cellStyle name="Note 2 2 22" xfId="19904" xr:uid="{BD6E0651-CDF2-4213-A50B-FD46A103D5CD}"/>
    <cellStyle name="Note 2 2 22 2" xfId="19905" xr:uid="{13B27621-F3A2-4509-8408-4B19C95AC964}"/>
    <cellStyle name="Note 2 2 22 2 2" xfId="19906" xr:uid="{C3F6DD31-73EF-4EFC-B4B6-549082C03C85}"/>
    <cellStyle name="Note 2 2 22 2 2 2" xfId="19907" xr:uid="{75EBB83E-86E9-4038-A5DA-601C29DC251B}"/>
    <cellStyle name="Note 2 2 22 2 2 2 2" xfId="19908" xr:uid="{53124BC4-CF1E-402B-8E49-62F60BB5BA11}"/>
    <cellStyle name="Note 2 2 22 2 2 2_Volatility" xfId="19909" xr:uid="{B8B90BD8-06F3-40F8-8D1C-95A0A8BC6730}"/>
    <cellStyle name="Note 2 2 22 2 2 3" xfId="19910" xr:uid="{D90F8E05-1377-421A-8890-F7C8E7E70DD3}"/>
    <cellStyle name="Note 2 2 22 2 2_Volatility" xfId="19911" xr:uid="{508D0A29-0B17-49E0-BEF2-EEDCD898F633}"/>
    <cellStyle name="Note 2 2 22 2 3" xfId="19912" xr:uid="{E4954675-66B2-4FC4-B9C4-6E8FD2401D91}"/>
    <cellStyle name="Note 2 2 22 2 3 2" xfId="19913" xr:uid="{54CBD481-1D86-495B-9D21-A9B9E36C07F7}"/>
    <cellStyle name="Note 2 2 22 2 3 2 2" xfId="19914" xr:uid="{71753570-3FD1-4A9D-A448-34ECB2FDD3E3}"/>
    <cellStyle name="Note 2 2 22 2 3 2_Volatility" xfId="19915" xr:uid="{016B189D-307B-4582-85FA-D1678E4D6D30}"/>
    <cellStyle name="Note 2 2 22 2 3 3" xfId="19916" xr:uid="{377F0676-AC6D-4BF3-9548-F19C79F485F8}"/>
    <cellStyle name="Note 2 2 22 2 3_Volatility" xfId="19917" xr:uid="{39FF82A0-875C-4495-91DE-6BD744A4E9E1}"/>
    <cellStyle name="Note 2 2 22 2 4" xfId="19918" xr:uid="{13CE4A79-9C51-4BD6-96A8-C1E9B1803F50}"/>
    <cellStyle name="Note 2 2 22 2 4 2" xfId="19919" xr:uid="{5D55DA52-EE34-4DD1-9960-B0AC047AA355}"/>
    <cellStyle name="Note 2 2 22 2 4_Volatility" xfId="19920" xr:uid="{B21976E4-56A7-48EA-94AC-5BD4C7213B0C}"/>
    <cellStyle name="Note 2 2 22 2 5" xfId="19921" xr:uid="{0C1CA1BE-5F2C-404A-A760-5949FD9EB370}"/>
    <cellStyle name="Note 2 2 22 2_Volatility" xfId="19922" xr:uid="{4EDBF584-2848-4A1A-9BEE-62087EED79E5}"/>
    <cellStyle name="Note 2 2 22 3" xfId="19923" xr:uid="{5A77DB7E-CE61-4AAD-AC41-C37DDB6AB385}"/>
    <cellStyle name="Note 2 2 22 3 2" xfId="19924" xr:uid="{3099FAD1-F493-4F98-A79D-96AD27012C44}"/>
    <cellStyle name="Note 2 2 22 3 2 2" xfId="19925" xr:uid="{99C7FDD3-BA53-4581-93E7-494351E58B2A}"/>
    <cellStyle name="Note 2 2 22 3 2_Volatility" xfId="19926" xr:uid="{66CD9D3D-75B0-450F-9596-446DB51C9978}"/>
    <cellStyle name="Note 2 2 22 3 3" xfId="19927" xr:uid="{ADDF8821-6337-44C2-91D5-0F5C92C6E87D}"/>
    <cellStyle name="Note 2 2 22 3_Volatility" xfId="19928" xr:uid="{59F83106-AC27-49D2-9021-97F03C26CC2B}"/>
    <cellStyle name="Note 2 2 22 4" xfId="19929" xr:uid="{8B8FDE28-CAAD-47D4-99AB-C5FB402DA504}"/>
    <cellStyle name="Note 2 2 22 4 2" xfId="19930" xr:uid="{61BAD3FF-BD9D-4C24-8172-1A8A0E07D47F}"/>
    <cellStyle name="Note 2 2 22 4_Volatility" xfId="19931" xr:uid="{A4A6310C-A19F-4246-93C9-0FF682B5E4FC}"/>
    <cellStyle name="Note 2 2 22 5" xfId="19932" xr:uid="{8AE129C7-E791-421C-B57B-00A0A9D6D30E}"/>
    <cellStyle name="Note 2 2 22_Volatility" xfId="19933" xr:uid="{8898A6DF-CD71-43C5-AB29-10C0F0D6F4CB}"/>
    <cellStyle name="Note 2 2 23" xfId="19934" xr:uid="{2E73061A-DC7D-46A6-B0B2-7A4C5B8D9E75}"/>
    <cellStyle name="Note 2 2 23 2" xfId="19935" xr:uid="{D9B86B62-977D-49F5-8F72-F018789F8BBF}"/>
    <cellStyle name="Note 2 2 23 2 2" xfId="19936" xr:uid="{4B8DCC1E-E5CD-4B04-8818-5495DAA3394C}"/>
    <cellStyle name="Note 2 2 23 2 2 2" xfId="19937" xr:uid="{8DD01B9A-0562-4190-9A24-F2A1F8BF42C2}"/>
    <cellStyle name="Note 2 2 23 2 2 2 2" xfId="19938" xr:uid="{CDDC5AC1-7BB6-486A-A913-497B2C4DAEB8}"/>
    <cellStyle name="Note 2 2 23 2 2 2_Volatility" xfId="19939" xr:uid="{9D51F8B3-688B-4520-B1AD-BE8C492E350D}"/>
    <cellStyle name="Note 2 2 23 2 2 3" xfId="19940" xr:uid="{C9253378-E00C-4F6E-BBDE-921902C55602}"/>
    <cellStyle name="Note 2 2 23 2 2_Volatility" xfId="19941" xr:uid="{C7D4BAAF-DEF0-4433-B412-697B9D77B8DC}"/>
    <cellStyle name="Note 2 2 23 2 3" xfId="19942" xr:uid="{8EE16925-D76E-4F41-86A4-A87684CE10DD}"/>
    <cellStyle name="Note 2 2 23 2 3 2" xfId="19943" xr:uid="{6749FB85-59C7-4141-9D63-75913F83A0AF}"/>
    <cellStyle name="Note 2 2 23 2 3 2 2" xfId="19944" xr:uid="{CFA71D54-67F8-4DD9-8B6C-4C71C2A9E592}"/>
    <cellStyle name="Note 2 2 23 2 3 2_Volatility" xfId="19945" xr:uid="{DF741DA4-A0AE-4F2C-82BD-EDF199DECEF2}"/>
    <cellStyle name="Note 2 2 23 2 3 3" xfId="19946" xr:uid="{B1D79E50-AD87-4C1C-9D34-A54D07B4070A}"/>
    <cellStyle name="Note 2 2 23 2 3_Volatility" xfId="19947" xr:uid="{37AB792A-CB83-4826-8A12-B6BDCB168047}"/>
    <cellStyle name="Note 2 2 23 2 4" xfId="19948" xr:uid="{B9A21C97-6919-4DE8-A281-E56B8826AB1D}"/>
    <cellStyle name="Note 2 2 23 2 4 2" xfId="19949" xr:uid="{EDC6A204-B19A-4895-A703-15777C3D742D}"/>
    <cellStyle name="Note 2 2 23 2 4_Volatility" xfId="19950" xr:uid="{1A538394-B6C6-48EA-B2AB-C5421FF6BFDD}"/>
    <cellStyle name="Note 2 2 23 2 5" xfId="19951" xr:uid="{BAFF4931-14C1-4CC9-9B2C-1CD6C742B636}"/>
    <cellStyle name="Note 2 2 23 2_Volatility" xfId="19952" xr:uid="{81F4B4EB-3083-447B-828A-03A080D51DE4}"/>
    <cellStyle name="Note 2 2 23 3" xfId="19953" xr:uid="{862A660B-B4B5-4453-963C-0AEF79046061}"/>
    <cellStyle name="Note 2 2 23 3 2" xfId="19954" xr:uid="{A7E8F154-A572-4EEE-AB41-80E0774EBB76}"/>
    <cellStyle name="Note 2 2 23 3 2 2" xfId="19955" xr:uid="{9589EA56-44FA-4E28-854F-F276C7EDE90D}"/>
    <cellStyle name="Note 2 2 23 3 2_Volatility" xfId="19956" xr:uid="{CF36A9FA-25F9-473D-B29D-A0283784DCD0}"/>
    <cellStyle name="Note 2 2 23 3 3" xfId="19957" xr:uid="{AD980CC0-593C-480C-995A-1339BC1CEC3E}"/>
    <cellStyle name="Note 2 2 23 3_Volatility" xfId="19958" xr:uid="{A9D2422B-5EC4-402B-BF21-A5B2E7E92A70}"/>
    <cellStyle name="Note 2 2 23 4" xfId="19959" xr:uid="{8DCBFB89-DE5E-4E0B-B0DD-99AC989F7918}"/>
    <cellStyle name="Note 2 2 23 4 2" xfId="19960" xr:uid="{30439A14-1209-4097-A71C-43083E5EB126}"/>
    <cellStyle name="Note 2 2 23 4_Volatility" xfId="19961" xr:uid="{8BC7ACC7-7135-45CD-8564-58C710D23535}"/>
    <cellStyle name="Note 2 2 23 5" xfId="19962" xr:uid="{616CA668-1933-41B2-A456-468D712EAC95}"/>
    <cellStyle name="Note 2 2 23_Volatility" xfId="19963" xr:uid="{F2548167-F6BB-4B8E-986D-3CA22DBB93D0}"/>
    <cellStyle name="Note 2 2 24" xfId="19964" xr:uid="{7530A806-778E-4B3F-9BE8-C05C78240B5E}"/>
    <cellStyle name="Note 2 2 24 2" xfId="19965" xr:uid="{A920E665-3245-4C58-8A08-4095B62818C4}"/>
    <cellStyle name="Note 2 2 24 2 2" xfId="19966" xr:uid="{55DF5F6C-8259-48F3-8192-EAE6E09D477F}"/>
    <cellStyle name="Note 2 2 24 2 2 2" xfId="19967" xr:uid="{33CFB25F-8C2A-4339-83B8-6725F401271E}"/>
    <cellStyle name="Note 2 2 24 2 2 2 2" xfId="19968" xr:uid="{AF3AB291-0C55-48C7-81E8-FA66EE620618}"/>
    <cellStyle name="Note 2 2 24 2 2 2_Volatility" xfId="19969" xr:uid="{EDE92C60-2779-4CB1-B051-6681D7A71B45}"/>
    <cellStyle name="Note 2 2 24 2 2 3" xfId="19970" xr:uid="{DAD9ED84-EBB5-45D8-AF01-09522701B61F}"/>
    <cellStyle name="Note 2 2 24 2 2_Volatility" xfId="19971" xr:uid="{DF99DFA4-F837-4AB2-935C-2D8F373E19E0}"/>
    <cellStyle name="Note 2 2 24 2 3" xfId="19972" xr:uid="{705A02DA-5408-41AE-919C-CA5B5EC1827B}"/>
    <cellStyle name="Note 2 2 24 2 3 2" xfId="19973" xr:uid="{32A01715-8EDC-419F-9AA8-8C33A938AD57}"/>
    <cellStyle name="Note 2 2 24 2 3 2 2" xfId="19974" xr:uid="{03ED8238-858B-4F58-98D7-026D814B85BB}"/>
    <cellStyle name="Note 2 2 24 2 3 2_Volatility" xfId="19975" xr:uid="{F0A1102B-A024-4AFB-9722-B311B00210D7}"/>
    <cellStyle name="Note 2 2 24 2 3 3" xfId="19976" xr:uid="{EE113B34-BA13-4672-B4DD-0B2A93A04039}"/>
    <cellStyle name="Note 2 2 24 2 3_Volatility" xfId="19977" xr:uid="{E3AC8B38-8A2E-4679-9EA1-8D2B994F0CE3}"/>
    <cellStyle name="Note 2 2 24 2 4" xfId="19978" xr:uid="{FB0EA2CE-C4FD-436A-9E9D-272ABD47053E}"/>
    <cellStyle name="Note 2 2 24 2 4 2" xfId="19979" xr:uid="{DFA7D87A-096F-4F24-AE30-673952267AA1}"/>
    <cellStyle name="Note 2 2 24 2 4_Volatility" xfId="19980" xr:uid="{71040913-0D01-41EA-9AC9-F6109795B15A}"/>
    <cellStyle name="Note 2 2 24 2 5" xfId="19981" xr:uid="{2FB083AB-615D-4139-B7F8-E010422DA161}"/>
    <cellStyle name="Note 2 2 24 2_Volatility" xfId="19982" xr:uid="{DDF8CD20-9139-4A77-AF8E-F7CB945C726F}"/>
    <cellStyle name="Note 2 2 24 3" xfId="19983" xr:uid="{C0B41658-9D0C-4A03-B339-5BECCEF752FD}"/>
    <cellStyle name="Note 2 2 24 3 2" xfId="19984" xr:uid="{ACCA4B82-4572-43C5-A0A1-2053E9795239}"/>
    <cellStyle name="Note 2 2 24 3 2 2" xfId="19985" xr:uid="{95D3FAD1-D361-4735-A5F7-E3A2807C6F7E}"/>
    <cellStyle name="Note 2 2 24 3 2_Volatility" xfId="19986" xr:uid="{EA3B9B5D-FA0C-4B73-A684-D0AE0B9C6B5C}"/>
    <cellStyle name="Note 2 2 24 3 3" xfId="19987" xr:uid="{5AD7CA93-9844-4420-9029-C92FF82702B7}"/>
    <cellStyle name="Note 2 2 24 3_Volatility" xfId="19988" xr:uid="{1F2D13C7-8210-426C-94C1-F68FF293679D}"/>
    <cellStyle name="Note 2 2 24 4" xfId="19989" xr:uid="{6EE2E76E-A643-4CFD-B0F9-4F17CD415A7E}"/>
    <cellStyle name="Note 2 2 24 4 2" xfId="19990" xr:uid="{606CE1FB-C3F9-4088-A3BD-F42BB7A9C42D}"/>
    <cellStyle name="Note 2 2 24 4_Volatility" xfId="19991" xr:uid="{D2275E75-4A90-4F91-85D7-EC6A765C41A2}"/>
    <cellStyle name="Note 2 2 24 5" xfId="19992" xr:uid="{3E3A64C8-EA40-47A9-B1B3-BA99F2868B41}"/>
    <cellStyle name="Note 2 2 24_Volatility" xfId="19993" xr:uid="{9A606A81-0832-466F-9696-F3536E6BAFAB}"/>
    <cellStyle name="Note 2 2 25" xfId="19994" xr:uid="{6CFB41EE-7FD4-4733-9830-060A8242F3B6}"/>
    <cellStyle name="Note 2 2 25 2" xfId="19995" xr:uid="{555350D3-9B2F-41FC-94C5-AFCF64BAF0BF}"/>
    <cellStyle name="Note 2 2 25 2 2" xfId="19996" xr:uid="{6D4DD203-63BE-44FB-A478-C5D58119FF3C}"/>
    <cellStyle name="Note 2 2 25 2 2 2" xfId="19997" xr:uid="{24BABB29-2A9D-4498-A856-DC6523F8CDD3}"/>
    <cellStyle name="Note 2 2 25 2 2 2 2" xfId="19998" xr:uid="{994BF821-0866-426D-894D-E2101A904EAA}"/>
    <cellStyle name="Note 2 2 25 2 2 2_Volatility" xfId="19999" xr:uid="{67FEFA10-34C7-468B-B9D2-63BFA2B99A8B}"/>
    <cellStyle name="Note 2 2 25 2 2 3" xfId="20000" xr:uid="{8DDBE871-06EF-4E5B-BD73-47F279F877AC}"/>
    <cellStyle name="Note 2 2 25 2 2_Volatility" xfId="20001" xr:uid="{DB037A93-0383-4319-B698-9D607BCC9C6C}"/>
    <cellStyle name="Note 2 2 25 2 3" xfId="20002" xr:uid="{79F90640-187C-472E-8932-BB5C069CF74E}"/>
    <cellStyle name="Note 2 2 25 2 3 2" xfId="20003" xr:uid="{D7FA05B3-7A68-444B-97A5-A6270C8132AF}"/>
    <cellStyle name="Note 2 2 25 2 3 2 2" xfId="20004" xr:uid="{FC2B81D3-3888-433A-9AC1-A5C1520EA73B}"/>
    <cellStyle name="Note 2 2 25 2 3 2_Volatility" xfId="20005" xr:uid="{58C2F9C3-C806-4D67-8C00-120B8C7DE4CE}"/>
    <cellStyle name="Note 2 2 25 2 3 3" xfId="20006" xr:uid="{C8B58F7E-2514-44B2-9264-42CF93A933D5}"/>
    <cellStyle name="Note 2 2 25 2 3_Volatility" xfId="20007" xr:uid="{1378B963-4036-46D6-9DB3-94DFBD56EDD6}"/>
    <cellStyle name="Note 2 2 25 2 4" xfId="20008" xr:uid="{DBE4C4C1-38EA-47BC-8811-06C4250FA7CC}"/>
    <cellStyle name="Note 2 2 25 2 4 2" xfId="20009" xr:uid="{F3CA7F30-5AE6-4D04-A178-DD339C887EF2}"/>
    <cellStyle name="Note 2 2 25 2 4_Volatility" xfId="20010" xr:uid="{E3C345CA-3A39-47CC-8E8D-460FD5A67B79}"/>
    <cellStyle name="Note 2 2 25 2 5" xfId="20011" xr:uid="{4B123AC9-21A6-418A-B452-92185EE23813}"/>
    <cellStyle name="Note 2 2 25 2_Volatility" xfId="20012" xr:uid="{08208794-C74C-4696-9C1C-ECDBFD0C1509}"/>
    <cellStyle name="Note 2 2 25 3" xfId="20013" xr:uid="{FCAD0087-3248-40A2-9A74-44E4FAE94BB8}"/>
    <cellStyle name="Note 2 2 25 3 2" xfId="20014" xr:uid="{A91E4B93-3FB3-490D-B4A0-21807928D162}"/>
    <cellStyle name="Note 2 2 25 3 2 2" xfId="20015" xr:uid="{1150419D-FBEA-4ADE-8578-F4C8BD1C7A4F}"/>
    <cellStyle name="Note 2 2 25 3 2_Volatility" xfId="20016" xr:uid="{604020FE-78BA-4F2D-B254-19C342537AAA}"/>
    <cellStyle name="Note 2 2 25 3 3" xfId="20017" xr:uid="{EF73D12B-2B13-4A6F-9D23-3ED1F304B937}"/>
    <cellStyle name="Note 2 2 25 3_Volatility" xfId="20018" xr:uid="{D61CDF8F-6CCD-45DD-BF4A-6EC3D46F404E}"/>
    <cellStyle name="Note 2 2 25 4" xfId="20019" xr:uid="{BF412339-6AAD-4847-A6EC-CD6EC6DEACD2}"/>
    <cellStyle name="Note 2 2 25 4 2" xfId="20020" xr:uid="{0FBB2ABF-C628-478E-9CC2-9EA79AD03839}"/>
    <cellStyle name="Note 2 2 25 4_Volatility" xfId="20021" xr:uid="{E763537D-10FC-48F4-BA75-01270E0931CC}"/>
    <cellStyle name="Note 2 2 25 5" xfId="20022" xr:uid="{340E763C-2539-458C-8767-7B35DFCD7288}"/>
    <cellStyle name="Note 2 2 25_Volatility" xfId="20023" xr:uid="{61886153-25BC-4A50-A39E-D0F10D861972}"/>
    <cellStyle name="Note 2 2 26" xfId="20024" xr:uid="{9CC40BA0-95CB-4AA4-ADBF-8F5375427662}"/>
    <cellStyle name="Note 2 2 26 2" xfId="20025" xr:uid="{D175936B-5746-430A-8566-83D93A2C519F}"/>
    <cellStyle name="Note 2 2 26 2 2" xfId="20026" xr:uid="{A0BC651C-568E-4272-8E18-855A602C5DB3}"/>
    <cellStyle name="Note 2 2 26 2 2 2" xfId="20027" xr:uid="{F8E3F5D2-285C-4B75-9411-C34EBA5F0383}"/>
    <cellStyle name="Note 2 2 26 2 2 2 2" xfId="20028" xr:uid="{8B55B795-D96D-4D50-9822-7F21839323B9}"/>
    <cellStyle name="Note 2 2 26 2 2 2_Volatility" xfId="20029" xr:uid="{8DA01A72-053C-42C0-82DE-2033E863DB4E}"/>
    <cellStyle name="Note 2 2 26 2 2 3" xfId="20030" xr:uid="{6D294369-0D4E-4613-ABA7-1BBC840A8547}"/>
    <cellStyle name="Note 2 2 26 2 2_Volatility" xfId="20031" xr:uid="{F0BF447D-F475-4C4B-969C-6FC372970B88}"/>
    <cellStyle name="Note 2 2 26 2 3" xfId="20032" xr:uid="{57C88E6C-ABD8-42FD-B771-2460E9BC4F75}"/>
    <cellStyle name="Note 2 2 26 2 3 2" xfId="20033" xr:uid="{47234AA5-506C-467C-99E0-1F937B519046}"/>
    <cellStyle name="Note 2 2 26 2 3 2 2" xfId="20034" xr:uid="{608811CC-3786-4AB7-86AA-EDF5019DD71B}"/>
    <cellStyle name="Note 2 2 26 2 3 2_Volatility" xfId="20035" xr:uid="{56A668A8-469B-4145-821D-2B7695399D6D}"/>
    <cellStyle name="Note 2 2 26 2 3 3" xfId="20036" xr:uid="{8187CE65-2908-4795-B9AC-AE1E775DABB4}"/>
    <cellStyle name="Note 2 2 26 2 3_Volatility" xfId="20037" xr:uid="{67CE889A-B416-49F8-AC01-7D616648F6FE}"/>
    <cellStyle name="Note 2 2 26 2 4" xfId="20038" xr:uid="{828FF7F9-A4AD-4E45-BE06-9BED1FD0664B}"/>
    <cellStyle name="Note 2 2 26 2 4 2" xfId="20039" xr:uid="{7ABEDBE5-F70B-4BCF-9671-F1D38DEE506F}"/>
    <cellStyle name="Note 2 2 26 2 4_Volatility" xfId="20040" xr:uid="{D761ED7C-A33C-4858-96F4-A1E9C637A0D8}"/>
    <cellStyle name="Note 2 2 26 2 5" xfId="20041" xr:uid="{43BF902C-9432-42BF-A361-22D2A54A9F63}"/>
    <cellStyle name="Note 2 2 26 2_Volatility" xfId="20042" xr:uid="{38909543-D00B-46C3-B212-C41FDE028A28}"/>
    <cellStyle name="Note 2 2 26 3" xfId="20043" xr:uid="{6714977A-1AFC-4F77-A2E0-6A5C7C1EB330}"/>
    <cellStyle name="Note 2 2 26 3 2" xfId="20044" xr:uid="{E4221CF5-E757-4725-9B68-DE63CED8D001}"/>
    <cellStyle name="Note 2 2 26 3 2 2" xfId="20045" xr:uid="{1BCB0744-3E9F-4B71-9747-80B7DA18F2C8}"/>
    <cellStyle name="Note 2 2 26 3 2_Volatility" xfId="20046" xr:uid="{BDBC9747-2D13-49C5-AA74-1669F4024ABE}"/>
    <cellStyle name="Note 2 2 26 3 3" xfId="20047" xr:uid="{4A88B4A2-FDFE-4EBB-A595-1F4E0D3081B8}"/>
    <cellStyle name="Note 2 2 26 3_Volatility" xfId="20048" xr:uid="{160BFD5E-7F6C-4CC6-9F31-0D662854D472}"/>
    <cellStyle name="Note 2 2 26 4" xfId="20049" xr:uid="{D0A7733C-F946-465E-8212-BC9DC3A1C363}"/>
    <cellStyle name="Note 2 2 26 4 2" xfId="20050" xr:uid="{6708DF99-4FEC-487D-B6C2-B3CBE93A12FF}"/>
    <cellStyle name="Note 2 2 26 4_Volatility" xfId="20051" xr:uid="{BF8AA346-E9CD-48D4-A92B-00205162CF7D}"/>
    <cellStyle name="Note 2 2 26 5" xfId="20052" xr:uid="{8A9900A2-564D-4A68-8C30-1A1D37C0ACA9}"/>
    <cellStyle name="Note 2 2 26_Volatility" xfId="20053" xr:uid="{C02D8A75-AFCE-4CCA-A3B9-B3B7D915B1C4}"/>
    <cellStyle name="Note 2 2 27" xfId="20054" xr:uid="{194EE5D6-4738-481C-BFCC-63AD43489E25}"/>
    <cellStyle name="Note 2 2 27 2" xfId="20055" xr:uid="{FBD1C8AB-8F42-452F-9DAF-BF5AB9253332}"/>
    <cellStyle name="Note 2 2 27 2 2" xfId="20056" xr:uid="{4B66B1D7-DFBC-4A7B-B448-18ABCC008A0D}"/>
    <cellStyle name="Note 2 2 27 2 2 2" xfId="20057" xr:uid="{78061047-4DAB-452B-8433-B60162B14E00}"/>
    <cellStyle name="Note 2 2 27 2 2 2 2" xfId="20058" xr:uid="{7E9B58E8-5385-4A89-95A9-8C384E5BEF1B}"/>
    <cellStyle name="Note 2 2 27 2 2 2_Volatility" xfId="20059" xr:uid="{C2CC5034-F91D-4819-A3D4-9136A7889AC4}"/>
    <cellStyle name="Note 2 2 27 2 2 3" xfId="20060" xr:uid="{FAD9AA02-95E9-4342-88F3-F8FBAF206D43}"/>
    <cellStyle name="Note 2 2 27 2 2_Volatility" xfId="20061" xr:uid="{A8A394F0-3FE1-4821-B24A-F6BCF64A1F28}"/>
    <cellStyle name="Note 2 2 27 2 3" xfId="20062" xr:uid="{5939FDB9-6BDA-48ED-926A-EF3D66F5B97E}"/>
    <cellStyle name="Note 2 2 27 2 3 2" xfId="20063" xr:uid="{BE9964FE-1862-42C9-A0C9-3289DB65384D}"/>
    <cellStyle name="Note 2 2 27 2 3 2 2" xfId="20064" xr:uid="{4ABD93DF-12C7-445B-85AE-7DCAD50F012B}"/>
    <cellStyle name="Note 2 2 27 2 3 2_Volatility" xfId="20065" xr:uid="{1208FEFB-2A04-4BB3-8BDC-96EBD1ABD8D1}"/>
    <cellStyle name="Note 2 2 27 2 3 3" xfId="20066" xr:uid="{9E34745C-1029-4C4A-8E44-C2D2EF4E202F}"/>
    <cellStyle name="Note 2 2 27 2 3_Volatility" xfId="20067" xr:uid="{2EBC35BF-C210-4F5C-A1FB-F462D61E0BB7}"/>
    <cellStyle name="Note 2 2 27 2 4" xfId="20068" xr:uid="{2714F96D-B426-4E7F-88DF-73243F612CF5}"/>
    <cellStyle name="Note 2 2 27 2 4 2" xfId="20069" xr:uid="{A52DC440-77D2-4D99-8A99-88D39EC2DA2F}"/>
    <cellStyle name="Note 2 2 27 2 4_Volatility" xfId="20070" xr:uid="{BC858F40-0F52-41A7-A02A-C110C5B62583}"/>
    <cellStyle name="Note 2 2 27 2 5" xfId="20071" xr:uid="{72F707E8-B5F4-4EF9-B556-B405F22B2AD7}"/>
    <cellStyle name="Note 2 2 27 2_Volatility" xfId="20072" xr:uid="{AC0181C8-52C3-4FE0-959B-57C962833C90}"/>
    <cellStyle name="Note 2 2 27 3" xfId="20073" xr:uid="{B53A62D5-5E0F-46D4-9976-E7E531192CCC}"/>
    <cellStyle name="Note 2 2 27 3 2" xfId="20074" xr:uid="{AC34ED79-B002-4115-992E-8187AD33A062}"/>
    <cellStyle name="Note 2 2 27 3 2 2" xfId="20075" xr:uid="{660E6CF4-F7CA-4ECB-8E79-C03303A036AF}"/>
    <cellStyle name="Note 2 2 27 3 2_Volatility" xfId="20076" xr:uid="{1BAAEA56-66B1-45C9-B66C-3585F240BD90}"/>
    <cellStyle name="Note 2 2 27 3 3" xfId="20077" xr:uid="{5D63DAB3-6FF5-4B52-AF1B-DA54FA9792AA}"/>
    <cellStyle name="Note 2 2 27 3_Volatility" xfId="20078" xr:uid="{BD533ECE-74D4-4EDE-BC4A-2A6EB5CC25F0}"/>
    <cellStyle name="Note 2 2 27 4" xfId="20079" xr:uid="{9A2F49F6-C042-4B1F-BEC0-53D94B175003}"/>
    <cellStyle name="Note 2 2 27 4 2" xfId="20080" xr:uid="{44384A81-8FFF-4D68-97FE-1402FAA61141}"/>
    <cellStyle name="Note 2 2 27 4_Volatility" xfId="20081" xr:uid="{E6C99F21-AB04-4837-85C3-65266C57AEBF}"/>
    <cellStyle name="Note 2 2 27 5" xfId="20082" xr:uid="{036D9239-D39B-4C7F-9C74-053369F184FF}"/>
    <cellStyle name="Note 2 2 27_Volatility" xfId="20083" xr:uid="{C97925CB-0D2F-473A-BFAB-178AB56D1B77}"/>
    <cellStyle name="Note 2 2 28" xfId="20084" xr:uid="{F37BCD65-C912-4E97-8FE1-69491C6EB06F}"/>
    <cellStyle name="Note 2 2 28 2" xfId="20085" xr:uid="{08EA02BF-1DFA-4847-81F5-81DB8D265672}"/>
    <cellStyle name="Note 2 2 28 2 2" xfId="20086" xr:uid="{A8725840-BDA1-4C15-8A65-3ED72A491FA9}"/>
    <cellStyle name="Note 2 2 28 2 2 2" xfId="20087" xr:uid="{28E23DCC-79C6-460E-AA15-FA31057A0F45}"/>
    <cellStyle name="Note 2 2 28 2 2 2 2" xfId="20088" xr:uid="{01554990-CCC7-4823-A719-DAE3E739149A}"/>
    <cellStyle name="Note 2 2 28 2 2 2_Volatility" xfId="20089" xr:uid="{84E42E12-90D8-4827-BC5D-9C951CA5B65A}"/>
    <cellStyle name="Note 2 2 28 2 2 3" xfId="20090" xr:uid="{EDF87CC7-BE8C-4A50-B644-312FBE6F2EE6}"/>
    <cellStyle name="Note 2 2 28 2 2_Volatility" xfId="20091" xr:uid="{8D05ED96-E454-44DC-B35C-A21E1068CBAB}"/>
    <cellStyle name="Note 2 2 28 2 3" xfId="20092" xr:uid="{5219ED05-7288-40E1-9ABA-E03FE303E002}"/>
    <cellStyle name="Note 2 2 28 2 3 2" xfId="20093" xr:uid="{2F79CF14-003F-40FD-A526-C6D383039472}"/>
    <cellStyle name="Note 2 2 28 2 3 2 2" xfId="20094" xr:uid="{7A37FB87-CD1E-4562-B575-D14C1F977ED4}"/>
    <cellStyle name="Note 2 2 28 2 3 2_Volatility" xfId="20095" xr:uid="{883AB069-955D-4E08-84B4-F3009C855FFA}"/>
    <cellStyle name="Note 2 2 28 2 3 3" xfId="20096" xr:uid="{9538952C-1E83-45E4-AF17-25524830C1D6}"/>
    <cellStyle name="Note 2 2 28 2 3_Volatility" xfId="20097" xr:uid="{F7C57114-9D8B-4E54-9AB6-E72B37686A4E}"/>
    <cellStyle name="Note 2 2 28 2 4" xfId="20098" xr:uid="{150D9922-2A1F-4F0C-AE9E-1C617A47318F}"/>
    <cellStyle name="Note 2 2 28 2 4 2" xfId="20099" xr:uid="{957170BB-8647-4137-AEE6-6A980E950F55}"/>
    <cellStyle name="Note 2 2 28 2 4_Volatility" xfId="20100" xr:uid="{EBD1754F-60DB-471B-8F34-59F44843FD61}"/>
    <cellStyle name="Note 2 2 28 2 5" xfId="20101" xr:uid="{F02648D5-629B-43E5-A659-28B9048C5949}"/>
    <cellStyle name="Note 2 2 28 2_Volatility" xfId="20102" xr:uid="{C8D25B2D-B0B9-45A2-B93B-E4C09AA38C1E}"/>
    <cellStyle name="Note 2 2 28 3" xfId="20103" xr:uid="{AF2133B1-EA3F-49D9-8F51-206580F88102}"/>
    <cellStyle name="Note 2 2 28 3 2" xfId="20104" xr:uid="{BBEB3120-A2CE-493D-8599-126873242829}"/>
    <cellStyle name="Note 2 2 28 3 2 2" xfId="20105" xr:uid="{D47AF4AC-1420-4819-B049-0EC4B77D2912}"/>
    <cellStyle name="Note 2 2 28 3 2_Volatility" xfId="20106" xr:uid="{56D962A3-D006-4F9B-8A7A-EABEFA474754}"/>
    <cellStyle name="Note 2 2 28 3 3" xfId="20107" xr:uid="{5EABCF08-0484-4253-A9F3-560508E384DF}"/>
    <cellStyle name="Note 2 2 28 3_Volatility" xfId="20108" xr:uid="{7CFE46FC-28CC-4B36-B2B8-270A6CE7EE09}"/>
    <cellStyle name="Note 2 2 28 4" xfId="20109" xr:uid="{64CD91B6-E2F0-458D-B526-99407BDB321E}"/>
    <cellStyle name="Note 2 2 28 4 2" xfId="20110" xr:uid="{83C8E370-F68F-443F-819E-50384D56E95F}"/>
    <cellStyle name="Note 2 2 28 4_Volatility" xfId="20111" xr:uid="{6E7E082E-4F03-447D-9F32-8903A1B11DB3}"/>
    <cellStyle name="Note 2 2 28 5" xfId="20112" xr:uid="{B3A80E4C-8118-4E66-B3BD-10A8107415CC}"/>
    <cellStyle name="Note 2 2 28_Volatility" xfId="20113" xr:uid="{D2295A8B-3279-427B-A7C5-302EE9EEEEF7}"/>
    <cellStyle name="Note 2 2 29" xfId="20114" xr:uid="{88973A7B-0B65-4147-B7F7-84D65E91A966}"/>
    <cellStyle name="Note 2 2 29 2" xfId="20115" xr:uid="{8F476526-7136-4032-AB15-E07D3255522C}"/>
    <cellStyle name="Note 2 2 29 2 2" xfId="20116" xr:uid="{4A865C7F-B660-47C4-9BB9-5E5FD5F6B7A7}"/>
    <cellStyle name="Note 2 2 29 2 2 2" xfId="20117" xr:uid="{0B904305-6AB7-4827-A2EA-E4822FC6A842}"/>
    <cellStyle name="Note 2 2 29 2 2 2 2" xfId="20118" xr:uid="{66907756-1DFA-4D37-A5F5-351C9067B600}"/>
    <cellStyle name="Note 2 2 29 2 2 2_Volatility" xfId="20119" xr:uid="{8407A9E5-717F-476C-A9CE-854FF5C7B41E}"/>
    <cellStyle name="Note 2 2 29 2 2 3" xfId="20120" xr:uid="{768EEB06-65D1-4D6A-B849-17AE3FB00215}"/>
    <cellStyle name="Note 2 2 29 2 2_Volatility" xfId="20121" xr:uid="{B8CF1E46-8593-46A5-8A5B-E16D0B469592}"/>
    <cellStyle name="Note 2 2 29 2 3" xfId="20122" xr:uid="{F35F8126-4AAE-478E-9707-D974A1D2238C}"/>
    <cellStyle name="Note 2 2 29 2 3 2" xfId="20123" xr:uid="{30A6959D-29E3-40B8-96C6-D8A941BC5333}"/>
    <cellStyle name="Note 2 2 29 2 3 2 2" xfId="20124" xr:uid="{685568B2-F4A4-4ACD-B54B-FDF16BC20B79}"/>
    <cellStyle name="Note 2 2 29 2 3 2_Volatility" xfId="20125" xr:uid="{FAC8B811-622F-4C34-9A6A-B73F43078CDA}"/>
    <cellStyle name="Note 2 2 29 2 3 3" xfId="20126" xr:uid="{547A6566-BC69-427E-96C0-2B7A878B1B39}"/>
    <cellStyle name="Note 2 2 29 2 3_Volatility" xfId="20127" xr:uid="{5B839607-5493-4374-8BEB-098CEF7A2BF4}"/>
    <cellStyle name="Note 2 2 29 2 4" xfId="20128" xr:uid="{C27D164A-0818-4A2F-9D74-CC67A22C5088}"/>
    <cellStyle name="Note 2 2 29 2 4 2" xfId="20129" xr:uid="{08EEE28D-26BE-4B08-93CF-12B5C7F9D110}"/>
    <cellStyle name="Note 2 2 29 2 4_Volatility" xfId="20130" xr:uid="{78F6A44B-9ED9-4C08-8C4B-F6CCF88DCD61}"/>
    <cellStyle name="Note 2 2 29 2 5" xfId="20131" xr:uid="{EE519A58-18C3-4AC7-8714-7BFC41E4CDE2}"/>
    <cellStyle name="Note 2 2 29 2_Volatility" xfId="20132" xr:uid="{82966807-36D7-4CDA-9450-71264186C4D5}"/>
    <cellStyle name="Note 2 2 29 3" xfId="20133" xr:uid="{A8B70DBF-87BA-4DCE-B842-A66A940868F5}"/>
    <cellStyle name="Note 2 2 29 3 2" xfId="20134" xr:uid="{C81476BE-03EA-4C6A-8C3F-B5209286D19B}"/>
    <cellStyle name="Note 2 2 29 3 2 2" xfId="20135" xr:uid="{52CE3550-EE3D-4C12-AA9C-D00E640F2DC7}"/>
    <cellStyle name="Note 2 2 29 3 2_Volatility" xfId="20136" xr:uid="{522461E2-6419-4C85-9D73-05F66B77196A}"/>
    <cellStyle name="Note 2 2 29 3 3" xfId="20137" xr:uid="{AB3CB849-6606-4080-87F7-695CD6E03497}"/>
    <cellStyle name="Note 2 2 29 3_Volatility" xfId="20138" xr:uid="{D59A98ED-6307-45E5-9FFE-4DBFE8136A5C}"/>
    <cellStyle name="Note 2 2 29 4" xfId="20139" xr:uid="{8893C079-B443-45E2-A95C-FC2E698983DE}"/>
    <cellStyle name="Note 2 2 29 4 2" xfId="20140" xr:uid="{7075B4AE-5706-43C5-B284-2AA83684E5DB}"/>
    <cellStyle name="Note 2 2 29 4_Volatility" xfId="20141" xr:uid="{F164844A-75C9-4F61-A876-0E21B687FE37}"/>
    <cellStyle name="Note 2 2 29 5" xfId="20142" xr:uid="{3DEE581B-4269-48E2-939A-4A67D81D83BD}"/>
    <cellStyle name="Note 2 2 29_Volatility" xfId="20143" xr:uid="{35427B48-3E1A-459E-BA40-C3CC14046437}"/>
    <cellStyle name="Note 2 2 3" xfId="20144" xr:uid="{88DDFBD3-2FC7-4D1B-BA62-EBD3C7B88689}"/>
    <cellStyle name="Note 2 2 3 2" xfId="20145" xr:uid="{AAB40201-2549-424B-97F1-74FC14295C55}"/>
    <cellStyle name="Note 2 2 3 2 2" xfId="20146" xr:uid="{22FD0DFD-848E-46EE-935B-09683AAF43D2}"/>
    <cellStyle name="Note 2 2 3 2 2 2" xfId="20147" xr:uid="{DADEFAA8-550E-4297-8B85-DDB5FFC79116}"/>
    <cellStyle name="Note 2 2 3 2 2 2 2" xfId="20148" xr:uid="{35B75BFF-FD58-4E7D-A71F-65746F0DDDAB}"/>
    <cellStyle name="Note 2 2 3 2 2 2 2 2" xfId="20149" xr:uid="{4CB52C85-B662-43A6-8360-87BA2CA85B1B}"/>
    <cellStyle name="Note 2 2 3 2 2 2 2 3" xfId="20150" xr:uid="{827E942A-F1F7-4477-A59C-5D1A8DC695CD}"/>
    <cellStyle name="Note 2 2 3 2 2 2 2_Volatility" xfId="20151" xr:uid="{6AE15FB8-68F5-49BD-982E-A1563624E69C}"/>
    <cellStyle name="Note 2 2 3 2 2 2 3" xfId="20152" xr:uid="{78CA6471-6C08-4223-9672-7E5F77B6BDAB}"/>
    <cellStyle name="Note 2 2 3 2 2 2 4" xfId="20153" xr:uid="{0E8899B8-62F0-4BE6-A62C-B610A20F1369}"/>
    <cellStyle name="Note 2 2 3 2 2 2_Volatility" xfId="20154" xr:uid="{483AA442-8786-4649-97F6-2A30DA1214AC}"/>
    <cellStyle name="Note 2 2 3 2 2 3" xfId="20155" xr:uid="{1A0590A1-273D-4E9A-AE76-BFC6717AD2B0}"/>
    <cellStyle name="Note 2 2 3 2 2 3 2" xfId="20156" xr:uid="{44FD2348-0D03-40D0-AB27-2F6A6B96ECF3}"/>
    <cellStyle name="Note 2 2 3 2 2 3 3" xfId="20157" xr:uid="{4CBED177-340C-4890-8557-80EC7072A8A4}"/>
    <cellStyle name="Note 2 2 3 2 2 3_Volatility" xfId="20158" xr:uid="{5681861A-7AAC-4A44-8F5F-3FE6BC1B7B48}"/>
    <cellStyle name="Note 2 2 3 2 2 4" xfId="20159" xr:uid="{FA5B04C8-EBAA-45CC-8F2F-0B061091371E}"/>
    <cellStyle name="Note 2 2 3 2 2 5" xfId="20160" xr:uid="{91F259DB-3E8C-4BCB-96C8-7399B9C91151}"/>
    <cellStyle name="Note 2 2 3 2 2_Volatility" xfId="20161" xr:uid="{0D0BED9F-D715-427C-A0C5-4024492E4A24}"/>
    <cellStyle name="Note 2 2 3 2 3" xfId="20162" xr:uid="{AF903799-1D51-4231-8176-3B61731EEF35}"/>
    <cellStyle name="Note 2 2 3 2 3 2" xfId="20163" xr:uid="{B956632D-921D-4307-B5A8-4A47D74E3A52}"/>
    <cellStyle name="Note 2 2 3 2 3 2 2" xfId="20164" xr:uid="{9D67439E-3C3C-4199-B51D-152D49199797}"/>
    <cellStyle name="Note 2 2 3 2 3 2 3" xfId="20165" xr:uid="{478434AE-A0DB-4D8F-B627-8E5893F1C3B1}"/>
    <cellStyle name="Note 2 2 3 2 3 2 4" xfId="20166" xr:uid="{CC9FF2E8-1ECE-4D52-AE8F-90391E937364}"/>
    <cellStyle name="Note 2 2 3 2 3 2_Volatility" xfId="20167" xr:uid="{E0F0BFDD-3BAD-40F8-9F6F-10A2457AFBCB}"/>
    <cellStyle name="Note 2 2 3 2 3 3" xfId="20168" xr:uid="{37697A74-826E-4571-8FD3-01A727D699D6}"/>
    <cellStyle name="Note 2 2 3 2 3 4" xfId="20169" xr:uid="{004494F5-0EFD-4545-BAD1-282262B7FDF3}"/>
    <cellStyle name="Note 2 2 3 2 3 5" xfId="20170" xr:uid="{5A64BF71-95DC-4111-8DAB-0E39A3A261CA}"/>
    <cellStyle name="Note 2 2 3 2 3_Volatility" xfId="20171" xr:uid="{55AE5C83-4470-46D9-BA40-F26C706B54E5}"/>
    <cellStyle name="Note 2 2 3 2 4" xfId="20172" xr:uid="{EFFD13BE-B3CC-49DE-8C84-F51F887D941A}"/>
    <cellStyle name="Note 2 2 3 2 4 2" xfId="20173" xr:uid="{FD64E141-265A-45F5-8EFE-3D9830EF5542}"/>
    <cellStyle name="Note 2 2 3 2 4 3" xfId="20174" xr:uid="{9E9040C1-CC22-42CC-9E6B-A315A96F3969}"/>
    <cellStyle name="Note 2 2 3 2 4 4" xfId="20175" xr:uid="{FCC68E76-B55A-47AB-87D9-352600085173}"/>
    <cellStyle name="Note 2 2 3 2 4_Volatility" xfId="20176" xr:uid="{A15E92A3-BB00-4A10-86C3-C897AA7834A1}"/>
    <cellStyle name="Note 2 2 3 2 5" xfId="20177" xr:uid="{8B43605F-677D-49E2-B8F9-1D6267192267}"/>
    <cellStyle name="Note 2 2 3 2 6" xfId="20178" xr:uid="{A6C7B02E-4651-439C-9A34-87E96A8C77C1}"/>
    <cellStyle name="Note 2 2 3 2 7" xfId="20179" xr:uid="{105B4255-F5C4-4A59-AABD-2700EE2D9D9F}"/>
    <cellStyle name="Note 2 2 3 2_Volatility" xfId="20180" xr:uid="{10977AA8-D5C6-4F2B-B078-5E6360EA108D}"/>
    <cellStyle name="Note 2 2 3 3" xfId="20181" xr:uid="{D1374AF2-EDF9-4AB2-A058-CD13350487B5}"/>
    <cellStyle name="Note 2 2 3 3 2" xfId="20182" xr:uid="{30E5E36E-D841-479B-960B-C90D2409694D}"/>
    <cellStyle name="Note 2 2 3 3 2 2" xfId="20183" xr:uid="{2B6E3F30-F7B7-4AA7-ABB8-444E64EB5503}"/>
    <cellStyle name="Note 2 2 3 3 2 2 2" xfId="20184" xr:uid="{797454FC-23D0-43BE-B4FC-6E75FFA5FA54}"/>
    <cellStyle name="Note 2 2 3 3 2 2 3" xfId="20185" xr:uid="{887E24A3-09BA-43B3-BFE0-3851EA6E8602}"/>
    <cellStyle name="Note 2 2 3 3 2 2_Volatility" xfId="20186" xr:uid="{D8799994-49F1-4C67-9738-6FCE69541786}"/>
    <cellStyle name="Note 2 2 3 3 2 3" xfId="20187" xr:uid="{ED8E35AB-357B-46CD-82AE-5C0F06F0B82F}"/>
    <cellStyle name="Note 2 2 3 3 2 4" xfId="20188" xr:uid="{CAA6D18B-9F09-4188-900C-43C0B454CD11}"/>
    <cellStyle name="Note 2 2 3 3 2_Volatility" xfId="20189" xr:uid="{CEF67958-99AC-442D-973D-22515C508860}"/>
    <cellStyle name="Note 2 2 3 3 3" xfId="20190" xr:uid="{4C44F0C2-90E1-40E7-983D-F7852F8A3228}"/>
    <cellStyle name="Note 2 2 3 3 3 2" xfId="20191" xr:uid="{AB03540C-2F2E-4B7A-B1BC-5A375556C9D2}"/>
    <cellStyle name="Note 2 2 3 3 3 3" xfId="20192" xr:uid="{D956A512-00BD-419F-9A84-8D3898AF9277}"/>
    <cellStyle name="Note 2 2 3 3 3_Volatility" xfId="20193" xr:uid="{5910E0C3-8A4D-4482-A6AC-CC6D1FDA63D2}"/>
    <cellStyle name="Note 2 2 3 3 4" xfId="20194" xr:uid="{60C4EA1F-B3DD-4E6C-A858-61FEBFB78A55}"/>
    <cellStyle name="Note 2 2 3 3 5" xfId="20195" xr:uid="{A0F6809D-1954-4C88-888E-9AD627018FF3}"/>
    <cellStyle name="Note 2 2 3 3_Volatility" xfId="20196" xr:uid="{9286FF6B-441A-47CF-9E50-C2696CF01BA8}"/>
    <cellStyle name="Note 2 2 3 4" xfId="20197" xr:uid="{84CA7998-E9C3-484E-B2BA-E84CC296165A}"/>
    <cellStyle name="Note 2 2 3 4 2" xfId="20198" xr:uid="{DDCF4197-B097-48A7-8451-204444F33464}"/>
    <cellStyle name="Note 2 2 3 4 2 2" xfId="20199" xr:uid="{CE848B50-41FB-49A7-8AAA-CC455880A931}"/>
    <cellStyle name="Note 2 2 3 4 2 3" xfId="20200" xr:uid="{74253ECE-994D-4384-9F61-F3349259EE08}"/>
    <cellStyle name="Note 2 2 3 4 2_Volatility" xfId="20201" xr:uid="{8FE5842A-9D43-483D-84E3-48FE7876FAD5}"/>
    <cellStyle name="Note 2 2 3 4 3" xfId="20202" xr:uid="{B50C0700-C908-42D1-8009-FAE3299A8BCB}"/>
    <cellStyle name="Note 2 2 3 4 4" xfId="20203" xr:uid="{97FE67FD-F02D-42A4-B861-0F7437C26E81}"/>
    <cellStyle name="Note 2 2 3 4_Volatility" xfId="20204" xr:uid="{73A72326-F9E9-4786-B568-EA50CB13128E}"/>
    <cellStyle name="Note 2 2 3 5" xfId="20205" xr:uid="{7C547316-2DEE-49D1-9E94-06F328A36449}"/>
    <cellStyle name="Note 2 2 3 5 2" xfId="20206" xr:uid="{779AB9E0-2707-4349-978A-A80380278BE7}"/>
    <cellStyle name="Note 2 2 3 5 3" xfId="20207" xr:uid="{0896BFFA-175E-4F1E-9639-A3515020B491}"/>
    <cellStyle name="Note 2 2 3 5_Volatility" xfId="20208" xr:uid="{D7E1FF10-2588-4D9B-89B8-07EFC2A610E3}"/>
    <cellStyle name="Note 2 2 3 6" xfId="20209" xr:uid="{316F25DD-B886-4819-AF9A-63A4ECBA20D5}"/>
    <cellStyle name="Note 2 2 3 7" xfId="20210" xr:uid="{62B6E887-424B-4A6D-987D-50C6515E44CE}"/>
    <cellStyle name="Note 2 2 3_Volatility" xfId="20211" xr:uid="{0C5E2847-0DF2-4AB5-B925-0D0832D1EBB5}"/>
    <cellStyle name="Note 2 2 30" xfId="20212" xr:uid="{ACCDA891-F5E7-4E5E-B710-6D9A57DAA53D}"/>
    <cellStyle name="Note 2 2 30 2" xfId="20213" xr:uid="{E9A9E894-5015-4FE3-B72C-B7041639A6E9}"/>
    <cellStyle name="Note 2 2 30 2 2" xfId="20214" xr:uid="{CA700E9B-72B1-4DD6-B43F-E9DA3D021C82}"/>
    <cellStyle name="Note 2 2 30 2 2 2" xfId="20215" xr:uid="{A8E1D607-9FAC-497F-AEB9-3438FB1A6073}"/>
    <cellStyle name="Note 2 2 30 2 2 2 2" xfId="20216" xr:uid="{296EDA6E-C272-465A-AA6F-ABB973A62C72}"/>
    <cellStyle name="Note 2 2 30 2 2 2_Volatility" xfId="20217" xr:uid="{35CA467C-055B-44B1-969C-F3DE6C3B6CDA}"/>
    <cellStyle name="Note 2 2 30 2 2 3" xfId="20218" xr:uid="{A08FDECA-FB90-4567-A37E-DE535914B82C}"/>
    <cellStyle name="Note 2 2 30 2 2_Volatility" xfId="20219" xr:uid="{1B89B930-98E9-4D04-87C6-8022A0ABE177}"/>
    <cellStyle name="Note 2 2 30 2 3" xfId="20220" xr:uid="{E7C5D80B-811C-4E5A-96A7-7B74CB3F3878}"/>
    <cellStyle name="Note 2 2 30 2 3 2" xfId="20221" xr:uid="{65E3FC45-0C4C-4D45-8628-5FE9CE1AF961}"/>
    <cellStyle name="Note 2 2 30 2 3 2 2" xfId="20222" xr:uid="{77BEFA78-5694-4B99-8F01-4360D7046CC5}"/>
    <cellStyle name="Note 2 2 30 2 3 2_Volatility" xfId="20223" xr:uid="{622CA230-5BFF-4286-8CD4-DBC8E6F70A27}"/>
    <cellStyle name="Note 2 2 30 2 3 3" xfId="20224" xr:uid="{66853CB8-63B1-4081-8DFC-8F6E3939B9B4}"/>
    <cellStyle name="Note 2 2 30 2 3_Volatility" xfId="20225" xr:uid="{237A803E-4789-4E03-8FA1-34FF37BEF464}"/>
    <cellStyle name="Note 2 2 30 2 4" xfId="20226" xr:uid="{49A6D90A-72BA-4ABB-BA06-417FB32D26BF}"/>
    <cellStyle name="Note 2 2 30 2 4 2" xfId="20227" xr:uid="{47277A5C-7344-4A55-86A4-3E32309DA09E}"/>
    <cellStyle name="Note 2 2 30 2 4_Volatility" xfId="20228" xr:uid="{80FCD301-D28E-434C-BD9C-6756CF6610B0}"/>
    <cellStyle name="Note 2 2 30 2 5" xfId="20229" xr:uid="{A4B8CDDF-1E05-4D9B-936D-088C11B3B04D}"/>
    <cellStyle name="Note 2 2 30 2_Volatility" xfId="20230" xr:uid="{04EFA6E0-0632-4031-9335-32521BCB110D}"/>
    <cellStyle name="Note 2 2 30 3" xfId="20231" xr:uid="{4B6B0481-4980-4396-B657-01BBE16306D9}"/>
    <cellStyle name="Note 2 2 30 3 2" xfId="20232" xr:uid="{D577D2F8-57C7-408C-94AE-01588720A33E}"/>
    <cellStyle name="Note 2 2 30 3 2 2" xfId="20233" xr:uid="{C560F123-6806-4DE8-A0B6-E819364CEA6C}"/>
    <cellStyle name="Note 2 2 30 3 2_Volatility" xfId="20234" xr:uid="{2D86BF7C-DAE4-4E13-BC5A-739046F9F013}"/>
    <cellStyle name="Note 2 2 30 3 3" xfId="20235" xr:uid="{003E0712-D568-498D-B390-43E0D3A85455}"/>
    <cellStyle name="Note 2 2 30 3_Volatility" xfId="20236" xr:uid="{3FAA35A5-AD5D-443E-B23E-C4D0E1D8AB26}"/>
    <cellStyle name="Note 2 2 30 4" xfId="20237" xr:uid="{7158A8A1-53E8-4B26-A017-7E9A2CB965E4}"/>
    <cellStyle name="Note 2 2 30 4 2" xfId="20238" xr:uid="{2EB7A369-D209-486F-81DE-C02BC0655BC0}"/>
    <cellStyle name="Note 2 2 30 4_Volatility" xfId="20239" xr:uid="{4FC897E1-B6A8-46B6-8F66-8D9DE539BABE}"/>
    <cellStyle name="Note 2 2 30 5" xfId="20240" xr:uid="{C14E67BB-A60D-4E07-819C-7926D8274861}"/>
    <cellStyle name="Note 2 2 30_Volatility" xfId="20241" xr:uid="{2D8284D3-3018-4871-9816-C0ECB8705524}"/>
    <cellStyle name="Note 2 2 31" xfId="20242" xr:uid="{1A172FAA-E0AE-4B5F-AEBB-82EC96B1A419}"/>
    <cellStyle name="Note 2 2 31 2" xfId="20243" xr:uid="{C42E0D42-6A64-4C71-B1C9-EAF36D3B2F49}"/>
    <cellStyle name="Note 2 2 31 2 2" xfId="20244" xr:uid="{427F439A-B1A0-432F-86C4-C5138583E8C1}"/>
    <cellStyle name="Note 2 2 31 2 2 2" xfId="20245" xr:uid="{70895D9C-1F41-4C35-8B4D-BC7D5D6E77D7}"/>
    <cellStyle name="Note 2 2 31 2 2 2 2" xfId="20246" xr:uid="{8BF99ED8-C379-4AE5-A2DC-C21ECF10DE4F}"/>
    <cellStyle name="Note 2 2 31 2 2 2_Volatility" xfId="20247" xr:uid="{888771EF-2D13-477D-9889-2587F6B6AB45}"/>
    <cellStyle name="Note 2 2 31 2 2 3" xfId="20248" xr:uid="{0AB2133A-CC1A-473A-821F-C27DA33DFF05}"/>
    <cellStyle name="Note 2 2 31 2 2_Volatility" xfId="20249" xr:uid="{DDCAC3AB-164E-4CFF-AA28-86EFA1FCDA0D}"/>
    <cellStyle name="Note 2 2 31 2 3" xfId="20250" xr:uid="{D64E618A-30F6-40CC-BF08-C246BF2E0978}"/>
    <cellStyle name="Note 2 2 31 2 3 2" xfId="20251" xr:uid="{25031107-19A8-4B50-AF98-3712DD5F9976}"/>
    <cellStyle name="Note 2 2 31 2 3 2 2" xfId="20252" xr:uid="{E8B16DD7-47C2-4C35-A9C6-48D6A920A8D6}"/>
    <cellStyle name="Note 2 2 31 2 3 2_Volatility" xfId="20253" xr:uid="{5F952B6E-8E7A-454B-B65E-2B3AC1C5A2AC}"/>
    <cellStyle name="Note 2 2 31 2 3 3" xfId="20254" xr:uid="{FC78A23A-0089-4FD2-BFAE-3166805EC247}"/>
    <cellStyle name="Note 2 2 31 2 3_Volatility" xfId="20255" xr:uid="{48BEABE8-6D9F-4FBF-9FE8-506B81707E68}"/>
    <cellStyle name="Note 2 2 31 2 4" xfId="20256" xr:uid="{3A6BB7A5-2E07-4DF5-8713-243A278B2F91}"/>
    <cellStyle name="Note 2 2 31 2 4 2" xfId="20257" xr:uid="{D4BD6A7D-0B44-4485-B19D-75CB044C2F30}"/>
    <cellStyle name="Note 2 2 31 2 4_Volatility" xfId="20258" xr:uid="{8D15CF41-B83B-41B8-9477-2E7A15489D1C}"/>
    <cellStyle name="Note 2 2 31 2 5" xfId="20259" xr:uid="{6C94E10A-97B6-49DD-8F4A-665B9691B7FD}"/>
    <cellStyle name="Note 2 2 31 2_Volatility" xfId="20260" xr:uid="{B8E0F559-EE16-44F7-BCB6-FBDBA779580D}"/>
    <cellStyle name="Note 2 2 31 3" xfId="20261" xr:uid="{C2B7CB40-1DAD-45E6-995D-9A936003D393}"/>
    <cellStyle name="Note 2 2 31 3 2" xfId="20262" xr:uid="{4AF0D341-CC3F-4F4D-A20C-CD0DC23933D1}"/>
    <cellStyle name="Note 2 2 31 3 2 2" xfId="20263" xr:uid="{7FEFEFE9-4416-486C-85E6-59EABDE18F10}"/>
    <cellStyle name="Note 2 2 31 3 2_Volatility" xfId="20264" xr:uid="{D1F01C16-711D-4D1E-B423-448A7E4CF147}"/>
    <cellStyle name="Note 2 2 31 3 3" xfId="20265" xr:uid="{627C2007-8081-4881-8260-42F48E73D2A0}"/>
    <cellStyle name="Note 2 2 31 3_Volatility" xfId="20266" xr:uid="{D1598D64-D3AD-4498-94E5-9A4B1049CA92}"/>
    <cellStyle name="Note 2 2 31 4" xfId="20267" xr:uid="{7FE7723A-7F91-4E93-898C-2A9B5D6C2DAD}"/>
    <cellStyle name="Note 2 2 31 4 2" xfId="20268" xr:uid="{996D6B4E-35C8-4241-B4EE-0DCA4D2854D9}"/>
    <cellStyle name="Note 2 2 31 4_Volatility" xfId="20269" xr:uid="{0007F320-4F2E-4649-95AF-4BFD070DF326}"/>
    <cellStyle name="Note 2 2 31 5" xfId="20270" xr:uid="{46EFA4DE-97C6-43F2-8891-75B49D362BF2}"/>
    <cellStyle name="Note 2 2 31_Volatility" xfId="20271" xr:uid="{DD8B7E71-89EA-4193-9713-E7EC962CA488}"/>
    <cellStyle name="Note 2 2 32" xfId="20272" xr:uid="{1B2CFE60-DA45-4FE0-860F-194E68EB8E8E}"/>
    <cellStyle name="Note 2 2 32 2" xfId="20273" xr:uid="{0DCE2BB8-2E7E-4F9B-A98E-24082949EB1A}"/>
    <cellStyle name="Note 2 2 32 2 2" xfId="20274" xr:uid="{9CE20402-72C9-4DBA-80B2-E4B14FCB3B37}"/>
    <cellStyle name="Note 2 2 32 2 2 2" xfId="20275" xr:uid="{6181AD6F-578F-4063-8BAF-611A54110A4E}"/>
    <cellStyle name="Note 2 2 32 2 2 2 2" xfId="20276" xr:uid="{83A8FDD6-DEF5-41BD-B3E8-DA0D62D05F5B}"/>
    <cellStyle name="Note 2 2 32 2 2 2_Volatility" xfId="20277" xr:uid="{61FA4D69-C779-4122-978E-0A110C40EE2A}"/>
    <cellStyle name="Note 2 2 32 2 2 3" xfId="20278" xr:uid="{D0A25160-9E29-4CC3-BFA2-3EE3907B87CF}"/>
    <cellStyle name="Note 2 2 32 2 2_Volatility" xfId="20279" xr:uid="{BDA6DB2C-5AC7-4D8E-BCE5-2D1610D92BFE}"/>
    <cellStyle name="Note 2 2 32 2 3" xfId="20280" xr:uid="{4CA00D2F-A950-4AD5-97F4-4FF579855600}"/>
    <cellStyle name="Note 2 2 32 2 3 2" xfId="20281" xr:uid="{5F856AE4-9346-47B3-9E79-BFAF8AEFCBAA}"/>
    <cellStyle name="Note 2 2 32 2 3 2 2" xfId="20282" xr:uid="{5C4C9B34-4F84-406C-BE98-92E65B49D773}"/>
    <cellStyle name="Note 2 2 32 2 3 2_Volatility" xfId="20283" xr:uid="{E6791168-E15E-4138-B375-CFA3702FD20A}"/>
    <cellStyle name="Note 2 2 32 2 3 3" xfId="20284" xr:uid="{EB6C630D-E7AD-4B74-8A4C-63FBBDCC8100}"/>
    <cellStyle name="Note 2 2 32 2 3_Volatility" xfId="20285" xr:uid="{845036D0-D0D9-423C-A544-AA8F5250FE4A}"/>
    <cellStyle name="Note 2 2 32 2 4" xfId="20286" xr:uid="{5351CF2E-B085-4A42-ACC0-F1BC7C4C62C8}"/>
    <cellStyle name="Note 2 2 32 2 4 2" xfId="20287" xr:uid="{DA48AD6C-A1FB-4271-B6DF-89C6CC4EE7BF}"/>
    <cellStyle name="Note 2 2 32 2 4_Volatility" xfId="20288" xr:uid="{A3BB50AB-E639-4A2E-9D65-B535817DC351}"/>
    <cellStyle name="Note 2 2 32 2 5" xfId="20289" xr:uid="{181185E8-F702-4282-994D-1318AAE311A9}"/>
    <cellStyle name="Note 2 2 32 2_Volatility" xfId="20290" xr:uid="{FC6F480D-7B75-463A-A4B6-760F37E31E43}"/>
    <cellStyle name="Note 2 2 32 3" xfId="20291" xr:uid="{FC29CE0C-A1C7-49B0-9B13-937F5829421F}"/>
    <cellStyle name="Note 2 2 32 3 2" xfId="20292" xr:uid="{8296F37F-ADB1-4F48-A456-0393ABFBF8AF}"/>
    <cellStyle name="Note 2 2 32 3 2 2" xfId="20293" xr:uid="{D977C7A1-81DC-454E-8C4A-34A8E1CA7F1A}"/>
    <cellStyle name="Note 2 2 32 3 2_Volatility" xfId="20294" xr:uid="{545E0166-BB70-49FE-95FE-8822600D6B59}"/>
    <cellStyle name="Note 2 2 32 3 3" xfId="20295" xr:uid="{B5B6EC25-5A4C-4F45-8939-662908E23139}"/>
    <cellStyle name="Note 2 2 32 3_Volatility" xfId="20296" xr:uid="{961C6BFD-E476-4FD9-B232-5AA34545C29C}"/>
    <cellStyle name="Note 2 2 32 4" xfId="20297" xr:uid="{89A3DDE9-FF53-40BB-A0F4-98CFEC1F28E2}"/>
    <cellStyle name="Note 2 2 32 4 2" xfId="20298" xr:uid="{6B546543-2C85-49D8-9ED4-4D7B19D9F11C}"/>
    <cellStyle name="Note 2 2 32 4_Volatility" xfId="20299" xr:uid="{2BAECF53-2329-444E-8C31-AF063E4641F1}"/>
    <cellStyle name="Note 2 2 32 5" xfId="20300" xr:uid="{BF49CFAD-7DA1-4D5A-9EF7-7D182DBAC807}"/>
    <cellStyle name="Note 2 2 32_Volatility" xfId="20301" xr:uid="{9BD3A4FC-586C-4020-AAAC-84A1C674FF8B}"/>
    <cellStyle name="Note 2 2 33" xfId="20302" xr:uid="{14E36358-D840-4861-8A60-312738678702}"/>
    <cellStyle name="Note 2 2 33 2" xfId="20303" xr:uid="{8793CD7F-D355-43DE-99EC-41F97F7C1BCB}"/>
    <cellStyle name="Note 2 2 33 2 2" xfId="20304" xr:uid="{7CB58D5D-BAC5-4B91-ABEE-77EECCE49D1D}"/>
    <cellStyle name="Note 2 2 33 2 2 2" xfId="20305" xr:uid="{2960C53E-CE0F-41C4-A614-7268BA561545}"/>
    <cellStyle name="Note 2 2 33 2 2 2 2" xfId="20306" xr:uid="{30188160-694D-422E-AF69-5A95F724AB4F}"/>
    <cellStyle name="Note 2 2 33 2 2 2_Volatility" xfId="20307" xr:uid="{06E847AA-C722-4F7D-AF3B-1320488A7276}"/>
    <cellStyle name="Note 2 2 33 2 2 3" xfId="20308" xr:uid="{091A0197-A4CA-4EF3-951B-4FDBB3609A91}"/>
    <cellStyle name="Note 2 2 33 2 2_Volatility" xfId="20309" xr:uid="{3C6945FE-B6CE-4C62-A2EA-E7876DF188A6}"/>
    <cellStyle name="Note 2 2 33 2 3" xfId="20310" xr:uid="{51B7B09E-6AEC-4611-9C4C-1D6CC1992AD4}"/>
    <cellStyle name="Note 2 2 33 2 3 2" xfId="20311" xr:uid="{99E4E918-BA76-4FB3-A3FF-9106319CBDBD}"/>
    <cellStyle name="Note 2 2 33 2 3 2 2" xfId="20312" xr:uid="{A2D56557-035D-4165-A94A-732641585B71}"/>
    <cellStyle name="Note 2 2 33 2 3 2_Volatility" xfId="20313" xr:uid="{46EBCAAE-CA85-4299-AF65-ED1F5C7D7EBC}"/>
    <cellStyle name="Note 2 2 33 2 3 3" xfId="20314" xr:uid="{20B96AE3-3B0B-426E-81C9-8B41AC23F50B}"/>
    <cellStyle name="Note 2 2 33 2 3_Volatility" xfId="20315" xr:uid="{6F38AAAB-E3C1-4D9F-933B-EE64B46C5473}"/>
    <cellStyle name="Note 2 2 33 2 4" xfId="20316" xr:uid="{C8344EEF-2AE2-408B-90C3-F36D09C6B3B7}"/>
    <cellStyle name="Note 2 2 33 2 4 2" xfId="20317" xr:uid="{C574B3C7-963A-43E1-8D55-D4C226284B2D}"/>
    <cellStyle name="Note 2 2 33 2 4_Volatility" xfId="20318" xr:uid="{2E6354ED-416E-4D0A-BA56-DFCA9B67645D}"/>
    <cellStyle name="Note 2 2 33 2 5" xfId="20319" xr:uid="{F32841CC-40EF-48F8-8222-EB69694DEC4B}"/>
    <cellStyle name="Note 2 2 33 2_Volatility" xfId="20320" xr:uid="{85A3A9AA-F0C5-44A7-90C2-2DEE07045AF3}"/>
    <cellStyle name="Note 2 2 33 3" xfId="20321" xr:uid="{46C595F7-3D7A-4F2E-9D2B-D892BD206B6E}"/>
    <cellStyle name="Note 2 2 33 3 2" xfId="20322" xr:uid="{17D0EE0B-5CE0-4DD4-B2CD-81E58A4BBE80}"/>
    <cellStyle name="Note 2 2 33 3 2 2" xfId="20323" xr:uid="{3E7D5E6A-B4A4-428E-BD7C-5BE59ABD185C}"/>
    <cellStyle name="Note 2 2 33 3 2_Volatility" xfId="20324" xr:uid="{03E7DD95-1234-48AD-8963-AE67620C4F91}"/>
    <cellStyle name="Note 2 2 33 3 3" xfId="20325" xr:uid="{0E5B85D5-BC3D-407F-A068-F198598C5692}"/>
    <cellStyle name="Note 2 2 33 3_Volatility" xfId="20326" xr:uid="{4848A732-8F40-4750-A71F-EB83C28BCFC5}"/>
    <cellStyle name="Note 2 2 33 4" xfId="20327" xr:uid="{E41F6010-5D5C-4148-B87D-2FD77BAAB9CC}"/>
    <cellStyle name="Note 2 2 33 4 2" xfId="20328" xr:uid="{67D13114-E47D-4F62-9D56-C4734867ADB6}"/>
    <cellStyle name="Note 2 2 33 4_Volatility" xfId="20329" xr:uid="{6C3D5ABD-F92B-4C2A-97DB-0D363BB78C8E}"/>
    <cellStyle name="Note 2 2 33 5" xfId="20330" xr:uid="{A2ABE2AF-3409-4238-B401-1FA240E162B0}"/>
    <cellStyle name="Note 2 2 33_Volatility" xfId="20331" xr:uid="{6735CF46-52C0-4869-9EF9-CB184E09A4C1}"/>
    <cellStyle name="Note 2 2 34" xfId="20332" xr:uid="{61779E89-9BAA-4E71-A031-CC7B022A4037}"/>
    <cellStyle name="Note 2 2 34 2" xfId="20333" xr:uid="{FB145B3F-31FE-48A0-8BF5-52FD5F5FEA2B}"/>
    <cellStyle name="Note 2 2 34 2 2" xfId="20334" xr:uid="{DB73C7DC-FB7D-46C7-91D0-6F0C6815FE0C}"/>
    <cellStyle name="Note 2 2 34 2 2 2" xfId="20335" xr:uid="{ADA3D2C4-7095-486F-AAC7-BAA879BF14E6}"/>
    <cellStyle name="Note 2 2 34 2 2 2 2" xfId="20336" xr:uid="{E6D3DB4B-23A6-484C-B554-2662C9C36D27}"/>
    <cellStyle name="Note 2 2 34 2 2 2_Volatility" xfId="20337" xr:uid="{0B075FA3-B4B3-44B0-9F35-8667243CF373}"/>
    <cellStyle name="Note 2 2 34 2 2 3" xfId="20338" xr:uid="{EDB8862A-D22F-4B03-A052-9D1114F1DFD8}"/>
    <cellStyle name="Note 2 2 34 2 2_Volatility" xfId="20339" xr:uid="{2217D1F0-06A0-4BE9-BD50-E1C4F3EBD2EF}"/>
    <cellStyle name="Note 2 2 34 2 3" xfId="20340" xr:uid="{AF13C4E1-BF74-4CD2-9D8B-F84823C321D5}"/>
    <cellStyle name="Note 2 2 34 2 3 2" xfId="20341" xr:uid="{52FECBF2-78B8-4728-8222-8F71A2F941BD}"/>
    <cellStyle name="Note 2 2 34 2 3 2 2" xfId="20342" xr:uid="{8A750B86-9657-4537-AA2B-455CC0B998DA}"/>
    <cellStyle name="Note 2 2 34 2 3 2_Volatility" xfId="20343" xr:uid="{2DB979AA-3E10-4CAE-B0FF-8EE33065B37C}"/>
    <cellStyle name="Note 2 2 34 2 3 3" xfId="20344" xr:uid="{F813E9A9-BBD9-4440-8CC9-6B579B5C6452}"/>
    <cellStyle name="Note 2 2 34 2 3_Volatility" xfId="20345" xr:uid="{165F6DBB-AD81-45D1-9044-8096FDED82C8}"/>
    <cellStyle name="Note 2 2 34 2 4" xfId="20346" xr:uid="{A264FD59-205D-47B3-B728-2199ED8A02DF}"/>
    <cellStyle name="Note 2 2 34 2 4 2" xfId="20347" xr:uid="{A0B924F3-AB90-4FE4-81D2-BAB44A49F2C7}"/>
    <cellStyle name="Note 2 2 34 2 4_Volatility" xfId="20348" xr:uid="{04DBD8CC-A771-48AA-9E5C-11B3ECF7348F}"/>
    <cellStyle name="Note 2 2 34 2 5" xfId="20349" xr:uid="{B0CB25FC-6D3E-40A4-A063-DC57F0B7BC18}"/>
    <cellStyle name="Note 2 2 34 2_Volatility" xfId="20350" xr:uid="{CF98E7D9-BC79-481C-A819-FB9CBEA50043}"/>
    <cellStyle name="Note 2 2 34 3" xfId="20351" xr:uid="{C91732E7-695C-4857-872A-F45CC31559A6}"/>
    <cellStyle name="Note 2 2 34 3 2" xfId="20352" xr:uid="{D16C8C32-CB5C-4D92-A74C-E037F2938F07}"/>
    <cellStyle name="Note 2 2 34 3 2 2" xfId="20353" xr:uid="{DC56CA85-174D-44AF-9373-57FF74FE5470}"/>
    <cellStyle name="Note 2 2 34 3 2_Volatility" xfId="20354" xr:uid="{00E49939-DEB9-45A1-9B6F-A3B58A063C5F}"/>
    <cellStyle name="Note 2 2 34 3 3" xfId="20355" xr:uid="{E0A15F1E-E5C3-42EB-B520-51FB0D70E5EE}"/>
    <cellStyle name="Note 2 2 34 3_Volatility" xfId="20356" xr:uid="{4D5258A6-A614-4698-91E2-BE1339328A6A}"/>
    <cellStyle name="Note 2 2 34 4" xfId="20357" xr:uid="{45D8A938-DA34-45B3-AA2B-424E15F49A22}"/>
    <cellStyle name="Note 2 2 34 4 2" xfId="20358" xr:uid="{654A7B5D-F3CA-4C2D-AD18-ECD3455F5E26}"/>
    <cellStyle name="Note 2 2 34 4_Volatility" xfId="20359" xr:uid="{111AE40F-B8FE-4B25-BB0D-6D3256FAA60D}"/>
    <cellStyle name="Note 2 2 34 5" xfId="20360" xr:uid="{3936E412-0BBA-4E71-AE16-361174EB353A}"/>
    <cellStyle name="Note 2 2 34_Volatility" xfId="20361" xr:uid="{FB7A6668-4ADB-464F-8B0A-FD47DF25E87B}"/>
    <cellStyle name="Note 2 2 35" xfId="20362" xr:uid="{51D60B88-E8C6-4D13-BC6F-CB80B912D588}"/>
    <cellStyle name="Note 2 2 35 2" xfId="20363" xr:uid="{7E39123D-FC6C-4D2F-84C5-307D4CC966CC}"/>
    <cellStyle name="Note 2 2 35 2 2" xfId="20364" xr:uid="{46DD241D-C435-4119-83BD-3123F444B7B5}"/>
    <cellStyle name="Note 2 2 35 2 2 2" xfId="20365" xr:uid="{1401DF4F-6FFA-4580-9F10-672FB7A28C25}"/>
    <cellStyle name="Note 2 2 35 2 2 2 2" xfId="20366" xr:uid="{DDBB227E-D83A-4A57-BB12-D64A4ED55EE7}"/>
    <cellStyle name="Note 2 2 35 2 2 2_Volatility" xfId="20367" xr:uid="{B4BFBF52-6F1C-47F3-A154-5D33833B4D31}"/>
    <cellStyle name="Note 2 2 35 2 2 3" xfId="20368" xr:uid="{454E9048-570F-486F-AD48-4E13232C2DE3}"/>
    <cellStyle name="Note 2 2 35 2 2_Volatility" xfId="20369" xr:uid="{8E4D8BBB-56F5-4164-9500-A39329E804AA}"/>
    <cellStyle name="Note 2 2 35 2 3" xfId="20370" xr:uid="{32953DBA-D5F3-4387-9947-CCEC93B9B746}"/>
    <cellStyle name="Note 2 2 35 2 3 2" xfId="20371" xr:uid="{CB65E0F7-D0A5-4001-8234-2424DE7D5580}"/>
    <cellStyle name="Note 2 2 35 2 3 2 2" xfId="20372" xr:uid="{303D6B86-6DEC-4FFD-8B22-5A52EB5A6CF5}"/>
    <cellStyle name="Note 2 2 35 2 3 2_Volatility" xfId="20373" xr:uid="{386AE86D-54FC-462D-84E7-94145EE86BE8}"/>
    <cellStyle name="Note 2 2 35 2 3 3" xfId="20374" xr:uid="{BB4A1099-38B5-4022-92EA-42474AEB0B7F}"/>
    <cellStyle name="Note 2 2 35 2 3_Volatility" xfId="20375" xr:uid="{05AF893F-BDC3-4129-9A84-A04164C718FB}"/>
    <cellStyle name="Note 2 2 35 2 4" xfId="20376" xr:uid="{37C06F83-5BDE-4D9E-97FC-4475BB8472E8}"/>
    <cellStyle name="Note 2 2 35 2 4 2" xfId="20377" xr:uid="{4D89E784-D6EF-4554-875D-2C44E779212E}"/>
    <cellStyle name="Note 2 2 35 2 4_Volatility" xfId="20378" xr:uid="{69145111-3A46-4044-B517-A8BAD68DE8C6}"/>
    <cellStyle name="Note 2 2 35 2 5" xfId="20379" xr:uid="{098ADD1E-C43B-4192-8D3C-2D9D7B13D27A}"/>
    <cellStyle name="Note 2 2 35 2_Volatility" xfId="20380" xr:uid="{41B8177A-80A3-43F1-AFF6-7A0F840A328C}"/>
    <cellStyle name="Note 2 2 35 3" xfId="20381" xr:uid="{3FEC1052-AAFB-471E-BA08-6F5FC6FCD9B2}"/>
    <cellStyle name="Note 2 2 35 3 2" xfId="20382" xr:uid="{AEC1702E-A50D-4DE8-B1AF-665B9BD55BAC}"/>
    <cellStyle name="Note 2 2 35 3 2 2" xfId="20383" xr:uid="{989928BC-05D6-434E-88D4-8AA17632BB67}"/>
    <cellStyle name="Note 2 2 35 3 2_Volatility" xfId="20384" xr:uid="{3223893D-8EE1-4E18-B639-5348069864FC}"/>
    <cellStyle name="Note 2 2 35 3 3" xfId="20385" xr:uid="{E5349861-2010-4164-B6AF-5BA376CC8A22}"/>
    <cellStyle name="Note 2 2 35 3_Volatility" xfId="20386" xr:uid="{E9AE97FE-1E17-4BB3-91E6-07012CF4470F}"/>
    <cellStyle name="Note 2 2 35 4" xfId="20387" xr:uid="{5C7DC42D-04C0-485E-8424-86E36A9DAE63}"/>
    <cellStyle name="Note 2 2 35 4 2" xfId="20388" xr:uid="{683B3C6C-2836-49F4-8D64-72B5125C4D4A}"/>
    <cellStyle name="Note 2 2 35 4_Volatility" xfId="20389" xr:uid="{5CD1F6F0-EE68-4695-8570-84B02CEE2DF0}"/>
    <cellStyle name="Note 2 2 35 5" xfId="20390" xr:uid="{5543D278-DE64-434D-8B02-04EB046D7281}"/>
    <cellStyle name="Note 2 2 35_Volatility" xfId="20391" xr:uid="{B16820D1-5A8A-4264-BD55-405C482C9413}"/>
    <cellStyle name="Note 2 2 36" xfId="20392" xr:uid="{09703304-5E46-4E74-BC33-F0FD6860A4D1}"/>
    <cellStyle name="Note 2 2 36 2" xfId="20393" xr:uid="{CC89B961-873D-4EED-BA8D-C41463A43A91}"/>
    <cellStyle name="Note 2 2 36 2 2" xfId="20394" xr:uid="{DB428EBF-E913-41FC-A72A-D5D493192D6E}"/>
    <cellStyle name="Note 2 2 36 2 2 2" xfId="20395" xr:uid="{13702423-A9AF-44AC-8E15-32759A2847D8}"/>
    <cellStyle name="Note 2 2 36 2 2 2 2" xfId="20396" xr:uid="{8179AE20-23B5-434D-B00A-016988E4425F}"/>
    <cellStyle name="Note 2 2 36 2 2 2_Volatility" xfId="20397" xr:uid="{44984464-3BFC-4D8B-BDDA-19A17CEFC186}"/>
    <cellStyle name="Note 2 2 36 2 2 3" xfId="20398" xr:uid="{FFB119C9-FF4C-4029-BDEB-CDA783A9E7D1}"/>
    <cellStyle name="Note 2 2 36 2 2_Volatility" xfId="20399" xr:uid="{F5851EA8-B18F-41A0-9EEC-F335E88F8E28}"/>
    <cellStyle name="Note 2 2 36 2 3" xfId="20400" xr:uid="{B15BB5B0-924C-4A98-8C15-33D79E7B145A}"/>
    <cellStyle name="Note 2 2 36 2 3 2" xfId="20401" xr:uid="{C1361C79-06AC-4E88-AA68-4B0E11E2797B}"/>
    <cellStyle name="Note 2 2 36 2 3 2 2" xfId="20402" xr:uid="{3B77F178-5078-41D2-827D-4D232B6E6CB3}"/>
    <cellStyle name="Note 2 2 36 2 3 2_Volatility" xfId="20403" xr:uid="{70E9DA77-EA6E-408F-89D5-E197FC408FFB}"/>
    <cellStyle name="Note 2 2 36 2 3 3" xfId="20404" xr:uid="{1316C678-37EB-4122-B0F9-42948AC7DE1B}"/>
    <cellStyle name="Note 2 2 36 2 3_Volatility" xfId="20405" xr:uid="{C023D0FB-C737-44ED-A5BB-7410CC267454}"/>
    <cellStyle name="Note 2 2 36 2 4" xfId="20406" xr:uid="{5C1209CF-F199-46AC-BE7A-ADB8AA462BA2}"/>
    <cellStyle name="Note 2 2 36 2 4 2" xfId="20407" xr:uid="{F4E4FBAB-D36B-4093-BCE1-60A52E8EE9E8}"/>
    <cellStyle name="Note 2 2 36 2 4_Volatility" xfId="20408" xr:uid="{0BF43EEE-02CF-468A-86A2-0E60E21A4D9C}"/>
    <cellStyle name="Note 2 2 36 2 5" xfId="20409" xr:uid="{C8959DB6-6241-4856-94AB-0D2C64BA4184}"/>
    <cellStyle name="Note 2 2 36 2_Volatility" xfId="20410" xr:uid="{83CECAB2-18F2-43F8-A549-D3AC123B8DAD}"/>
    <cellStyle name="Note 2 2 36 3" xfId="20411" xr:uid="{59AC115E-BD47-402C-9FEB-6730EE5EC166}"/>
    <cellStyle name="Note 2 2 36 3 2" xfId="20412" xr:uid="{0AAD448C-1696-41C0-B0DC-FFB3D4EB284C}"/>
    <cellStyle name="Note 2 2 36 3 2 2" xfId="20413" xr:uid="{12BF9243-55D7-46E2-8AA0-771F72B33853}"/>
    <cellStyle name="Note 2 2 36 3 2_Volatility" xfId="20414" xr:uid="{D5131048-67ED-4163-936C-E11E60FBA734}"/>
    <cellStyle name="Note 2 2 36 3 3" xfId="20415" xr:uid="{F7B9B52C-1294-413C-AB70-49406B921B3D}"/>
    <cellStyle name="Note 2 2 36 3_Volatility" xfId="20416" xr:uid="{A8D93BC1-FD76-48B2-932F-EA5D4E144918}"/>
    <cellStyle name="Note 2 2 36 4" xfId="20417" xr:uid="{B924812B-261B-46AB-B25A-D5B3F974EAA3}"/>
    <cellStyle name="Note 2 2 36 4 2" xfId="20418" xr:uid="{61BD884D-7E0E-4E1B-A663-C8F0ECA44DF8}"/>
    <cellStyle name="Note 2 2 36 4_Volatility" xfId="20419" xr:uid="{B160E497-BB78-41E2-A798-E95A4E1158D8}"/>
    <cellStyle name="Note 2 2 36 5" xfId="20420" xr:uid="{AC0AA322-6AC3-4CA4-B67A-112E7762A43D}"/>
    <cellStyle name="Note 2 2 36_Volatility" xfId="20421" xr:uid="{0F054272-0B92-4E6C-8B06-AFEFB3315802}"/>
    <cellStyle name="Note 2 2 37" xfId="20422" xr:uid="{B55FD606-2991-4F29-84F3-B35FD1CC7C91}"/>
    <cellStyle name="Note 2 2 37 2" xfId="20423" xr:uid="{031426FD-F58D-4DE6-9AD7-176F0947CD23}"/>
    <cellStyle name="Note 2 2 37 2 2" xfId="20424" xr:uid="{5FDF1E3A-1617-486A-9D9F-CC6BF4A8D420}"/>
    <cellStyle name="Note 2 2 37 2 2 2" xfId="20425" xr:uid="{A8926F66-6CEF-4892-A8F0-986AFD4AB982}"/>
    <cellStyle name="Note 2 2 37 2 2 2 2" xfId="20426" xr:uid="{01F0EC67-B01F-4890-B8D2-C3D888086688}"/>
    <cellStyle name="Note 2 2 37 2 2 2_Volatility" xfId="20427" xr:uid="{FDE8D2B4-71F4-443D-A6FF-A2109FBF2263}"/>
    <cellStyle name="Note 2 2 37 2 2 3" xfId="20428" xr:uid="{BFFB88E6-BBFC-4487-B134-B29FB74D4721}"/>
    <cellStyle name="Note 2 2 37 2 2_Volatility" xfId="20429" xr:uid="{7C6278A8-D516-46EC-B609-01F654ED2913}"/>
    <cellStyle name="Note 2 2 37 2 3" xfId="20430" xr:uid="{059599F2-07B2-4E46-85F2-E391591AC695}"/>
    <cellStyle name="Note 2 2 37 2 3 2" xfId="20431" xr:uid="{1FB12F79-C909-4043-919F-9F1DBE64C7B8}"/>
    <cellStyle name="Note 2 2 37 2 3 2 2" xfId="20432" xr:uid="{37C45416-8D5A-4F2F-9700-1B66EF46C19F}"/>
    <cellStyle name="Note 2 2 37 2 3 2_Volatility" xfId="20433" xr:uid="{E89AD541-44FF-4FC4-98A7-56A71AFF4176}"/>
    <cellStyle name="Note 2 2 37 2 3 3" xfId="20434" xr:uid="{9B224F46-E930-414A-9773-1FACD4213D54}"/>
    <cellStyle name="Note 2 2 37 2 3_Volatility" xfId="20435" xr:uid="{61F6D9CC-4421-49F8-B42C-BA57F157A8E2}"/>
    <cellStyle name="Note 2 2 37 2 4" xfId="20436" xr:uid="{576FA073-D395-4117-8E7D-74D84FFB872A}"/>
    <cellStyle name="Note 2 2 37 2 4 2" xfId="20437" xr:uid="{AA934D5D-53FF-4156-888F-1846E043EEE1}"/>
    <cellStyle name="Note 2 2 37 2 4_Volatility" xfId="20438" xr:uid="{5714A02C-20CB-4398-9696-C1EA838259F9}"/>
    <cellStyle name="Note 2 2 37 2 5" xfId="20439" xr:uid="{73F559E8-D2FA-4520-986D-5AF4164E1C46}"/>
    <cellStyle name="Note 2 2 37 2_Volatility" xfId="20440" xr:uid="{7591E583-15F2-40ED-B2A1-D83FB2F9703A}"/>
    <cellStyle name="Note 2 2 37 3" xfId="20441" xr:uid="{02466830-2F72-469A-BBAD-79AB0771B84D}"/>
    <cellStyle name="Note 2 2 37 3 2" xfId="20442" xr:uid="{B7A0BE5C-9E8D-4671-B3AE-4DFB5E51C44C}"/>
    <cellStyle name="Note 2 2 37 3 2 2" xfId="20443" xr:uid="{B2E6888C-B4E3-428D-8FE5-F74A4882B179}"/>
    <cellStyle name="Note 2 2 37 3 2_Volatility" xfId="20444" xr:uid="{F55EB853-8E4F-4633-AD0A-CC612EC1AD88}"/>
    <cellStyle name="Note 2 2 37 3 3" xfId="20445" xr:uid="{33DA63ED-F069-426F-B18C-54C70BB6A271}"/>
    <cellStyle name="Note 2 2 37 3_Volatility" xfId="20446" xr:uid="{02BB49EA-36DC-4F79-AAA8-E4690C0BF858}"/>
    <cellStyle name="Note 2 2 37 4" xfId="20447" xr:uid="{10E8B0B0-54B9-4D6F-BA39-26B2302E7297}"/>
    <cellStyle name="Note 2 2 37 4 2" xfId="20448" xr:uid="{E8DC223A-E4A4-4858-AD86-0805288AD521}"/>
    <cellStyle name="Note 2 2 37 4_Volatility" xfId="20449" xr:uid="{68F8FB6A-1FF2-4A99-A429-FE8DDA19937F}"/>
    <cellStyle name="Note 2 2 37 5" xfId="20450" xr:uid="{053A4AA8-FF3C-4009-9BE2-48B6BB9DB86E}"/>
    <cellStyle name="Note 2 2 37_Volatility" xfId="20451" xr:uid="{35F04522-495E-469C-81D6-8930274CF735}"/>
    <cellStyle name="Note 2 2 38" xfId="20452" xr:uid="{716753D3-6860-448E-B87C-0E501423A256}"/>
    <cellStyle name="Note 2 2 38 2" xfId="20453" xr:uid="{01D65352-4293-4C22-905B-06133760AAEC}"/>
    <cellStyle name="Note 2 2 38 2 2" xfId="20454" xr:uid="{A6755625-07F5-486C-AD39-4E1A006AE222}"/>
    <cellStyle name="Note 2 2 38 2 2 2" xfId="20455" xr:uid="{9EF20756-89D4-4257-943C-CB737314C0D6}"/>
    <cellStyle name="Note 2 2 38 2 2 2 2" xfId="20456" xr:uid="{5B991021-09FD-49C5-AF51-2E93776F2873}"/>
    <cellStyle name="Note 2 2 38 2 2 2_Volatility" xfId="20457" xr:uid="{9870E806-D183-429F-9F69-EB64C2321C51}"/>
    <cellStyle name="Note 2 2 38 2 2 3" xfId="20458" xr:uid="{2FC47203-BB87-48AA-90EE-03A6F7797E08}"/>
    <cellStyle name="Note 2 2 38 2 2_Volatility" xfId="20459" xr:uid="{968CD710-38F0-48DF-A23A-A82AAF8CF724}"/>
    <cellStyle name="Note 2 2 38 2 3" xfId="20460" xr:uid="{8827C73A-8CC2-4CA4-B8D3-450011269E97}"/>
    <cellStyle name="Note 2 2 38 2 3 2" xfId="20461" xr:uid="{06C7FCF3-894E-4AF1-8561-C6691F8CE635}"/>
    <cellStyle name="Note 2 2 38 2 3 2 2" xfId="20462" xr:uid="{B366D16F-0F02-4FEB-B0EE-B6725DADA2DE}"/>
    <cellStyle name="Note 2 2 38 2 3 2_Volatility" xfId="20463" xr:uid="{AD722518-654F-481D-89F9-8AE62E705EF3}"/>
    <cellStyle name="Note 2 2 38 2 3 3" xfId="20464" xr:uid="{BA4C53AC-F1FB-4BB5-835D-BE7F40866109}"/>
    <cellStyle name="Note 2 2 38 2 3_Volatility" xfId="20465" xr:uid="{26D2A8A2-B20D-46D1-88E8-275DE67F0B61}"/>
    <cellStyle name="Note 2 2 38 2 4" xfId="20466" xr:uid="{C4D6CD6E-E07E-4D4A-8CFC-976B6629C741}"/>
    <cellStyle name="Note 2 2 38 2 4 2" xfId="20467" xr:uid="{5A2D4D37-7D14-4965-A892-4D8762262A01}"/>
    <cellStyle name="Note 2 2 38 2 4_Volatility" xfId="20468" xr:uid="{B54C2E0D-F374-4D92-99C5-A80EA4F349AC}"/>
    <cellStyle name="Note 2 2 38 2 5" xfId="20469" xr:uid="{6C6AA871-4F38-4358-93C1-4C1C92BF0F9B}"/>
    <cellStyle name="Note 2 2 38 2_Volatility" xfId="20470" xr:uid="{D9061DA7-1799-401A-AE62-918A066C1B93}"/>
    <cellStyle name="Note 2 2 38 3" xfId="20471" xr:uid="{621A9B91-518E-4194-99F5-B8E5A287FA33}"/>
    <cellStyle name="Note 2 2 38 3 2" xfId="20472" xr:uid="{6D5D3A93-9BAE-4228-9A75-A08376F82B77}"/>
    <cellStyle name="Note 2 2 38 3 2 2" xfId="20473" xr:uid="{49D6CA38-7047-4D07-9166-2B464D37D0FF}"/>
    <cellStyle name="Note 2 2 38 3 2_Volatility" xfId="20474" xr:uid="{EF6B5B84-6872-4732-82FF-57A55D19EAAA}"/>
    <cellStyle name="Note 2 2 38 3 3" xfId="20475" xr:uid="{A1BD1D1C-78C5-4A0D-89D1-5C21C50A6CD3}"/>
    <cellStyle name="Note 2 2 38 3_Volatility" xfId="20476" xr:uid="{D16268A9-F41C-48F2-A99D-99722B14528B}"/>
    <cellStyle name="Note 2 2 38 4" xfId="20477" xr:uid="{FC0EFBBC-18D8-4FAA-9B94-2F3C6AEB864A}"/>
    <cellStyle name="Note 2 2 38 4 2" xfId="20478" xr:uid="{32605D9D-EE79-42A5-87AC-380F5572E4B2}"/>
    <cellStyle name="Note 2 2 38 4_Volatility" xfId="20479" xr:uid="{FAC6F703-F1B2-450C-98BF-D2B9C833D1C1}"/>
    <cellStyle name="Note 2 2 38 5" xfId="20480" xr:uid="{982D8E5E-B392-4C30-B77B-2D8A82FF0A6D}"/>
    <cellStyle name="Note 2 2 38_Volatility" xfId="20481" xr:uid="{B80EDBB7-4898-4840-996B-A8164C26C25E}"/>
    <cellStyle name="Note 2 2 39" xfId="20482" xr:uid="{380FEB77-18E2-44A9-A732-8DC79FE7C960}"/>
    <cellStyle name="Note 2 2 39 2" xfId="20483" xr:uid="{82E99579-435D-47CE-8465-0AA64B6571F3}"/>
    <cellStyle name="Note 2 2 39 2 2" xfId="20484" xr:uid="{6666E492-B077-439A-A29F-3712BEBE058D}"/>
    <cellStyle name="Note 2 2 39 2 2 2" xfId="20485" xr:uid="{D33DC826-6CE4-4D79-ACF7-29034DE23837}"/>
    <cellStyle name="Note 2 2 39 2 2 2 2" xfId="20486" xr:uid="{FC2F41E6-D041-4982-820A-0C014049E5DE}"/>
    <cellStyle name="Note 2 2 39 2 2 2_Volatility" xfId="20487" xr:uid="{D31E61C9-0644-4C3A-8FCC-97C9F42A1D99}"/>
    <cellStyle name="Note 2 2 39 2 2 3" xfId="20488" xr:uid="{4E285C1D-EDC1-4DCE-AC42-A9E20A64FEA3}"/>
    <cellStyle name="Note 2 2 39 2 2_Volatility" xfId="20489" xr:uid="{FAE1B685-3226-4ADC-BF95-095377904285}"/>
    <cellStyle name="Note 2 2 39 2 3" xfId="20490" xr:uid="{1317711C-0D3A-40E4-BDA4-855A38DE94B0}"/>
    <cellStyle name="Note 2 2 39 2 3 2" xfId="20491" xr:uid="{677037ED-0FAC-4DF1-8BDC-4F62411CB9F1}"/>
    <cellStyle name="Note 2 2 39 2 3 2 2" xfId="20492" xr:uid="{0FA4AE24-678F-4F0F-85CB-E89E0C657967}"/>
    <cellStyle name="Note 2 2 39 2 3 2_Volatility" xfId="20493" xr:uid="{4FA87F0C-9D58-4577-9A37-EF60BC82579E}"/>
    <cellStyle name="Note 2 2 39 2 3 3" xfId="20494" xr:uid="{2CBAFE01-18A8-4DB6-AA98-C6712BEEAFAF}"/>
    <cellStyle name="Note 2 2 39 2 3_Volatility" xfId="20495" xr:uid="{F1A63AC7-B34E-49BD-B428-432D61C5C2F6}"/>
    <cellStyle name="Note 2 2 39 2 4" xfId="20496" xr:uid="{D8569D87-0933-4353-9F63-38F1DC562DF3}"/>
    <cellStyle name="Note 2 2 39 2 4 2" xfId="20497" xr:uid="{CEC94514-9972-424C-9BDC-5AB6A51FD224}"/>
    <cellStyle name="Note 2 2 39 2 4_Volatility" xfId="20498" xr:uid="{D6D20241-D161-44CC-A250-903A6A1BF447}"/>
    <cellStyle name="Note 2 2 39 2 5" xfId="20499" xr:uid="{28A5FBE2-A5B9-4EB6-95F9-F56D922ABEB2}"/>
    <cellStyle name="Note 2 2 39 2_Volatility" xfId="20500" xr:uid="{DC8E4783-55BB-4705-91FF-353750868EDA}"/>
    <cellStyle name="Note 2 2 39 3" xfId="20501" xr:uid="{5D155BA4-0531-4412-AA3C-40332C357C55}"/>
    <cellStyle name="Note 2 2 39 3 2" xfId="20502" xr:uid="{DCF6B350-5711-42B3-BB47-2EF7C4DF2943}"/>
    <cellStyle name="Note 2 2 39 3 2 2" xfId="20503" xr:uid="{E414670A-EA04-48B7-8FD5-069B47229361}"/>
    <cellStyle name="Note 2 2 39 3 2_Volatility" xfId="20504" xr:uid="{3F257D75-587E-4C95-8D4E-282302E87ABB}"/>
    <cellStyle name="Note 2 2 39 3 3" xfId="20505" xr:uid="{2D365FA5-2D38-47C7-8CF7-310A1D5DBB62}"/>
    <cellStyle name="Note 2 2 39 3_Volatility" xfId="20506" xr:uid="{B5756659-E751-45E6-9572-22A46C61D0CA}"/>
    <cellStyle name="Note 2 2 39 4" xfId="20507" xr:uid="{57C42059-7781-45BA-804A-40B881D2C6FE}"/>
    <cellStyle name="Note 2 2 39 4 2" xfId="20508" xr:uid="{E04A7FF3-4F2B-4145-B206-D43959C01763}"/>
    <cellStyle name="Note 2 2 39 4_Volatility" xfId="20509" xr:uid="{029FAD07-44DF-46FF-ACA0-9EF096CFA0C6}"/>
    <cellStyle name="Note 2 2 39 5" xfId="20510" xr:uid="{67F9C93A-ACFD-42F2-8DEC-1E8506995B7A}"/>
    <cellStyle name="Note 2 2 39_Volatility" xfId="20511" xr:uid="{C4DD13EC-0138-4C53-B0F7-2B07C80BE8BA}"/>
    <cellStyle name="Note 2 2 4" xfId="20512" xr:uid="{9A5F7AEB-E446-4D80-8699-FF4F0FF2B63C}"/>
    <cellStyle name="Note 2 2 4 2" xfId="20513" xr:uid="{F3CE8A34-129A-47FA-9EAB-9054A931F319}"/>
    <cellStyle name="Note 2 2 4 2 2" xfId="20514" xr:uid="{61CBE64C-98E6-4318-8B42-2AD5A96C21DB}"/>
    <cellStyle name="Note 2 2 4 2 2 2" xfId="20515" xr:uid="{B38423EA-5967-49BA-B888-2BFACC41D0A9}"/>
    <cellStyle name="Note 2 2 4 2 2 2 2" xfId="20516" xr:uid="{6C026628-CFE4-4C3C-99A5-0076925D5664}"/>
    <cellStyle name="Note 2 2 4 2 2 2 3" xfId="20517" xr:uid="{BE827A25-1E22-44E1-B161-569C6432487D}"/>
    <cellStyle name="Note 2 2 4 2 2 2 4" xfId="20518" xr:uid="{1956E0B1-1C2B-459C-B40F-1B22E63A69F9}"/>
    <cellStyle name="Note 2 2 4 2 2 2_Volatility" xfId="20519" xr:uid="{ED7F67A8-DF46-4EAB-BB32-0F21565FFFF5}"/>
    <cellStyle name="Note 2 2 4 2 2 3" xfId="20520" xr:uid="{D13EFC3D-0C79-420B-BFA9-4A5E9A4C466D}"/>
    <cellStyle name="Note 2 2 4 2 2 4" xfId="20521" xr:uid="{A7E2CB57-B5E6-4725-A091-3EBC91099494}"/>
    <cellStyle name="Note 2 2 4 2 2 5" xfId="20522" xr:uid="{538F10BF-21CD-4C3B-AF42-1BDB0AB5D193}"/>
    <cellStyle name="Note 2 2 4 2 2_Volatility" xfId="20523" xr:uid="{D23F9D7A-94E6-4890-895B-88A5669B2976}"/>
    <cellStyle name="Note 2 2 4 2 3" xfId="20524" xr:uid="{A3F01D36-E37E-4FA8-9948-475F671BE330}"/>
    <cellStyle name="Note 2 2 4 2 3 2" xfId="20525" xr:uid="{3CAF90F9-9B74-4FE0-8D2E-DC182FA1AE86}"/>
    <cellStyle name="Note 2 2 4 2 3 2 2" xfId="20526" xr:uid="{FD566983-A5FE-44FF-A950-3738ED1BD748}"/>
    <cellStyle name="Note 2 2 4 2 3 2_Volatility" xfId="20527" xr:uid="{58ABB011-860F-4087-A196-9230904B4369}"/>
    <cellStyle name="Note 2 2 4 2 3 3" xfId="20528" xr:uid="{07589341-9A6B-408B-99D7-41E183FABFCB}"/>
    <cellStyle name="Note 2 2 4 2 3 4" xfId="20529" xr:uid="{2B836323-2AFD-473C-A32E-A63FB4B108E8}"/>
    <cellStyle name="Note 2 2 4 2 3 5" xfId="20530" xr:uid="{9A3464FF-FD09-4D3D-A0AA-6DBE87266027}"/>
    <cellStyle name="Note 2 2 4 2 3_Volatility" xfId="20531" xr:uid="{289EF8C9-5CC5-41EA-909A-B5A4B995F98B}"/>
    <cellStyle name="Note 2 2 4 2 4" xfId="20532" xr:uid="{BC64462F-EEB4-43D5-AB68-AA918447ACAE}"/>
    <cellStyle name="Note 2 2 4 2 4 2" xfId="20533" xr:uid="{344B15EF-28B5-4A81-B637-4544226AFDF0}"/>
    <cellStyle name="Note 2 2 4 2 4_Volatility" xfId="20534" xr:uid="{B3235FB2-E8D6-4BB6-AD96-22A7DA1B472E}"/>
    <cellStyle name="Note 2 2 4 2 5" xfId="20535" xr:uid="{BAF0982D-0AFD-49BF-8912-B62A2D292301}"/>
    <cellStyle name="Note 2 2 4 2 6" xfId="20536" xr:uid="{D418E602-E32E-4CAE-BF96-7BFECC9C5671}"/>
    <cellStyle name="Note 2 2 4 2 7" xfId="20537" xr:uid="{7048327E-904E-43E4-A190-F3EC5382479C}"/>
    <cellStyle name="Note 2 2 4 2_Volatility" xfId="20538" xr:uid="{12FD1A3F-3C0E-4276-93D1-F2C7D1213343}"/>
    <cellStyle name="Note 2 2 4 3" xfId="20539" xr:uid="{DBB890B6-E752-41E5-AED2-281E69A88346}"/>
    <cellStyle name="Note 2 2 4 3 2" xfId="20540" xr:uid="{4654E79C-1157-4959-83C6-897BD893E5C8}"/>
    <cellStyle name="Note 2 2 4 3 2 2" xfId="20541" xr:uid="{1AE11218-19A4-47BB-ABC3-CB9C5489069C}"/>
    <cellStyle name="Note 2 2 4 3 2 3" xfId="20542" xr:uid="{7C112276-7C8F-4637-9B55-FFF3888A371D}"/>
    <cellStyle name="Note 2 2 4 3 2 4" xfId="20543" xr:uid="{7409F746-6D67-4866-A5EF-59AC2F10AFDA}"/>
    <cellStyle name="Note 2 2 4 3 2_Volatility" xfId="20544" xr:uid="{3CC40FE2-BF43-4B2A-857D-BEC23DDCD998}"/>
    <cellStyle name="Note 2 2 4 3 3" xfId="20545" xr:uid="{E5F21821-12F6-4317-AC9A-145D171C2DC0}"/>
    <cellStyle name="Note 2 2 4 3 4" xfId="20546" xr:uid="{E6FEFAEE-D679-44C9-80D1-8B81DC1BEF16}"/>
    <cellStyle name="Note 2 2 4 3 5" xfId="20547" xr:uid="{21658B2F-CD2B-4107-8477-06FDB5180425}"/>
    <cellStyle name="Note 2 2 4 3_Volatility" xfId="20548" xr:uid="{83CB72A5-0353-4D47-8DE4-C479025C49AB}"/>
    <cellStyle name="Note 2 2 4 4" xfId="20549" xr:uid="{CAEB247A-6C09-4EBB-BC3E-357A50B7084B}"/>
    <cellStyle name="Note 2 2 4 4 2" xfId="20550" xr:uid="{4302CA74-E7C1-4167-8B8A-6814B62F966D}"/>
    <cellStyle name="Note 2 2 4 4 3" xfId="20551" xr:uid="{7A88BC45-9376-4CA9-BC8F-F1B185990FB6}"/>
    <cellStyle name="Note 2 2 4 4 4" xfId="20552" xr:uid="{8A9164A4-936E-4990-8D3D-07828A3D57E4}"/>
    <cellStyle name="Note 2 2 4 4_Volatility" xfId="20553" xr:uid="{76D2E96E-CFFA-4433-8C34-F27BD7DD255F}"/>
    <cellStyle name="Note 2 2 4 5" xfId="20554" xr:uid="{83EDCDDF-8350-4183-BA0D-CCDEBCFA02FB}"/>
    <cellStyle name="Note 2 2 4 6" xfId="20555" xr:uid="{41E88610-EBF9-409F-8430-773270D20A4D}"/>
    <cellStyle name="Note 2 2 4 7" xfId="20556" xr:uid="{0EE797C6-0302-4910-9DE4-BDA5DF75C5F7}"/>
    <cellStyle name="Note 2 2 4_Volatility" xfId="20557" xr:uid="{7E2382FA-3F24-4191-B94A-4035211BF6F8}"/>
    <cellStyle name="Note 2 2 40" xfId="20558" xr:uid="{BB0B9EE9-BE44-497A-9198-B9EEA4A6C154}"/>
    <cellStyle name="Note 2 2 40 2" xfId="20559" xr:uid="{94F5D40B-F4E6-4CF1-88AB-023EBDF113D7}"/>
    <cellStyle name="Note 2 2 40 2 2" xfId="20560" xr:uid="{45A19148-8475-4333-AF8C-20CAD2FB64A4}"/>
    <cellStyle name="Note 2 2 40 2 2 2" xfId="20561" xr:uid="{08277773-1FCE-405F-8C2D-6360AEE98112}"/>
    <cellStyle name="Note 2 2 40 2 2 2 2" xfId="20562" xr:uid="{10B89EA1-92E9-430B-8CA1-E340C49317F9}"/>
    <cellStyle name="Note 2 2 40 2 2 2_Volatility" xfId="20563" xr:uid="{227E104D-8F87-4284-9D4E-DD0F3176DB5F}"/>
    <cellStyle name="Note 2 2 40 2 2 3" xfId="20564" xr:uid="{D393D09B-4180-4E28-87EE-693049140179}"/>
    <cellStyle name="Note 2 2 40 2 2_Volatility" xfId="20565" xr:uid="{B33335B3-9BA2-47EB-8B47-AFF51B0387AF}"/>
    <cellStyle name="Note 2 2 40 2 3" xfId="20566" xr:uid="{6E82D8BA-573D-419D-95C1-2137C4A4848D}"/>
    <cellStyle name="Note 2 2 40 2 3 2" xfId="20567" xr:uid="{2CC27537-4862-4BD7-98C0-9A00BC11CFAC}"/>
    <cellStyle name="Note 2 2 40 2 3 2 2" xfId="20568" xr:uid="{8B690B24-BF7E-49AA-B0D3-B7164B9118F4}"/>
    <cellStyle name="Note 2 2 40 2 3 2_Volatility" xfId="20569" xr:uid="{45EBD5CE-7761-433C-B153-8F7B9380E878}"/>
    <cellStyle name="Note 2 2 40 2 3 3" xfId="20570" xr:uid="{AD6208D3-E005-4E3F-90E5-2A74773252F6}"/>
    <cellStyle name="Note 2 2 40 2 3_Volatility" xfId="20571" xr:uid="{C50EAC2D-DC80-4FCF-AE71-C39719E47E79}"/>
    <cellStyle name="Note 2 2 40 2 4" xfId="20572" xr:uid="{1B9D74B8-FBBE-406D-83AF-4749FC95AE71}"/>
    <cellStyle name="Note 2 2 40 2 4 2" xfId="20573" xr:uid="{A1EDDEF0-651F-4CA1-AC8D-74477DFFB944}"/>
    <cellStyle name="Note 2 2 40 2 4_Volatility" xfId="20574" xr:uid="{C7553D5A-C466-42D3-89ED-40C29B44235B}"/>
    <cellStyle name="Note 2 2 40 2 5" xfId="20575" xr:uid="{65E1C6C9-402D-49A2-A28C-FC14E53F7477}"/>
    <cellStyle name="Note 2 2 40 2_Volatility" xfId="20576" xr:uid="{5F6431CE-05A3-44EA-8B1D-A1C36EC92E43}"/>
    <cellStyle name="Note 2 2 40 3" xfId="20577" xr:uid="{F43F78E7-0096-49E5-AE73-295C92A3AB17}"/>
    <cellStyle name="Note 2 2 40 3 2" xfId="20578" xr:uid="{6AA2B36C-1963-457C-9F90-46562C9342EF}"/>
    <cellStyle name="Note 2 2 40 3 2 2" xfId="20579" xr:uid="{FC263526-89E4-424E-A5B8-B587647DD4B3}"/>
    <cellStyle name="Note 2 2 40 3 2_Volatility" xfId="20580" xr:uid="{9D3FF27C-2876-4755-92D3-76C044A1812A}"/>
    <cellStyle name="Note 2 2 40 3 3" xfId="20581" xr:uid="{16C92AA7-E919-43E5-9C43-DACC3B9A0C0B}"/>
    <cellStyle name="Note 2 2 40 3_Volatility" xfId="20582" xr:uid="{92D0E08B-255D-4575-A457-A575B8B38C2A}"/>
    <cellStyle name="Note 2 2 40 4" xfId="20583" xr:uid="{3F64E823-C4E0-4B59-B76F-F6F8F711D79C}"/>
    <cellStyle name="Note 2 2 40 4 2" xfId="20584" xr:uid="{063D7DFA-D114-459F-83C2-5BCDB2E5EF3B}"/>
    <cellStyle name="Note 2 2 40 4_Volatility" xfId="20585" xr:uid="{921B50C7-1AAC-40DD-8890-12AF9FCF331E}"/>
    <cellStyle name="Note 2 2 40 5" xfId="20586" xr:uid="{EB001AAC-D2D2-4F38-BACA-AE61BC947DF1}"/>
    <cellStyle name="Note 2 2 40_Volatility" xfId="20587" xr:uid="{6A2F9104-219B-488B-964A-6ACD0CCDDEB5}"/>
    <cellStyle name="Note 2 2 41" xfId="20588" xr:uid="{E09CE751-0C20-45B2-9367-C929D5C8BA66}"/>
    <cellStyle name="Note 2 2 41 2" xfId="20589" xr:uid="{A8E3900A-34FD-4AB0-A474-636577F7D39F}"/>
    <cellStyle name="Note 2 2 41 2 2" xfId="20590" xr:uid="{D1364B4C-C9AB-46DF-B92E-E1A870E1D6B6}"/>
    <cellStyle name="Note 2 2 41 2 2 2" xfId="20591" xr:uid="{1FE3FAE0-1BDF-4F0E-A3E8-D0673B510133}"/>
    <cellStyle name="Note 2 2 41 2 2 2 2" xfId="20592" xr:uid="{DF15F38E-696B-41BB-9889-C486DF30E881}"/>
    <cellStyle name="Note 2 2 41 2 2 2_Volatility" xfId="20593" xr:uid="{ABBC6AA8-73DC-4967-B59C-9B3009BE1335}"/>
    <cellStyle name="Note 2 2 41 2 2 3" xfId="20594" xr:uid="{D0B3C2E9-3018-474D-BF83-119C45475402}"/>
    <cellStyle name="Note 2 2 41 2 2_Volatility" xfId="20595" xr:uid="{C3DCEEF0-492A-4785-BB22-E395204D4C7F}"/>
    <cellStyle name="Note 2 2 41 2 3" xfId="20596" xr:uid="{B91C4EDC-80BB-41D2-ADE1-9943BDFCEFF6}"/>
    <cellStyle name="Note 2 2 41 2 3 2" xfId="20597" xr:uid="{0CD6AE57-64E7-401C-B03F-6F527D9328DD}"/>
    <cellStyle name="Note 2 2 41 2 3 2 2" xfId="20598" xr:uid="{ADA4378C-1D6D-4103-A55B-E18FF5D08A3B}"/>
    <cellStyle name="Note 2 2 41 2 3 2_Volatility" xfId="20599" xr:uid="{472A0A27-7D5B-4D9E-86FB-CFB90DA99BF5}"/>
    <cellStyle name="Note 2 2 41 2 3 3" xfId="20600" xr:uid="{5CC0CE12-D543-43DB-AD30-789C8917CB5D}"/>
    <cellStyle name="Note 2 2 41 2 3_Volatility" xfId="20601" xr:uid="{521C520E-3E05-4DEA-9991-CDF721DF1888}"/>
    <cellStyle name="Note 2 2 41 2 4" xfId="20602" xr:uid="{7B5D97FF-6EAA-4332-A379-5B5EC7FA5E79}"/>
    <cellStyle name="Note 2 2 41 2 4 2" xfId="20603" xr:uid="{E0D6EED5-CA54-4DE4-A2DB-C5662045AB46}"/>
    <cellStyle name="Note 2 2 41 2 4_Volatility" xfId="20604" xr:uid="{E0E3A04B-E3F2-492D-A120-71165099510D}"/>
    <cellStyle name="Note 2 2 41 2 5" xfId="20605" xr:uid="{7AFFC98B-DD9D-4A15-A338-7804BFA2D8D8}"/>
    <cellStyle name="Note 2 2 41 2_Volatility" xfId="20606" xr:uid="{539FC791-BEE4-4AD5-B58A-B069495691B5}"/>
    <cellStyle name="Note 2 2 41 3" xfId="20607" xr:uid="{006C3C70-0391-4FA6-B1B1-49AB0882E6E3}"/>
    <cellStyle name="Note 2 2 41 3 2" xfId="20608" xr:uid="{04F41351-13A4-48BE-95F4-3F1E201F96EF}"/>
    <cellStyle name="Note 2 2 41 3 2 2" xfId="20609" xr:uid="{E50733B2-874C-4507-8641-CCE4987DE34E}"/>
    <cellStyle name="Note 2 2 41 3 2_Volatility" xfId="20610" xr:uid="{C70F636B-0C11-4494-85E8-CC93D135F6D6}"/>
    <cellStyle name="Note 2 2 41 3 3" xfId="20611" xr:uid="{D9A23304-4871-4A84-98F2-EFC9FCC2EC11}"/>
    <cellStyle name="Note 2 2 41 3_Volatility" xfId="20612" xr:uid="{7756DADD-C456-499C-85E8-4DDC5DE7342A}"/>
    <cellStyle name="Note 2 2 41 4" xfId="20613" xr:uid="{8490A66A-3249-4715-A0F9-E22EAEBB33D7}"/>
    <cellStyle name="Note 2 2 41 4 2" xfId="20614" xr:uid="{BCD2EB68-7D25-4D9E-80D1-FBBDB9D631ED}"/>
    <cellStyle name="Note 2 2 41 4_Volatility" xfId="20615" xr:uid="{C8BE67DB-2C71-4E9C-AE97-C7D67DAE9625}"/>
    <cellStyle name="Note 2 2 41 5" xfId="20616" xr:uid="{03D3A23A-1E84-4B66-87A8-2411C867C5CA}"/>
    <cellStyle name="Note 2 2 41_Volatility" xfId="20617" xr:uid="{E1B87955-A47D-4862-89E7-003146DB5CDC}"/>
    <cellStyle name="Note 2 2 42" xfId="20618" xr:uid="{A7A317E2-147C-4975-92CE-1BCE4F63F7AE}"/>
    <cellStyle name="Note 2 2 42 2" xfId="20619" xr:uid="{A55DB6C9-3DE0-471E-85BC-01ACDD1AAB47}"/>
    <cellStyle name="Note 2 2 42 2 2" xfId="20620" xr:uid="{AFFC7DDF-560F-498A-B2C6-EB1642E83F02}"/>
    <cellStyle name="Note 2 2 42 2 2 2" xfId="20621" xr:uid="{FE40DE8E-E562-4C18-8173-7A36726F3ECC}"/>
    <cellStyle name="Note 2 2 42 2 2 2 2" xfId="20622" xr:uid="{1118FF0B-8C51-46CD-8812-6E53AAF6C3E0}"/>
    <cellStyle name="Note 2 2 42 2 2 2_Volatility" xfId="20623" xr:uid="{D6CA2268-17D9-40B4-8B44-DBC8EA1C5CF5}"/>
    <cellStyle name="Note 2 2 42 2 2 3" xfId="20624" xr:uid="{7063BC70-B118-4CB2-BCB4-FE03F823C511}"/>
    <cellStyle name="Note 2 2 42 2 2_Volatility" xfId="20625" xr:uid="{7EBA1666-E244-4FEB-9B31-B1FCCDA10BD7}"/>
    <cellStyle name="Note 2 2 42 2 3" xfId="20626" xr:uid="{929C84C5-6CF5-4D59-ACA3-EB8DF552FE3A}"/>
    <cellStyle name="Note 2 2 42 2 3 2" xfId="20627" xr:uid="{B28878A2-6A85-476D-A4B4-B164891EF860}"/>
    <cellStyle name="Note 2 2 42 2 3 2 2" xfId="20628" xr:uid="{BC6389E5-1A5A-4034-8574-E775781646BE}"/>
    <cellStyle name="Note 2 2 42 2 3 2_Volatility" xfId="20629" xr:uid="{AAD6548E-7FD5-4221-B87B-B62CD398C4D8}"/>
    <cellStyle name="Note 2 2 42 2 3 3" xfId="20630" xr:uid="{47D996F9-DC44-42B7-943C-8B85552182A7}"/>
    <cellStyle name="Note 2 2 42 2 3_Volatility" xfId="20631" xr:uid="{5866DEAA-A3D2-4156-93DA-78DA7FBB9CD1}"/>
    <cellStyle name="Note 2 2 42 2 4" xfId="20632" xr:uid="{B217A1CD-E3EF-4BF3-9719-FFD8CBC2BBA0}"/>
    <cellStyle name="Note 2 2 42 2 4 2" xfId="20633" xr:uid="{CD30C2FC-0396-4AED-9C74-0673E505D7E9}"/>
    <cellStyle name="Note 2 2 42 2 4_Volatility" xfId="20634" xr:uid="{9375AA51-5D19-4774-BC56-B62A9D478E94}"/>
    <cellStyle name="Note 2 2 42 2 5" xfId="20635" xr:uid="{739CD0A0-9C7C-4EBC-A833-79CA64ED1882}"/>
    <cellStyle name="Note 2 2 42 2_Volatility" xfId="20636" xr:uid="{A236788D-6C09-4781-A890-B048C84767A9}"/>
    <cellStyle name="Note 2 2 42 3" xfId="20637" xr:uid="{95A13078-9CD9-414C-B17A-D5CFBDA3D3BA}"/>
    <cellStyle name="Note 2 2 42 3 2" xfId="20638" xr:uid="{F5ED3E54-65B0-49AB-ACB2-4EDF02D0BB83}"/>
    <cellStyle name="Note 2 2 42 3 2 2" xfId="20639" xr:uid="{43A6BF41-7261-43FA-BA48-BC14BC77762B}"/>
    <cellStyle name="Note 2 2 42 3 2_Volatility" xfId="20640" xr:uid="{BADADA48-5810-473A-AF47-15FB314B925E}"/>
    <cellStyle name="Note 2 2 42 3 3" xfId="20641" xr:uid="{7C58AFE3-46A9-4156-B914-C19A73446D29}"/>
    <cellStyle name="Note 2 2 42 3_Volatility" xfId="20642" xr:uid="{1A2C8902-C552-4EA8-A229-8915898426B5}"/>
    <cellStyle name="Note 2 2 42 4" xfId="20643" xr:uid="{493E55D1-ABAE-4D67-B7E6-6295A0022919}"/>
    <cellStyle name="Note 2 2 42 4 2" xfId="20644" xr:uid="{9D9A9474-C90F-47BB-A027-0E8C821AD254}"/>
    <cellStyle name="Note 2 2 42 4_Volatility" xfId="20645" xr:uid="{AFAB64AF-7540-435A-B639-8C10A9AC9AD8}"/>
    <cellStyle name="Note 2 2 42 5" xfId="20646" xr:uid="{F1421F34-9D35-4F4F-978F-A5CFE62A247D}"/>
    <cellStyle name="Note 2 2 42_Volatility" xfId="20647" xr:uid="{E2466036-933E-4001-B1AB-BD8FEAFC150B}"/>
    <cellStyle name="Note 2 2 43" xfId="20648" xr:uid="{89B8F80A-C947-485D-9325-9798801E4557}"/>
    <cellStyle name="Note 2 2 43 2" xfId="20649" xr:uid="{2A876C31-58E3-40FA-A207-70045775D278}"/>
    <cellStyle name="Note 2 2 43 2 2" xfId="20650" xr:uid="{BA6D8B6D-947B-4E1A-8109-32893B9F0C09}"/>
    <cellStyle name="Note 2 2 43 2 2 2" xfId="20651" xr:uid="{EA0F290D-043C-41B7-947E-C29EDE8409AB}"/>
    <cellStyle name="Note 2 2 43 2 2 2 2" xfId="20652" xr:uid="{9104AAAF-B874-473F-B982-B5F7237EA813}"/>
    <cellStyle name="Note 2 2 43 2 2 2_Volatility" xfId="20653" xr:uid="{E9893954-2AD6-4EBC-897B-2871B0F8042E}"/>
    <cellStyle name="Note 2 2 43 2 2 3" xfId="20654" xr:uid="{268847AE-63C5-4C8E-BDA6-745B45850A8F}"/>
    <cellStyle name="Note 2 2 43 2 2_Volatility" xfId="20655" xr:uid="{C3F9BFB1-999F-4939-9B50-BD16FF0142A4}"/>
    <cellStyle name="Note 2 2 43 2 3" xfId="20656" xr:uid="{348C0A65-3269-4E76-8D1E-2AF8F2B7815E}"/>
    <cellStyle name="Note 2 2 43 2 3 2" xfId="20657" xr:uid="{5FA1A7C3-D9E1-4AB3-9548-97080E615168}"/>
    <cellStyle name="Note 2 2 43 2 3 2 2" xfId="20658" xr:uid="{6727430E-1B69-40A5-8581-E2E73D462DD5}"/>
    <cellStyle name="Note 2 2 43 2 3 2_Volatility" xfId="20659" xr:uid="{D2416514-69EF-41DB-88A5-3CA9022BE261}"/>
    <cellStyle name="Note 2 2 43 2 3 3" xfId="20660" xr:uid="{B00FF0AD-E83B-4CD1-98A4-9D92F7E33FED}"/>
    <cellStyle name="Note 2 2 43 2 3_Volatility" xfId="20661" xr:uid="{5C6B1AED-42B6-4BEE-B8CB-21161884F70D}"/>
    <cellStyle name="Note 2 2 43 2 4" xfId="20662" xr:uid="{101BBD82-C4D2-400A-BFA4-6A58FC9E5DF7}"/>
    <cellStyle name="Note 2 2 43 2 4 2" xfId="20663" xr:uid="{0D5F0C5C-6A9A-44A6-87D2-23FF6670A073}"/>
    <cellStyle name="Note 2 2 43 2 4_Volatility" xfId="20664" xr:uid="{36ED1692-CD83-435F-9674-044150845ABF}"/>
    <cellStyle name="Note 2 2 43 2 5" xfId="20665" xr:uid="{EA00F448-AFDA-4F50-9ED6-D3901E871788}"/>
    <cellStyle name="Note 2 2 43 2_Volatility" xfId="20666" xr:uid="{7979058F-FBF9-45A9-881E-E4C34E4718ED}"/>
    <cellStyle name="Note 2 2 43 3" xfId="20667" xr:uid="{6E267F03-0D3E-4176-A707-2747AB0E5726}"/>
    <cellStyle name="Note 2 2 43 3 2" xfId="20668" xr:uid="{DF4ABA65-A304-479E-A8A2-5C6DC6953723}"/>
    <cellStyle name="Note 2 2 43 3 2 2" xfId="20669" xr:uid="{495D68DC-6237-46D6-9CA9-683730929336}"/>
    <cellStyle name="Note 2 2 43 3 2_Volatility" xfId="20670" xr:uid="{91B6DAE7-954D-4CD8-8BC7-962690EC0D69}"/>
    <cellStyle name="Note 2 2 43 3 3" xfId="20671" xr:uid="{09911DBE-57C6-4372-AB81-96AEC61DCF5A}"/>
    <cellStyle name="Note 2 2 43 3_Volatility" xfId="20672" xr:uid="{F40CBF4D-FB7F-4C31-9C26-810CE1F88339}"/>
    <cellStyle name="Note 2 2 43 4" xfId="20673" xr:uid="{E0EA1CCC-0D36-4487-863F-68A37B724E3F}"/>
    <cellStyle name="Note 2 2 43 4 2" xfId="20674" xr:uid="{FE4CE16D-07B4-449B-AA21-46F960974C58}"/>
    <cellStyle name="Note 2 2 43 4_Volatility" xfId="20675" xr:uid="{06954F76-E941-4206-980B-B2F73874FB5F}"/>
    <cellStyle name="Note 2 2 43 5" xfId="20676" xr:uid="{3F794354-F157-4162-B9D9-9A712663A3F1}"/>
    <cellStyle name="Note 2 2 43_Volatility" xfId="20677" xr:uid="{F885AE28-BA09-4712-BC29-B689AC824260}"/>
    <cellStyle name="Note 2 2 44" xfId="20678" xr:uid="{3C6C6AE3-9E23-472B-9EEE-7E68C51F604D}"/>
    <cellStyle name="Note 2 2 44 2" xfId="20679" xr:uid="{F6B62547-2870-4EE2-928C-6267F80DA676}"/>
    <cellStyle name="Note 2 2 44 2 2" xfId="20680" xr:uid="{88025444-4EBE-474B-8B46-60798E1B5411}"/>
    <cellStyle name="Note 2 2 44 2 2 2" xfId="20681" xr:uid="{C30243BF-3767-4FDB-B7F0-C0F888D4454E}"/>
    <cellStyle name="Note 2 2 44 2 2 2 2" xfId="20682" xr:uid="{0F519D1D-D419-4987-BF1A-6955E11ADF7E}"/>
    <cellStyle name="Note 2 2 44 2 2 2_Volatility" xfId="20683" xr:uid="{C45F3C31-F842-4683-9CE7-43D4DC5B8F68}"/>
    <cellStyle name="Note 2 2 44 2 2 3" xfId="20684" xr:uid="{F509F30C-FADF-4B22-881F-4D829DC9F1F6}"/>
    <cellStyle name="Note 2 2 44 2 2_Volatility" xfId="20685" xr:uid="{06B8677C-E586-44A1-A87A-D3F9554B96C5}"/>
    <cellStyle name="Note 2 2 44 2 3" xfId="20686" xr:uid="{7022C42B-69DF-4936-8A9C-FF320205EA1F}"/>
    <cellStyle name="Note 2 2 44 2 3 2" xfId="20687" xr:uid="{755B7B1C-54D7-4887-AA79-0D63181A1E3E}"/>
    <cellStyle name="Note 2 2 44 2 3 2 2" xfId="20688" xr:uid="{62A245B2-15CB-415E-A720-A97795B65D77}"/>
    <cellStyle name="Note 2 2 44 2 3 2_Volatility" xfId="20689" xr:uid="{B48238C5-6250-4BB2-AE89-D85049CD7606}"/>
    <cellStyle name="Note 2 2 44 2 3 3" xfId="20690" xr:uid="{62B190FA-ADD0-410C-BEE2-B68DC95140C6}"/>
    <cellStyle name="Note 2 2 44 2 3_Volatility" xfId="20691" xr:uid="{1CDB9AEA-7C69-44C9-9C37-71E01373961F}"/>
    <cellStyle name="Note 2 2 44 2 4" xfId="20692" xr:uid="{5EE7F54B-0A42-47AC-A62E-48B4BCE49FF6}"/>
    <cellStyle name="Note 2 2 44 2 4 2" xfId="20693" xr:uid="{549B39FD-6720-4ED8-BAB3-486F94E614EA}"/>
    <cellStyle name="Note 2 2 44 2 4_Volatility" xfId="20694" xr:uid="{867D33C4-F3B1-414C-B4E8-8336A0E0CAC7}"/>
    <cellStyle name="Note 2 2 44 2 5" xfId="20695" xr:uid="{9D3A0A77-1A2E-45DD-9E4A-FE0EED517082}"/>
    <cellStyle name="Note 2 2 44 2_Volatility" xfId="20696" xr:uid="{259F60F4-E7A7-4AC2-9DAC-7840173798C3}"/>
    <cellStyle name="Note 2 2 44 3" xfId="20697" xr:uid="{FE6E7A9B-3005-4454-9063-F4A145DAC2E5}"/>
    <cellStyle name="Note 2 2 44 3 2" xfId="20698" xr:uid="{C85382B3-264B-4C91-87CC-587B87CA063A}"/>
    <cellStyle name="Note 2 2 44 3 2 2" xfId="20699" xr:uid="{9B62534D-1361-4CA1-AAB2-CBCB532856D3}"/>
    <cellStyle name="Note 2 2 44 3 2_Volatility" xfId="20700" xr:uid="{3DE9B563-0DD1-452E-895B-D48E0CFC7B3A}"/>
    <cellStyle name="Note 2 2 44 3 3" xfId="20701" xr:uid="{CDD71079-AE37-42EE-9B18-3FF459F641ED}"/>
    <cellStyle name="Note 2 2 44 3_Volatility" xfId="20702" xr:uid="{5E3DF164-C01A-4DB9-9E87-EB71D5A091CD}"/>
    <cellStyle name="Note 2 2 44 4" xfId="20703" xr:uid="{E8E85F1F-49D7-4B26-A7F4-2AA421C67C87}"/>
    <cellStyle name="Note 2 2 44 4 2" xfId="20704" xr:uid="{FF19D5AE-48A7-47F2-8824-41B25168A8E1}"/>
    <cellStyle name="Note 2 2 44 4_Volatility" xfId="20705" xr:uid="{9261C4E0-F2D8-4E5D-816B-4D56ABCFB395}"/>
    <cellStyle name="Note 2 2 44 5" xfId="20706" xr:uid="{08BD5D01-F160-47F3-BE88-C9A996312868}"/>
    <cellStyle name="Note 2 2 44_Volatility" xfId="20707" xr:uid="{5CD9EA32-10DC-4C19-8575-0BCFCBAD9FDC}"/>
    <cellStyle name="Note 2 2 45" xfId="20708" xr:uid="{72F1F17A-45D7-48F3-AC18-580670E458AE}"/>
    <cellStyle name="Note 2 2 45 2" xfId="20709" xr:uid="{CEC22411-FA7C-48E3-9D70-3E234272FD49}"/>
    <cellStyle name="Note 2 2 45 2 2" xfId="20710" xr:uid="{F6A56E0A-C668-4FE0-8330-48D284E1450C}"/>
    <cellStyle name="Note 2 2 45 2 2 2" xfId="20711" xr:uid="{18C18B35-FFAE-46C9-946A-4CAB72FBFBCB}"/>
    <cellStyle name="Note 2 2 45 2 2 2 2" xfId="20712" xr:uid="{37726B25-3904-421E-86F4-17F7159DD5E0}"/>
    <cellStyle name="Note 2 2 45 2 2 2_Volatility" xfId="20713" xr:uid="{19777E28-1976-4C16-8495-928E7E3B0DCF}"/>
    <cellStyle name="Note 2 2 45 2 2 3" xfId="20714" xr:uid="{9A6E3D7C-4ED5-4A3E-80DC-99E9AD519AB0}"/>
    <cellStyle name="Note 2 2 45 2 2_Volatility" xfId="20715" xr:uid="{4709ADE7-77C3-4169-B0D0-3E4046935E72}"/>
    <cellStyle name="Note 2 2 45 2 3" xfId="20716" xr:uid="{997F6132-3724-4F09-9782-54FC22CBC9D0}"/>
    <cellStyle name="Note 2 2 45 2 3 2" xfId="20717" xr:uid="{E602B332-3309-451C-8653-49A3068B3562}"/>
    <cellStyle name="Note 2 2 45 2 3 2 2" xfId="20718" xr:uid="{91A481B1-152B-48F0-9C8C-6C0ED2F8EDED}"/>
    <cellStyle name="Note 2 2 45 2 3 2_Volatility" xfId="20719" xr:uid="{E9D8632A-C917-450C-AB26-616BE840D251}"/>
    <cellStyle name="Note 2 2 45 2 3 3" xfId="20720" xr:uid="{DF9BA1E5-A6DD-4BA6-8E3B-357A8A89110B}"/>
    <cellStyle name="Note 2 2 45 2 3_Volatility" xfId="20721" xr:uid="{69FE9C25-CC1A-4868-905B-3BCDF65D5DB2}"/>
    <cellStyle name="Note 2 2 45 2 4" xfId="20722" xr:uid="{BC636EEF-DC4D-4E84-B68F-BEE3C49EEB67}"/>
    <cellStyle name="Note 2 2 45 2 4 2" xfId="20723" xr:uid="{EB4AA64E-7C4B-4946-B32C-8CDFDB51D0E2}"/>
    <cellStyle name="Note 2 2 45 2 4_Volatility" xfId="20724" xr:uid="{6E32B0C0-EE7F-4BDE-A15C-25588FC24663}"/>
    <cellStyle name="Note 2 2 45 2 5" xfId="20725" xr:uid="{ED61D189-4518-4D3C-8417-5959043D9F0A}"/>
    <cellStyle name="Note 2 2 45 2_Volatility" xfId="20726" xr:uid="{651C415D-4EAD-40F2-9194-79836CE9A51C}"/>
    <cellStyle name="Note 2 2 45 3" xfId="20727" xr:uid="{36B9947C-6323-48B6-9001-448726378BF0}"/>
    <cellStyle name="Note 2 2 45 3 2" xfId="20728" xr:uid="{576F5C80-26A5-4DEC-B977-931A26AA2050}"/>
    <cellStyle name="Note 2 2 45 3 2 2" xfId="20729" xr:uid="{E2E4BF44-F160-4B92-A65D-249763208DD0}"/>
    <cellStyle name="Note 2 2 45 3 2_Volatility" xfId="20730" xr:uid="{FF2FDCBB-CD99-4368-9521-8BD476274310}"/>
    <cellStyle name="Note 2 2 45 3 3" xfId="20731" xr:uid="{08AF7601-3C8C-4202-AD6A-CE96D6EE0C8C}"/>
    <cellStyle name="Note 2 2 45 3_Volatility" xfId="20732" xr:uid="{7292E45D-6D35-4F1D-8557-FF96FA86CEBE}"/>
    <cellStyle name="Note 2 2 45 4" xfId="20733" xr:uid="{495EC443-10C8-4B4C-9505-3C20AA45F5F6}"/>
    <cellStyle name="Note 2 2 45 4 2" xfId="20734" xr:uid="{E11CBFAA-45FC-4E6A-8C7A-1E6D811BA106}"/>
    <cellStyle name="Note 2 2 45 4_Volatility" xfId="20735" xr:uid="{0F67B73C-E92F-48BB-A1BC-53E2D4CDF0B8}"/>
    <cellStyle name="Note 2 2 45 5" xfId="20736" xr:uid="{298C9612-8832-4D9B-BFDA-3DA17DA81AAD}"/>
    <cellStyle name="Note 2 2 45_Volatility" xfId="20737" xr:uid="{1A582946-721A-4F78-8116-E58B6209F95D}"/>
    <cellStyle name="Note 2 2 46" xfId="20738" xr:uid="{3DE92260-5B5F-45B1-ABDA-D97DDE4111B3}"/>
    <cellStyle name="Note 2 2 46 2" xfId="20739" xr:uid="{A8A5E0C2-ECDB-4CAF-93DB-894F3D2C47A8}"/>
    <cellStyle name="Note 2 2 46 2 2" xfId="20740" xr:uid="{76922162-9267-4341-8F5E-2E7F84323BCF}"/>
    <cellStyle name="Note 2 2 46 2 2 2" xfId="20741" xr:uid="{C83DD8B6-9357-4BBF-98E2-432417056352}"/>
    <cellStyle name="Note 2 2 46 2 2 2 2" xfId="20742" xr:uid="{9C2D2E82-A5D2-4082-B1F8-97219D2C6E7C}"/>
    <cellStyle name="Note 2 2 46 2 2 2_Volatility" xfId="20743" xr:uid="{9B275FCD-77D6-4620-B627-7FC2AF83327E}"/>
    <cellStyle name="Note 2 2 46 2 2 3" xfId="20744" xr:uid="{3CBF89ED-F238-4847-B62D-F2B8015B813C}"/>
    <cellStyle name="Note 2 2 46 2 2_Volatility" xfId="20745" xr:uid="{7C0C2600-B93A-4A09-B181-DA380EFDE19E}"/>
    <cellStyle name="Note 2 2 46 2 3" xfId="20746" xr:uid="{B716D1EE-5D9B-41B9-B3EC-07C4112B5C0A}"/>
    <cellStyle name="Note 2 2 46 2 3 2" xfId="20747" xr:uid="{C7F223CE-99CB-45FA-94EA-B5AF3740B61E}"/>
    <cellStyle name="Note 2 2 46 2 3 2 2" xfId="20748" xr:uid="{59E33F14-4596-4CC3-B903-B908C5E5F469}"/>
    <cellStyle name="Note 2 2 46 2 3 2_Volatility" xfId="20749" xr:uid="{BB4484B4-5C6F-41F4-B7C0-87A66F96070D}"/>
    <cellStyle name="Note 2 2 46 2 3 3" xfId="20750" xr:uid="{555ECB33-2E40-42CA-A376-E6BCAB2817F4}"/>
    <cellStyle name="Note 2 2 46 2 3_Volatility" xfId="20751" xr:uid="{F074E91F-BC4B-447C-9B40-C824855299F6}"/>
    <cellStyle name="Note 2 2 46 2 4" xfId="20752" xr:uid="{0E70E38F-D25B-4D9D-B495-EF4EC56D5D76}"/>
    <cellStyle name="Note 2 2 46 2 4 2" xfId="20753" xr:uid="{7D347620-B3F7-4D60-B326-68BBB108811B}"/>
    <cellStyle name="Note 2 2 46 2 4_Volatility" xfId="20754" xr:uid="{E7DC979F-B79C-4C93-B29C-FDE1B8239841}"/>
    <cellStyle name="Note 2 2 46 2 5" xfId="20755" xr:uid="{42F8A625-9498-4724-B542-AFB80D4AD539}"/>
    <cellStyle name="Note 2 2 46 2_Volatility" xfId="20756" xr:uid="{A5B9939D-9405-4596-ADB7-E0B1CC867F01}"/>
    <cellStyle name="Note 2 2 46 3" xfId="20757" xr:uid="{0FE35220-AFD4-48A3-B3A0-F8FDFABD2C69}"/>
    <cellStyle name="Note 2 2 46 3 2" xfId="20758" xr:uid="{3C01D29B-E0EC-40E5-AF90-4BF44B141288}"/>
    <cellStyle name="Note 2 2 46 3 2 2" xfId="20759" xr:uid="{D167EB14-EC9A-444D-805A-8361ACE577F9}"/>
    <cellStyle name="Note 2 2 46 3 2_Volatility" xfId="20760" xr:uid="{D9053EE2-517D-4E52-83D3-87B1459E4832}"/>
    <cellStyle name="Note 2 2 46 3 3" xfId="20761" xr:uid="{D221E163-4253-4B6A-A722-6569B35246F0}"/>
    <cellStyle name="Note 2 2 46 3_Volatility" xfId="20762" xr:uid="{3F19EA55-0BCF-4990-8517-5111A296F2A3}"/>
    <cellStyle name="Note 2 2 46 4" xfId="20763" xr:uid="{27F06CA0-E50C-4770-B743-0A7D9702077A}"/>
    <cellStyle name="Note 2 2 46 4 2" xfId="20764" xr:uid="{37365128-78FB-432B-8037-1A522D642626}"/>
    <cellStyle name="Note 2 2 46 4_Volatility" xfId="20765" xr:uid="{2112B174-E78C-4760-BFF0-B7A4371F6CE4}"/>
    <cellStyle name="Note 2 2 46 5" xfId="20766" xr:uid="{30FFCDFA-C369-4F8C-94CC-0F355620A0B8}"/>
    <cellStyle name="Note 2 2 46_Volatility" xfId="20767" xr:uid="{F19724F1-D7BC-4550-97E8-20B45A0FD398}"/>
    <cellStyle name="Note 2 2 47" xfId="20768" xr:uid="{E5AD999B-0333-48E1-95D2-C3725151F49A}"/>
    <cellStyle name="Note 2 2 47 2" xfId="20769" xr:uid="{2738A62B-398C-411A-BC96-4102CEE309C3}"/>
    <cellStyle name="Note 2 2 47 2 2" xfId="20770" xr:uid="{FD41F0ED-1908-49A3-A7E0-F16497968EEA}"/>
    <cellStyle name="Note 2 2 47 2 2 2" xfId="20771" xr:uid="{84177200-097C-4FB6-94D8-69EE0147A091}"/>
    <cellStyle name="Note 2 2 47 2 2_Volatility" xfId="20772" xr:uid="{6218338B-E218-497C-915C-A399161F3CCD}"/>
    <cellStyle name="Note 2 2 47 2 3" xfId="20773" xr:uid="{AC00FD17-52E3-4FC8-A0D4-A5AE6B60082C}"/>
    <cellStyle name="Note 2 2 47 2_Volatility" xfId="20774" xr:uid="{A8F94B47-DD51-4E65-B25F-662FD385A0E7}"/>
    <cellStyle name="Note 2 2 47 3" xfId="20775" xr:uid="{BFCB813F-AE2B-4B95-AB4E-D51AFDFA453A}"/>
    <cellStyle name="Note 2 2 47 3 2" xfId="20776" xr:uid="{CC59C38B-DA05-464C-BD7B-52D7D7643BD8}"/>
    <cellStyle name="Note 2 2 47 3 2 2" xfId="20777" xr:uid="{F3510AF2-EDA6-4F3F-BB57-99F2D82FDFF5}"/>
    <cellStyle name="Note 2 2 47 3 2_Volatility" xfId="20778" xr:uid="{4E71F3F6-58DD-4A9D-8044-C3BAEEB95C4A}"/>
    <cellStyle name="Note 2 2 47 3 3" xfId="20779" xr:uid="{5C69B5D4-D937-4FB0-8397-AF67C7B2AB57}"/>
    <cellStyle name="Note 2 2 47 3_Volatility" xfId="20780" xr:uid="{A88678B8-8B94-435D-827E-0261B293948D}"/>
    <cellStyle name="Note 2 2 47 4" xfId="20781" xr:uid="{1042232A-7BDD-4E0F-9EC1-45160E634815}"/>
    <cellStyle name="Note 2 2 47 4 2" xfId="20782" xr:uid="{4652DA8D-43E7-4E89-9BBB-819674E8627F}"/>
    <cellStyle name="Note 2 2 47 4_Volatility" xfId="20783" xr:uid="{833FC941-8F8B-49B5-BE8F-E2E178EB63C8}"/>
    <cellStyle name="Note 2 2 47 5" xfId="20784" xr:uid="{E21193AF-992B-4F2A-A714-59900D5C24C4}"/>
    <cellStyle name="Note 2 2 47_Volatility" xfId="20785" xr:uid="{65A1CD21-3453-419F-AD33-E3A94E869D21}"/>
    <cellStyle name="Note 2 2 48" xfId="20786" xr:uid="{627556A9-4B84-4BDC-988B-E4AF1B5E6E9A}"/>
    <cellStyle name="Note 2 2 48 2" xfId="20787" xr:uid="{E72D2277-A3B2-488B-818D-CD3D38F290E5}"/>
    <cellStyle name="Note 2 2 48 2 2" xfId="20788" xr:uid="{073992B7-3AD1-4189-8A62-639E71CBF408}"/>
    <cellStyle name="Note 2 2 48 2_Volatility" xfId="20789" xr:uid="{25239248-6B77-4BC1-89DA-F04DA8BD6DB0}"/>
    <cellStyle name="Note 2 2 48 3" xfId="20790" xr:uid="{20E75971-E81E-4D29-816B-82C5572A092F}"/>
    <cellStyle name="Note 2 2 48_Volatility" xfId="20791" xr:uid="{D7D192E1-5325-4181-8AB5-6F0228D94493}"/>
    <cellStyle name="Note 2 2 49" xfId="20792" xr:uid="{7E89CDE9-EFE4-4111-A5B2-FCE2C69EF154}"/>
    <cellStyle name="Note 2 2 49 2" xfId="20793" xr:uid="{982704C4-6B89-4323-8740-43C7875E681D}"/>
    <cellStyle name="Note 2 2 49_Volatility" xfId="20794" xr:uid="{6929F95F-E47B-4626-A1CB-48563063031F}"/>
    <cellStyle name="Note 2 2 5" xfId="20795" xr:uid="{2553BEC3-C972-4C90-958B-A90E3311CE7C}"/>
    <cellStyle name="Note 2 2 5 2" xfId="20796" xr:uid="{55A7F6DE-D8D3-45B3-9D31-9AE56584833E}"/>
    <cellStyle name="Note 2 2 5 2 2" xfId="20797" xr:uid="{3AAE4A75-DA62-41AB-8DE7-7058BF91C9DB}"/>
    <cellStyle name="Note 2 2 5 2 2 2" xfId="20798" xr:uid="{E52952EC-00D9-4BD2-8328-04A9CCD590DA}"/>
    <cellStyle name="Note 2 2 5 2 2 2 2" xfId="20799" xr:uid="{1CA04EC7-C1B9-4088-9617-BF837B4F06B4}"/>
    <cellStyle name="Note 2 2 5 2 2 2_Volatility" xfId="20800" xr:uid="{B295A95B-103F-4376-8F06-7C806C626BA9}"/>
    <cellStyle name="Note 2 2 5 2 2 3" xfId="20801" xr:uid="{302EB4DE-EA72-4A4C-A4A5-5B37ED389DA6}"/>
    <cellStyle name="Note 2 2 5 2 2 4" xfId="20802" xr:uid="{560408F5-5368-4CC6-9F3D-88232A629392}"/>
    <cellStyle name="Note 2 2 5 2 2 5" xfId="20803" xr:uid="{6277B2D4-E9B2-4D9B-B509-06C3395A09F8}"/>
    <cellStyle name="Note 2 2 5 2 2_Volatility" xfId="20804" xr:uid="{55236C13-DA00-4308-9E29-2E0C969A38EB}"/>
    <cellStyle name="Note 2 2 5 2 3" xfId="20805" xr:uid="{D45827CB-33E5-40D4-8722-EE53F06811B4}"/>
    <cellStyle name="Note 2 2 5 2 3 2" xfId="20806" xr:uid="{3F49350C-2115-4116-9BC0-C6A628644F51}"/>
    <cellStyle name="Note 2 2 5 2 3 2 2" xfId="20807" xr:uid="{168F0A21-F7C4-4F6A-88A6-5DEBF634EB66}"/>
    <cellStyle name="Note 2 2 5 2 3 2_Volatility" xfId="20808" xr:uid="{C5612FA3-70AB-4C7C-B6D6-EDF3C2E4DD0A}"/>
    <cellStyle name="Note 2 2 5 2 3 3" xfId="20809" xr:uid="{4C85E401-111B-442F-950B-26325FCE9C42}"/>
    <cellStyle name="Note 2 2 5 2 3_Volatility" xfId="20810" xr:uid="{D319B50E-8965-43E2-AAF7-4D7CB679F4B5}"/>
    <cellStyle name="Note 2 2 5 2 4" xfId="20811" xr:uid="{6D7A23DA-3377-458F-82C4-F7B343DBFD2A}"/>
    <cellStyle name="Note 2 2 5 2 4 2" xfId="20812" xr:uid="{1FF83641-3FE6-445A-9C94-6274813FAF21}"/>
    <cellStyle name="Note 2 2 5 2 4_Volatility" xfId="20813" xr:uid="{9BDA3BEC-6D8C-4048-AF86-31C8050C3ABD}"/>
    <cellStyle name="Note 2 2 5 2 5" xfId="20814" xr:uid="{4B78EBB8-BB84-42A6-9C48-75FADDEC1CCC}"/>
    <cellStyle name="Note 2 2 5 2 6" xfId="20815" xr:uid="{41BC4C5E-A605-4DDB-8D4C-4214486CC1AE}"/>
    <cellStyle name="Note 2 2 5 2 7" xfId="20816" xr:uid="{60F4D17E-7A7F-4421-B938-F83C1A71D664}"/>
    <cellStyle name="Note 2 2 5 2_Volatility" xfId="20817" xr:uid="{E6583B8E-31C6-462D-B82A-766FE8B040A1}"/>
    <cellStyle name="Note 2 2 5 3" xfId="20818" xr:uid="{0CC1E14D-A40B-4AB3-9EB4-DDCBBC14140C}"/>
    <cellStyle name="Note 2 2 5 3 2" xfId="20819" xr:uid="{EF91D79D-15F3-4E59-B89B-DEEEE7B69BDC}"/>
    <cellStyle name="Note 2 2 5 3 2 2" xfId="20820" xr:uid="{FBD216C8-DC2C-4B03-AC89-28E8CC82401A}"/>
    <cellStyle name="Note 2 2 5 3 2_Volatility" xfId="20821" xr:uid="{A67CF63B-A0E5-480B-B359-E9264AC3253E}"/>
    <cellStyle name="Note 2 2 5 3 3" xfId="20822" xr:uid="{AC88695E-C7C6-4F43-964E-449EEBABCFB8}"/>
    <cellStyle name="Note 2 2 5 3 4" xfId="20823" xr:uid="{2EF7268E-BE08-49DE-895D-C17620848611}"/>
    <cellStyle name="Note 2 2 5 3 5" xfId="20824" xr:uid="{C728D0C9-79F8-4DC2-9E99-07D75195A60F}"/>
    <cellStyle name="Note 2 2 5 3_Volatility" xfId="20825" xr:uid="{76870A2D-5C09-4750-B6F3-D070220DDBAA}"/>
    <cellStyle name="Note 2 2 5 4" xfId="20826" xr:uid="{5274FE82-C984-4CE6-A741-C89A05E98EDE}"/>
    <cellStyle name="Note 2 2 5 4 2" xfId="20827" xr:uid="{AF7CA3CD-CC60-442F-8074-E094324B7494}"/>
    <cellStyle name="Note 2 2 5 4_Volatility" xfId="20828" xr:uid="{60D62AEB-2408-4DDE-BE7F-2E039600BDA8}"/>
    <cellStyle name="Note 2 2 5 5" xfId="20829" xr:uid="{1823345A-808A-4463-8A22-B1C4ACB20193}"/>
    <cellStyle name="Note 2 2 5 6" xfId="20830" xr:uid="{D826BBF2-B283-466D-8EC8-F7202B1A8121}"/>
    <cellStyle name="Note 2 2 5 7" xfId="20831" xr:uid="{6A19D06D-1C93-4A74-ADFB-5AEE3C9A23CD}"/>
    <cellStyle name="Note 2 2 5_Volatility" xfId="20832" xr:uid="{0DCD3D41-BAC2-44F4-8884-662F8797F1C6}"/>
    <cellStyle name="Note 2 2 50" xfId="20833" xr:uid="{E7A17F99-E7A7-45FF-B8DC-8A0528CA09F7}"/>
    <cellStyle name="Note 2 2 51" xfId="20834" xr:uid="{7BB1E99B-41D2-4B87-BD31-DEE4A353345E}"/>
    <cellStyle name="Note 2 2 52" xfId="20835" xr:uid="{B8017767-5A13-4DF5-9C7C-5294E0DFF51E}"/>
    <cellStyle name="Note 2 2 53" xfId="20836" xr:uid="{95D8AE33-91C3-4A81-88B8-AB08BEBEC3F1}"/>
    <cellStyle name="Note 2 2 6" xfId="20837" xr:uid="{1AB435A6-ED84-468D-A9AB-D61EEA21EC21}"/>
    <cellStyle name="Note 2 2 6 2" xfId="20838" xr:uid="{5CD6D4DF-9100-46F7-B4D8-1C4A912BF883}"/>
    <cellStyle name="Note 2 2 6 2 2" xfId="20839" xr:uid="{F06409AA-CA6E-47A3-BAA1-ED5995C72F31}"/>
    <cellStyle name="Note 2 2 6 2 2 2" xfId="20840" xr:uid="{BED68055-D060-4138-87DB-0DECC9C2E2CD}"/>
    <cellStyle name="Note 2 2 6 2 2 2 2" xfId="20841" xr:uid="{0C24211A-48E9-4A3F-8A0E-0F50936D05DB}"/>
    <cellStyle name="Note 2 2 6 2 2 2_Volatility" xfId="20842" xr:uid="{6511A956-D6AA-4B44-9529-F3F8B53DF389}"/>
    <cellStyle name="Note 2 2 6 2 2 3" xfId="20843" xr:uid="{0F0DAC18-302F-4DC6-BE58-28E5F99D00A9}"/>
    <cellStyle name="Note 2 2 6 2 2_Volatility" xfId="20844" xr:uid="{3CBC6C3F-3322-46FD-A1AF-99BEE6DC2990}"/>
    <cellStyle name="Note 2 2 6 2 3" xfId="20845" xr:uid="{117E17E7-B48D-4B09-8E47-C409B50ECCBA}"/>
    <cellStyle name="Note 2 2 6 2 3 2" xfId="20846" xr:uid="{AC736625-FEB1-4338-9946-02F6885AE70B}"/>
    <cellStyle name="Note 2 2 6 2 3 2 2" xfId="20847" xr:uid="{B6F29DDF-24F6-4FA7-B337-2E91D4BA1EA6}"/>
    <cellStyle name="Note 2 2 6 2 3 2_Volatility" xfId="20848" xr:uid="{228975E8-D9E3-4753-ADE1-A31D6EA85A01}"/>
    <cellStyle name="Note 2 2 6 2 3 3" xfId="20849" xr:uid="{14445759-4AEF-40C8-AABB-E71DF99B18CF}"/>
    <cellStyle name="Note 2 2 6 2 3_Volatility" xfId="20850" xr:uid="{3C54DB3B-D4AF-4956-9850-92B67030DC93}"/>
    <cellStyle name="Note 2 2 6 2 4" xfId="20851" xr:uid="{4076E8EB-1C0D-428C-BE2D-0EA198A6BD94}"/>
    <cellStyle name="Note 2 2 6 2 4 2" xfId="20852" xr:uid="{0AEB75DD-4947-4CE0-8C74-3E785B2EE305}"/>
    <cellStyle name="Note 2 2 6 2 4_Volatility" xfId="20853" xr:uid="{0DE08654-ADF6-4C00-96A1-07D883EBFFD5}"/>
    <cellStyle name="Note 2 2 6 2 5" xfId="20854" xr:uid="{801F4980-4802-4ECC-9190-A836E64A65DB}"/>
    <cellStyle name="Note 2 2 6 2 6" xfId="20855" xr:uid="{F7D04597-71AA-4CA6-ACB9-0B8EB2939823}"/>
    <cellStyle name="Note 2 2 6 2 7" xfId="20856" xr:uid="{A11139A9-933F-46B0-A9FE-A53655C97FE8}"/>
    <cellStyle name="Note 2 2 6 2_Volatility" xfId="20857" xr:uid="{48A2F964-2F9F-4D97-BEBE-0FD492116E22}"/>
    <cellStyle name="Note 2 2 6 3" xfId="20858" xr:uid="{4E31D642-3FE4-4AFF-88DB-C88C3C604C22}"/>
    <cellStyle name="Note 2 2 6 3 2" xfId="20859" xr:uid="{2DEF5877-B3EC-4E95-AFDE-CDBE837E2E17}"/>
    <cellStyle name="Note 2 2 6 3 2 2" xfId="20860" xr:uid="{B3062164-F854-4A66-9B4E-BEBF5766E9B4}"/>
    <cellStyle name="Note 2 2 6 3 2_Volatility" xfId="20861" xr:uid="{D038FB5B-7912-4AE4-BE4B-8204D8C8992F}"/>
    <cellStyle name="Note 2 2 6 3 3" xfId="20862" xr:uid="{F739C4FF-ACAC-40A8-B494-CFCB703593A2}"/>
    <cellStyle name="Note 2 2 6 3_Volatility" xfId="20863" xr:uid="{8DBF658E-99A5-4EBA-AC90-9A3592D1567D}"/>
    <cellStyle name="Note 2 2 6 4" xfId="20864" xr:uid="{87B18B12-C81F-4992-8CAD-6422A0E200AD}"/>
    <cellStyle name="Note 2 2 6 4 2" xfId="20865" xr:uid="{D22A21D3-B327-47E9-9888-0F266FA8EBB2}"/>
    <cellStyle name="Note 2 2 6 4_Volatility" xfId="20866" xr:uid="{E0294FCF-5B09-4C61-9074-D581C0FABB0F}"/>
    <cellStyle name="Note 2 2 6 5" xfId="20867" xr:uid="{8548DA49-18D6-40D4-B904-95C277C2409B}"/>
    <cellStyle name="Note 2 2 6 6" xfId="20868" xr:uid="{7532DAB4-A81A-421E-8B72-60058240749E}"/>
    <cellStyle name="Note 2 2 6 7" xfId="20869" xr:uid="{7F43C59B-1DFB-4F5E-9A61-17F3A04FA91C}"/>
    <cellStyle name="Note 2 2 6_Volatility" xfId="20870" xr:uid="{85A755E4-C6B2-485E-BCB8-5B2B3D2C086A}"/>
    <cellStyle name="Note 2 2 7" xfId="20871" xr:uid="{97B0CFB2-75D4-4E2C-9888-A5299CE73CA2}"/>
    <cellStyle name="Note 2 2 7 2" xfId="20872" xr:uid="{22721018-5C76-4903-9508-6B1C7EF133B1}"/>
    <cellStyle name="Note 2 2 7 2 2" xfId="20873" xr:uid="{2DA9C18A-2204-4B21-BA57-E835FFBFB65D}"/>
    <cellStyle name="Note 2 2 7 2 2 2" xfId="20874" xr:uid="{3928BF32-E893-42A1-A747-8D0AECB5A717}"/>
    <cellStyle name="Note 2 2 7 2 2 2 2" xfId="20875" xr:uid="{5EF8C971-1305-4E1C-A1B3-88F595F4EBF2}"/>
    <cellStyle name="Note 2 2 7 2 2 2_Volatility" xfId="20876" xr:uid="{F91F95DC-0940-4F4F-AC20-9E0A80039A0A}"/>
    <cellStyle name="Note 2 2 7 2 2 3" xfId="20877" xr:uid="{09262B40-8FEE-4D73-8E68-ED0A80C80E19}"/>
    <cellStyle name="Note 2 2 7 2 2_Volatility" xfId="20878" xr:uid="{1917B786-BFEA-41BC-ACBF-5588BF10353A}"/>
    <cellStyle name="Note 2 2 7 2 3" xfId="20879" xr:uid="{8564A002-6FCA-4AA1-9C31-EF262E2495A9}"/>
    <cellStyle name="Note 2 2 7 2 3 2" xfId="20880" xr:uid="{226664AA-E2BD-4D08-9118-B888675064EE}"/>
    <cellStyle name="Note 2 2 7 2 3 2 2" xfId="20881" xr:uid="{86C071CC-D28A-44E4-8499-8F0D3161A2B9}"/>
    <cellStyle name="Note 2 2 7 2 3 2_Volatility" xfId="20882" xr:uid="{BFF0CA70-EC26-4511-AEE0-D08B77C0109D}"/>
    <cellStyle name="Note 2 2 7 2 3 3" xfId="20883" xr:uid="{3852A59E-F328-427F-A6E3-1A77331BCA5C}"/>
    <cellStyle name="Note 2 2 7 2 3_Volatility" xfId="20884" xr:uid="{C0AA6316-218C-4B27-86B5-CBCF0880211C}"/>
    <cellStyle name="Note 2 2 7 2 4" xfId="20885" xr:uid="{7A49CD4E-32A1-4638-85E7-CDDC843A71C8}"/>
    <cellStyle name="Note 2 2 7 2 4 2" xfId="20886" xr:uid="{05AF5D7D-F6A6-4A69-A248-DA784E603E73}"/>
    <cellStyle name="Note 2 2 7 2 4_Volatility" xfId="20887" xr:uid="{FB991BC1-AC9D-4231-9A48-B20E7E0D7F43}"/>
    <cellStyle name="Note 2 2 7 2 5" xfId="20888" xr:uid="{7A7B942A-4445-409C-926D-0C90A978E6D1}"/>
    <cellStyle name="Note 2 2 7 2_Volatility" xfId="20889" xr:uid="{8C4234E1-BD89-4745-8988-A759D9804A5C}"/>
    <cellStyle name="Note 2 2 7 3" xfId="20890" xr:uid="{E396003C-A39B-4474-A3E1-669A5ED159AA}"/>
    <cellStyle name="Note 2 2 7 3 2" xfId="20891" xr:uid="{4AC4C3F5-7848-4187-AA35-8617BAAD992B}"/>
    <cellStyle name="Note 2 2 7 3 2 2" xfId="20892" xr:uid="{DEDD7C7A-5BAE-48D8-B6A8-595DB7DC5629}"/>
    <cellStyle name="Note 2 2 7 3 2_Volatility" xfId="20893" xr:uid="{07EB3AD4-784E-44C1-A8DA-38AD3407981B}"/>
    <cellStyle name="Note 2 2 7 3 3" xfId="20894" xr:uid="{8281A527-7C05-4A89-8C42-1A5ED3A33790}"/>
    <cellStyle name="Note 2 2 7 3_Volatility" xfId="20895" xr:uid="{13480505-4AEE-4A72-BB32-0340A9AD648D}"/>
    <cellStyle name="Note 2 2 7 4" xfId="20896" xr:uid="{559779E4-E3E9-4C3F-B41F-12C9F716614D}"/>
    <cellStyle name="Note 2 2 7 4 2" xfId="20897" xr:uid="{EFD2583B-4194-4711-B308-C39EA3D21220}"/>
    <cellStyle name="Note 2 2 7 4_Volatility" xfId="20898" xr:uid="{09070735-D467-46DD-B01E-19574DED3375}"/>
    <cellStyle name="Note 2 2 7 5" xfId="20899" xr:uid="{A292E422-9857-4160-A1FA-6F2E8D476E67}"/>
    <cellStyle name="Note 2 2 7 6" xfId="20900" xr:uid="{253FEBA9-5CCA-4780-90F8-9A6E86B658EE}"/>
    <cellStyle name="Note 2 2 7 7" xfId="20901" xr:uid="{AAC6A726-5BD0-4500-8532-AC9FB7E9A508}"/>
    <cellStyle name="Note 2 2 7_Volatility" xfId="20902" xr:uid="{C0F18456-080E-4324-8033-F0AE6C200B91}"/>
    <cellStyle name="Note 2 2 8" xfId="20903" xr:uid="{F879E286-E60C-4F97-A673-8E0953991FB3}"/>
    <cellStyle name="Note 2 2 8 2" xfId="20904" xr:uid="{F18F34BC-D6C4-4674-AED9-D258EB25CA8D}"/>
    <cellStyle name="Note 2 2 8 2 2" xfId="20905" xr:uid="{E4917B28-5BE7-406A-A71A-D959A7F19AA8}"/>
    <cellStyle name="Note 2 2 8 2 2 2" xfId="20906" xr:uid="{669AF32B-B10C-4717-AFB7-2F9BE022614B}"/>
    <cellStyle name="Note 2 2 8 2 2 2 2" xfId="20907" xr:uid="{A61B1CD9-5F77-4B19-9E07-B9D6812AAF86}"/>
    <cellStyle name="Note 2 2 8 2 2 2_Volatility" xfId="20908" xr:uid="{35964272-6AC6-4AF3-9D30-9E728F732A39}"/>
    <cellStyle name="Note 2 2 8 2 2 3" xfId="20909" xr:uid="{24055AA9-195B-4644-B489-39B2EAF0513A}"/>
    <cellStyle name="Note 2 2 8 2 2_Volatility" xfId="20910" xr:uid="{34D0AAA2-F659-4D23-BC05-FFB12BFFDFB0}"/>
    <cellStyle name="Note 2 2 8 2 3" xfId="20911" xr:uid="{3F990282-ABA6-4468-BB0D-542A893AFE4D}"/>
    <cellStyle name="Note 2 2 8 2 3 2" xfId="20912" xr:uid="{C779F2F8-B50A-48D4-B7A8-C653EA9BCC2D}"/>
    <cellStyle name="Note 2 2 8 2 3 2 2" xfId="20913" xr:uid="{A79D55FA-8E8F-45C0-BCEC-41E3F8E5FF04}"/>
    <cellStyle name="Note 2 2 8 2 3 2_Volatility" xfId="20914" xr:uid="{AF85A770-1573-4E3C-9B61-7C9A3A968C40}"/>
    <cellStyle name="Note 2 2 8 2 3 3" xfId="20915" xr:uid="{25B3BF26-F526-4C01-8473-F0D3783E891F}"/>
    <cellStyle name="Note 2 2 8 2 3_Volatility" xfId="20916" xr:uid="{9CC3474B-14E0-40D2-862B-6D6F546D8EBD}"/>
    <cellStyle name="Note 2 2 8 2 4" xfId="20917" xr:uid="{F902896E-5498-4751-8B57-46EED2FC21B6}"/>
    <cellStyle name="Note 2 2 8 2 4 2" xfId="20918" xr:uid="{BEFFBFFE-AD3C-48D3-A1A4-C487EA1F6CAA}"/>
    <cellStyle name="Note 2 2 8 2 4_Volatility" xfId="20919" xr:uid="{69A47082-F554-4EC3-8E34-AC54953907F9}"/>
    <cellStyle name="Note 2 2 8 2 5" xfId="20920" xr:uid="{FC9D7113-151D-4E1D-B03B-2AF91BACF768}"/>
    <cellStyle name="Note 2 2 8 2_Volatility" xfId="20921" xr:uid="{7AF1E70B-999F-4D58-9A2D-65A2054D4911}"/>
    <cellStyle name="Note 2 2 8 3" xfId="20922" xr:uid="{C739927C-3972-40A5-87EA-BB6BD1C7A09F}"/>
    <cellStyle name="Note 2 2 8 3 2" xfId="20923" xr:uid="{FC351AD4-D9EE-4C40-94FF-01EF44462483}"/>
    <cellStyle name="Note 2 2 8 3 2 2" xfId="20924" xr:uid="{C299A1B1-5525-4965-BFE6-7ECA182DB6DA}"/>
    <cellStyle name="Note 2 2 8 3 2_Volatility" xfId="20925" xr:uid="{5641F9E9-642B-4222-AB66-EC0120F511AF}"/>
    <cellStyle name="Note 2 2 8 3 3" xfId="20926" xr:uid="{8F962BAA-838F-4833-85F9-A48FBA95E301}"/>
    <cellStyle name="Note 2 2 8 3_Volatility" xfId="20927" xr:uid="{12C4EAA1-2996-4130-806D-6CF48997AC06}"/>
    <cellStyle name="Note 2 2 8 4" xfId="20928" xr:uid="{308E1F37-94F1-4BDA-AC09-C7EBF79536A0}"/>
    <cellStyle name="Note 2 2 8 4 2" xfId="20929" xr:uid="{B1E8C7D6-8088-4128-8542-53EFAAB4435E}"/>
    <cellStyle name="Note 2 2 8 4_Volatility" xfId="20930" xr:uid="{F63E9D9F-6969-46B4-80D2-1B4493A7E72A}"/>
    <cellStyle name="Note 2 2 8 5" xfId="20931" xr:uid="{1AA83389-0B17-4A8E-9831-D4FC807EE65A}"/>
    <cellStyle name="Note 2 2 8_Volatility" xfId="20932" xr:uid="{DF455D7B-CC4D-42FC-AE23-E391F9B61E14}"/>
    <cellStyle name="Note 2 2 9" xfId="20933" xr:uid="{0D5FECE9-EA4A-4257-8BD7-6AC36798EEC7}"/>
    <cellStyle name="Note 2 2 9 2" xfId="20934" xr:uid="{A0B33C1A-97BE-4166-BFAA-A7756431992D}"/>
    <cellStyle name="Note 2 2 9 2 2" xfId="20935" xr:uid="{85D7C0B9-751F-408A-B64B-C3A226875700}"/>
    <cellStyle name="Note 2 2 9 2 2 2" xfId="20936" xr:uid="{3840CBDC-28AE-45E0-B457-FDF224B3A895}"/>
    <cellStyle name="Note 2 2 9 2 2 2 2" xfId="20937" xr:uid="{67D30E4C-79B1-43A2-94BF-3087642DCEC4}"/>
    <cellStyle name="Note 2 2 9 2 2 2_Volatility" xfId="20938" xr:uid="{49756346-860D-4F7B-B1BD-EF73B9878406}"/>
    <cellStyle name="Note 2 2 9 2 2 3" xfId="20939" xr:uid="{753CD049-D482-4E86-8B0E-54786A63A3E7}"/>
    <cellStyle name="Note 2 2 9 2 2_Volatility" xfId="20940" xr:uid="{F7194EF4-3D54-4EF6-BA62-6EFD5A1CD7ED}"/>
    <cellStyle name="Note 2 2 9 2 3" xfId="20941" xr:uid="{CE370B75-D834-4DEA-9F2E-CCBBF9F82D3E}"/>
    <cellStyle name="Note 2 2 9 2 3 2" xfId="20942" xr:uid="{2C4CBEB8-DB8C-4986-A0A2-DB69311B3CCA}"/>
    <cellStyle name="Note 2 2 9 2 3 2 2" xfId="20943" xr:uid="{D6B6CEA9-3473-44D7-8C88-15367C39BDED}"/>
    <cellStyle name="Note 2 2 9 2 3 2_Volatility" xfId="20944" xr:uid="{C23A3FB1-4305-4F30-800E-A5EA0BF0E5BB}"/>
    <cellStyle name="Note 2 2 9 2 3 3" xfId="20945" xr:uid="{11D200FB-52E6-4BE6-B11D-D3108E5915B0}"/>
    <cellStyle name="Note 2 2 9 2 3_Volatility" xfId="20946" xr:uid="{E59C42FC-74BD-4E65-987A-F4BF3546B668}"/>
    <cellStyle name="Note 2 2 9 2 4" xfId="20947" xr:uid="{679ED48D-0C97-4AB6-80CF-926EE23DDA76}"/>
    <cellStyle name="Note 2 2 9 2 4 2" xfId="20948" xr:uid="{6337A937-0364-4399-AF37-D917E1654C3E}"/>
    <cellStyle name="Note 2 2 9 2 4_Volatility" xfId="20949" xr:uid="{AEC24AE7-83D5-413E-8DAA-2E776E7965DF}"/>
    <cellStyle name="Note 2 2 9 2 5" xfId="20950" xr:uid="{3396CEBA-354E-4A3A-AD7A-5CC5E10D9556}"/>
    <cellStyle name="Note 2 2 9 2_Volatility" xfId="20951" xr:uid="{19A21660-85C2-4545-AA75-AD1E2E4C9145}"/>
    <cellStyle name="Note 2 2 9 3" xfId="20952" xr:uid="{3FF5FF26-EF7D-488B-B990-0D65B084BF0E}"/>
    <cellStyle name="Note 2 2 9 3 2" xfId="20953" xr:uid="{095F8D67-1364-4A07-AAB1-BAA9335FFC78}"/>
    <cellStyle name="Note 2 2 9 3 2 2" xfId="20954" xr:uid="{01B1112B-762E-4A5D-BA14-EE86A06CA2C0}"/>
    <cellStyle name="Note 2 2 9 3 2_Volatility" xfId="20955" xr:uid="{31838CA8-D49D-4F6F-B89F-88D688B5024C}"/>
    <cellStyle name="Note 2 2 9 3 3" xfId="20956" xr:uid="{2CBC2629-AFDC-441C-A091-C0CA7174B589}"/>
    <cellStyle name="Note 2 2 9 3_Volatility" xfId="20957" xr:uid="{44B1829E-F03F-4DF0-817E-4EA9C8BA3F5B}"/>
    <cellStyle name="Note 2 2 9 4" xfId="20958" xr:uid="{7258318C-3ED2-42E0-AB8E-FBCAB87D378D}"/>
    <cellStyle name="Note 2 2 9 4 2" xfId="20959" xr:uid="{FFCA6D81-8ACD-40D4-86C0-C35046571284}"/>
    <cellStyle name="Note 2 2 9 4_Volatility" xfId="20960" xr:uid="{8713116C-08E4-420B-8F14-9086AFA6F439}"/>
    <cellStyle name="Note 2 2 9 5" xfId="20961" xr:uid="{5FA9BB65-AA8C-4DA9-BF98-1FD62D3C172D}"/>
    <cellStyle name="Note 2 2 9_Volatility" xfId="20962" xr:uid="{4547F63B-F6C2-4CA7-877A-374DD873A10A}"/>
    <cellStyle name="Note 2 2_CAD-L.C." xfId="20963" xr:uid="{D8FAF463-DD89-44C5-96C5-D1A9EFA5E4F4}"/>
    <cellStyle name="Note 2 3" xfId="20964" xr:uid="{CD79C46F-25FC-4821-8E68-AF82FE7B53CA}"/>
    <cellStyle name="Note 2 3 2" xfId="20965" xr:uid="{0E1B5961-970E-4992-B91D-ACD22E8A9C47}"/>
    <cellStyle name="Note 2 3 2 2" xfId="20966" xr:uid="{8827C66E-650F-4461-9CE3-74C7626EEAF4}"/>
    <cellStyle name="Note 2 3 2 2 2" xfId="20967" xr:uid="{992F7C7A-39B4-46BB-8583-CD6AA499C42F}"/>
    <cellStyle name="Note 2 3 2 2 2 2" xfId="20968" xr:uid="{65181CD8-B802-4563-B4E4-0D178188ADF7}"/>
    <cellStyle name="Note 2 3 2 2 2 2 2" xfId="20969" xr:uid="{26DF968C-70BD-41E6-888E-1DB8D89398DC}"/>
    <cellStyle name="Note 2 3 2 2 2 2 2 2" xfId="20970" xr:uid="{544B9964-2E32-469D-9EC6-2BFB700DC2F5}"/>
    <cellStyle name="Note 2 3 2 2 2 2 3" xfId="20971" xr:uid="{EB48369B-88A8-450F-B12F-BE2F68DF7A56}"/>
    <cellStyle name="Note 2 3 2 2 2 2_Volatility" xfId="20972" xr:uid="{32BE8086-CFD0-4D4D-857B-2050A13D2FF7}"/>
    <cellStyle name="Note 2 3 2 2 2 3" xfId="20973" xr:uid="{31F78355-C3AB-44E6-B01D-E44B0E2BB4FF}"/>
    <cellStyle name="Note 2 3 2 2 2 3 2" xfId="20974" xr:uid="{BC0CB08D-AEFE-4421-84CF-865D96E448E8}"/>
    <cellStyle name="Note 2 3 2 2 2 4" xfId="20975" xr:uid="{FFB9E561-1212-4621-8909-423C6EEC3E95}"/>
    <cellStyle name="Note 2 3 2 2 2_Volatility" xfId="20976" xr:uid="{51C461CB-B377-4321-AB55-664309562B24}"/>
    <cellStyle name="Note 2 3 2 2 3" xfId="20977" xr:uid="{7E8567CB-2471-4148-AB9A-C3629B77FB06}"/>
    <cellStyle name="Note 2 3 2 2 3 2" xfId="20978" xr:uid="{04778472-308F-41B9-8A99-3F9F0A9AE7E9}"/>
    <cellStyle name="Note 2 3 2 2 3 2 2" xfId="20979" xr:uid="{15DD2ABA-8D69-436F-988C-EE2541A0381A}"/>
    <cellStyle name="Note 2 3 2 2 3 3" xfId="20980" xr:uid="{B086E986-04BB-488C-8CA9-9459E2865A62}"/>
    <cellStyle name="Note 2 3 2 2 3_Volatility" xfId="20981" xr:uid="{9287A589-6FC8-4AD9-9856-476DA7D0F7A1}"/>
    <cellStyle name="Note 2 3 2 2 4" xfId="20982" xr:uid="{5E3C7542-D8E9-4D18-8B80-57F95310E495}"/>
    <cellStyle name="Note 2 3 2 2 4 2" xfId="20983" xr:uid="{B155B3B0-DAE8-4A24-88C7-0C7D8CCC0F8E}"/>
    <cellStyle name="Note 2 3 2 2 5" xfId="20984" xr:uid="{19ECF475-3107-4824-99F5-41C1289FB6B1}"/>
    <cellStyle name="Note 2 3 2 2 6" xfId="20985" xr:uid="{2574837B-E150-4C7E-95F0-04AEFF483FF5}"/>
    <cellStyle name="Note 2 3 2 2_Volatility" xfId="20986" xr:uid="{931BD3FF-951F-4B80-9772-7D1A1ACCADC8}"/>
    <cellStyle name="Note 2 3 2 3" xfId="20987" xr:uid="{D69DB1DE-62DC-482A-8946-4188E68FE7B8}"/>
    <cellStyle name="Note 2 3 2 3 2" xfId="20988" xr:uid="{2CE3A67D-3072-4D28-B1C9-68FFE3AD654C}"/>
    <cellStyle name="Note 2 3 2 3 2 2" xfId="20989" xr:uid="{311DEC5A-07EA-485C-96E5-01EC4A880C5A}"/>
    <cellStyle name="Note 2 3 2 3 2 2 2" xfId="20990" xr:uid="{9CAEDDE5-EC72-4122-876B-8FB6B7C1DBE5}"/>
    <cellStyle name="Note 2 3 2 3 2 3" xfId="20991" xr:uid="{9478D48A-DEE7-4610-B8B9-6F18319B210F}"/>
    <cellStyle name="Note 2 3 2 3 2_Volatility" xfId="20992" xr:uid="{BC9D2227-8A34-45A7-BF52-C7A81ABC58EA}"/>
    <cellStyle name="Note 2 3 2 3 3" xfId="20993" xr:uid="{57AFC023-E5D4-462D-8FBF-6AE617A66787}"/>
    <cellStyle name="Note 2 3 2 3 3 2" xfId="20994" xr:uid="{973F0884-2326-4CAD-971F-C310CB06D262}"/>
    <cellStyle name="Note 2 3 2 3 4" xfId="20995" xr:uid="{B9B29DF2-E9AB-4B27-B976-8C55A6DBF7E6}"/>
    <cellStyle name="Note 2 3 2 3_Volatility" xfId="20996" xr:uid="{666545C7-2D53-4427-9218-6AFB49777E1A}"/>
    <cellStyle name="Note 2 3 2 4" xfId="20997" xr:uid="{E7743A72-1572-45C6-BABB-F69DC8AF7087}"/>
    <cellStyle name="Note 2 3 2 4 2" xfId="20998" xr:uid="{27A42E98-71BD-413B-A437-2A58A66D4781}"/>
    <cellStyle name="Note 2 3 2 4 2 2" xfId="20999" xr:uid="{B862E09C-E413-426E-8DA2-390898EA3EB5}"/>
    <cellStyle name="Note 2 3 2 4 3" xfId="21000" xr:uid="{0BB48EA2-1629-459D-A064-4044D82EF091}"/>
    <cellStyle name="Note 2 3 2 4_Volatility" xfId="21001" xr:uid="{E353030E-4E1E-4526-9265-56F656C1F0DC}"/>
    <cellStyle name="Note 2 3 2 5" xfId="21002" xr:uid="{1177DB39-8FEB-412A-9F7C-028768900400}"/>
    <cellStyle name="Note 2 3 2 5 2" xfId="21003" xr:uid="{DAF81A8E-98F4-46C7-B574-F26DDAE23B2C}"/>
    <cellStyle name="Note 2 3 2 6" xfId="21004" xr:uid="{8514ECB3-9837-451B-97FB-F8B2D04FB581}"/>
    <cellStyle name="Note 2 3 2 7" xfId="21005" xr:uid="{D2DE6DB9-2BCB-462C-8C7F-59652E8B37A7}"/>
    <cellStyle name="Note 2 3 2_Volatility" xfId="21006" xr:uid="{EBD18EED-BEB6-4C7A-8A16-7D1E8365D0F5}"/>
    <cellStyle name="Note 2 3 3" xfId="21007" xr:uid="{3557871D-DF0C-40CE-A464-C8702C4C9F05}"/>
    <cellStyle name="Note 2 3 3 2" xfId="21008" xr:uid="{5B1DAD9E-B520-40ED-9442-822547945A51}"/>
    <cellStyle name="Note 2 3 3 2 2" xfId="21009" xr:uid="{CBC77112-57FE-488D-AEE8-2CE31DF8565B}"/>
    <cellStyle name="Note 2 3 3 2 2 2" xfId="21010" xr:uid="{83925795-4F00-4AD8-B639-9182523874AC}"/>
    <cellStyle name="Note 2 3 3 2 2 2 2" xfId="21011" xr:uid="{7D4145C5-B606-4349-B3A6-4E7D1AEBACB4}"/>
    <cellStyle name="Note 2 3 3 2 2 3" xfId="21012" xr:uid="{1E8F2CEC-A3A4-4DF7-83FC-9358486CD9B7}"/>
    <cellStyle name="Note 2 3 3 2 2_Volatility" xfId="21013" xr:uid="{19D99D81-52E0-4D43-9FA0-7A4C4F3D6842}"/>
    <cellStyle name="Note 2 3 3 2 3" xfId="21014" xr:uid="{4AB8CF82-B12F-4FCD-B529-ABDF799F359C}"/>
    <cellStyle name="Note 2 3 3 2 3 2" xfId="21015" xr:uid="{B612AD36-DAF3-4517-9CB6-7A2E2640447E}"/>
    <cellStyle name="Note 2 3 3 2 4" xfId="21016" xr:uid="{BA32E0A4-29E7-4200-88C0-D44792E46160}"/>
    <cellStyle name="Note 2 3 3 2_Volatility" xfId="21017" xr:uid="{1B599347-B232-4ED0-8B3C-3B346404291B}"/>
    <cellStyle name="Note 2 3 3 3" xfId="21018" xr:uid="{EB0C21DA-5ABE-4A96-82F3-38C0FEDDDAFB}"/>
    <cellStyle name="Note 2 3 3 3 2" xfId="21019" xr:uid="{79A074E3-BF1E-4973-8DFC-52AAB170323A}"/>
    <cellStyle name="Note 2 3 3 3 2 2" xfId="21020" xr:uid="{3B1C07A1-FB6C-4F8F-8C13-57240EC32A7C}"/>
    <cellStyle name="Note 2 3 3 3 3" xfId="21021" xr:uid="{A42F3B45-7F4E-4106-B301-3DF286C9BCFC}"/>
    <cellStyle name="Note 2 3 3 3_Volatility" xfId="21022" xr:uid="{EF4B0C01-0001-49B8-85F8-F37E7D8DA228}"/>
    <cellStyle name="Note 2 3 3 4" xfId="21023" xr:uid="{C45FE1EA-B613-4A45-9EAB-2586D65C98B3}"/>
    <cellStyle name="Note 2 3 3 4 2" xfId="21024" xr:uid="{0A3E8F3E-1C32-42A4-8568-DD522E8C7C91}"/>
    <cellStyle name="Note 2 3 3 5" xfId="21025" xr:uid="{4EDA17A2-3DC1-45ED-ABA8-B294E969ED28}"/>
    <cellStyle name="Note 2 3 3 6" xfId="21026" xr:uid="{9509119E-AF9F-41D1-9CCE-CEB45E672CDA}"/>
    <cellStyle name="Note 2 3 3_Volatility" xfId="21027" xr:uid="{32F900E9-DD6F-4249-8088-9E0E375190B3}"/>
    <cellStyle name="Note 2 3 4" xfId="21028" xr:uid="{FB6AC7FD-54FD-4C64-829A-4FDC4EACBEFE}"/>
    <cellStyle name="Note 2 3 4 2" xfId="21029" xr:uid="{D386D194-35C5-44E2-B0C5-EDE3CF91111A}"/>
    <cellStyle name="Note 2 3 4 2 2" xfId="21030" xr:uid="{06E3C910-59C7-41CB-9837-DA8BD66795D9}"/>
    <cellStyle name="Note 2 3 4 2 2 2" xfId="21031" xr:uid="{3D8AAC60-B765-423E-BC74-6263564A44F4}"/>
    <cellStyle name="Note 2 3 4 2 3" xfId="21032" xr:uid="{46F66F0F-EB5C-49C7-A74D-FD5A3C8DB39C}"/>
    <cellStyle name="Note 2 3 4 2_Volatility" xfId="21033" xr:uid="{97B64152-4E80-49A4-A591-EEFFA4FFF876}"/>
    <cellStyle name="Note 2 3 4 3" xfId="21034" xr:uid="{8F21BDC8-B48F-42CA-9736-6AB8547F4FF4}"/>
    <cellStyle name="Note 2 3 4 3 2" xfId="21035" xr:uid="{DAC895D9-DE90-46A1-AB22-E5485A26415D}"/>
    <cellStyle name="Note 2 3 4 4" xfId="21036" xr:uid="{30D65F68-EA1D-4673-9D1A-51283CAB3913}"/>
    <cellStyle name="Note 2 3 4_Volatility" xfId="21037" xr:uid="{95391060-6DA5-4DDE-94F4-0568CD027687}"/>
    <cellStyle name="Note 2 3 5" xfId="21038" xr:uid="{799370D6-E966-4309-A00D-9DB414EBE702}"/>
    <cellStyle name="Note 2 3 5 2" xfId="21039" xr:uid="{267240AE-E1C9-443A-82D8-75BE8CC82AC8}"/>
    <cellStyle name="Note 2 3 5 2 2" xfId="21040" xr:uid="{6902E14C-B764-4A0D-8B41-677825797E3D}"/>
    <cellStyle name="Note 2 3 5 3" xfId="21041" xr:uid="{1B08125A-9DA8-4DE1-884A-AF8613452398}"/>
    <cellStyle name="Note 2 3 5_Volatility" xfId="21042" xr:uid="{1B33BE66-E9D8-4997-8849-E4A75A2BBE61}"/>
    <cellStyle name="Note 2 3 6" xfId="21043" xr:uid="{B28D1865-E632-4B21-8348-988253467E48}"/>
    <cellStyle name="Note 2 3 6 2" xfId="21044" xr:uid="{D6D1E935-FA45-4818-968D-DA5C1C88A3F7}"/>
    <cellStyle name="Note 2 3 7" xfId="21045" xr:uid="{035C2647-97D6-4333-8A0F-DA9EF1ECC7B7}"/>
    <cellStyle name="Note 2 3 8" xfId="21046" xr:uid="{C72AF2D7-4CF8-4FFA-922F-F539F9151037}"/>
    <cellStyle name="Note 2 3 9" xfId="21047" xr:uid="{2FC40F25-B965-46F0-802D-224F501535C3}"/>
    <cellStyle name="Note 2 3_Summary_Gap_Balance_exNIB" xfId="21048" xr:uid="{26D769DA-691A-43C7-87D5-13E66FA72213}"/>
    <cellStyle name="Note 2 4" xfId="21049" xr:uid="{288B77BE-BFB0-4465-A829-E9C838001038}"/>
    <cellStyle name="Note 2 4 2" xfId="21050" xr:uid="{23067FB0-AB22-42A1-9AEF-7B8B0C7ACD3C}"/>
    <cellStyle name="Note 2 4 2 2" xfId="21051" xr:uid="{27D20E9C-FEDB-4E38-89DC-38250A927CE4}"/>
    <cellStyle name="Note 2 4 2 2 2" xfId="21052" xr:uid="{3354A124-76DD-4037-A213-5B70420A8D4C}"/>
    <cellStyle name="Note 2 4 2 2 2 2" xfId="21053" xr:uid="{B80856AE-030C-42AF-A66E-EEDEF1CF670D}"/>
    <cellStyle name="Note 2 4 2 2 2 2 2" xfId="21054" xr:uid="{F82B1054-9AA0-46D1-B7C9-688F7B8EF706}"/>
    <cellStyle name="Note 2 4 2 2 2 3" xfId="21055" xr:uid="{232EECAC-B075-43C5-A48B-B2860B951880}"/>
    <cellStyle name="Note 2 4 2 2 2_Volatility" xfId="21056" xr:uid="{A687222A-EC2B-44D5-BEA1-DF65ACE3C05D}"/>
    <cellStyle name="Note 2 4 2 2 3" xfId="21057" xr:uid="{D0629E11-D0D7-4BAA-9027-ED2FC85AC8D8}"/>
    <cellStyle name="Note 2 4 2 2 3 2" xfId="21058" xr:uid="{03E14A06-54A1-489B-A61C-500852754108}"/>
    <cellStyle name="Note 2 4 2 2 4" xfId="21059" xr:uid="{2D0038C3-3ECC-4D0F-8E7C-8C8FB31E4AC0}"/>
    <cellStyle name="Note 2 4 2 2_Volatility" xfId="21060" xr:uid="{BA09ACD3-F7F0-49B9-AB41-B687E0D46954}"/>
    <cellStyle name="Note 2 4 2 3" xfId="21061" xr:uid="{4AB48206-820A-4D82-9DF4-4BF931D5C7B4}"/>
    <cellStyle name="Note 2 4 2 3 2" xfId="21062" xr:uid="{4F922FA8-2F1A-4004-AAE4-F6140CC9684A}"/>
    <cellStyle name="Note 2 4 2 3 2 2" xfId="21063" xr:uid="{FD785049-DB2B-47B1-95E8-44873D4AAB9F}"/>
    <cellStyle name="Note 2 4 2 3 3" xfId="21064" xr:uid="{DB05E642-4D85-4C0F-BC01-E0EE82295561}"/>
    <cellStyle name="Note 2 4 2 3_Volatility" xfId="21065" xr:uid="{A63CC44C-DA2F-4B96-B1FF-FC5C0B465777}"/>
    <cellStyle name="Note 2 4 2 4" xfId="21066" xr:uid="{C894730A-51ED-4B17-A24A-9F13A181D118}"/>
    <cellStyle name="Note 2 4 2 4 2" xfId="21067" xr:uid="{5D4FF377-6539-4DE7-B02B-22E45052141A}"/>
    <cellStyle name="Note 2 4 2 5" xfId="21068" xr:uid="{04ADB248-D1FC-470B-88C0-BB23BA39F8DA}"/>
    <cellStyle name="Note 2 4 2 6" xfId="21069" xr:uid="{897D5742-B25C-4D6A-B6D2-32BAE159CD03}"/>
    <cellStyle name="Note 2 4 2_Volatility" xfId="21070" xr:uid="{5F3A8E4B-3DE7-4584-9D7F-B5EDD3767EA1}"/>
    <cellStyle name="Note 2 4 3" xfId="21071" xr:uid="{C4F3B401-C973-4704-9147-4D401957AAC6}"/>
    <cellStyle name="Note 2 4 3 2" xfId="21072" xr:uid="{E7FE81E6-C1EE-4023-BBCA-ED355B4F66A0}"/>
    <cellStyle name="Note 2 4 3 2 2" xfId="21073" xr:uid="{87DD4290-7985-457C-820F-39E8D02FCAFF}"/>
    <cellStyle name="Note 2 4 3 2 2 2" xfId="21074" xr:uid="{F4AD9DD5-F79C-4000-BF3C-A7503D96B095}"/>
    <cellStyle name="Note 2 4 3 2 3" xfId="21075" xr:uid="{192085C8-B3E6-4E6A-B7BC-B7B13593B8BA}"/>
    <cellStyle name="Note 2 4 3 2_Volatility" xfId="21076" xr:uid="{A09658AF-C4DB-4FE0-AF26-E106377085DA}"/>
    <cellStyle name="Note 2 4 3 3" xfId="21077" xr:uid="{B6E0B42E-234C-42A2-9F6F-FB0BD5735DBA}"/>
    <cellStyle name="Note 2 4 3 3 2" xfId="21078" xr:uid="{92ECE918-1EE0-4638-8EA5-24E6A676603C}"/>
    <cellStyle name="Note 2 4 3 4" xfId="21079" xr:uid="{71955C19-9ECF-4BC7-A502-3D3DD202A7D7}"/>
    <cellStyle name="Note 2 4 3_Volatility" xfId="21080" xr:uid="{DC25EBEA-D059-4BCF-A583-4436CB429EAC}"/>
    <cellStyle name="Note 2 4 4" xfId="21081" xr:uid="{D4FF8130-6BCA-4D71-A3FC-1E2DA8991526}"/>
    <cellStyle name="Note 2 4 4 2" xfId="21082" xr:uid="{DC9B8C50-D340-44BD-ADAD-0268D8AE18EE}"/>
    <cellStyle name="Note 2 4 4 2 2" xfId="21083" xr:uid="{78090600-E842-4F80-A203-85340BA8FE7A}"/>
    <cellStyle name="Note 2 4 4 3" xfId="21084" xr:uid="{86CC20E8-9332-49C5-AA02-7E6F0F199D0E}"/>
    <cellStyle name="Note 2 4 4_Volatility" xfId="21085" xr:uid="{875E4E71-7FD4-4C85-B290-7DF94F035D2C}"/>
    <cellStyle name="Note 2 4 5" xfId="21086" xr:uid="{2B77DC29-E342-4F89-B666-541EE4463D01}"/>
    <cellStyle name="Note 2 4 5 2" xfId="21087" xr:uid="{12334606-F7B7-45B5-9C88-1DAAFC4AB0D8}"/>
    <cellStyle name="Note 2 4 6" xfId="21088" xr:uid="{9C40552D-329B-4DA3-9720-FD4B7A6FAB15}"/>
    <cellStyle name="Note 2 4 7" xfId="21089" xr:uid="{4DEAAEAD-DE06-4A9A-87F7-82CC8043DCDD}"/>
    <cellStyle name="Note 2 4_Volatility" xfId="21090" xr:uid="{A066878D-BA61-4836-B768-40FC1CB1F20E}"/>
    <cellStyle name="Note 2 5" xfId="21091" xr:uid="{57556D1C-0F01-4870-A745-07E835EA67E0}"/>
    <cellStyle name="Note 2 5 2" xfId="21092" xr:uid="{C60FFDC0-71C2-4578-9FEE-50E3965ADA61}"/>
    <cellStyle name="Note 2 5 2 2" xfId="21093" xr:uid="{582A3554-E68A-4311-B1C1-497383918600}"/>
    <cellStyle name="Note 2 5 2 2 2" xfId="21094" xr:uid="{EEFB3449-F62C-4AB5-8BBE-52F2B33A0760}"/>
    <cellStyle name="Note 2 5 2 2 2 2" xfId="21095" xr:uid="{88C05582-7178-4515-A9AB-764A66219C7D}"/>
    <cellStyle name="Note 2 5 2 2 3" xfId="21096" xr:uid="{E860F35E-B580-4B42-B43B-8174132A3C62}"/>
    <cellStyle name="Note 2 5 2 2_Volatility" xfId="21097" xr:uid="{378AA0C7-56FE-4C66-9840-5F161E0F9E04}"/>
    <cellStyle name="Note 2 5 2 3" xfId="21098" xr:uid="{46D4A14C-6F97-4BE8-8365-954A4374CE4C}"/>
    <cellStyle name="Note 2 5 2 3 2" xfId="21099" xr:uid="{E6632F77-B793-47E1-B27A-7861EF02A574}"/>
    <cellStyle name="Note 2 5 2 4" xfId="21100" xr:uid="{67BD0819-FEB0-4F82-B77D-24906605459E}"/>
    <cellStyle name="Note 2 5 2_Volatility" xfId="21101" xr:uid="{596DA045-A966-4CAA-A2FC-26FD1694203F}"/>
    <cellStyle name="Note 2 5 3" xfId="21102" xr:uid="{66E7563C-677B-412C-BD89-1EE6D0D9947B}"/>
    <cellStyle name="Note 2 5 3 2" xfId="21103" xr:uid="{8C71DD27-DD5D-400E-80FE-39DA54832F11}"/>
    <cellStyle name="Note 2 5 3 2 2" xfId="21104" xr:uid="{3BE8BFF3-3B03-45E3-AA8C-A448DD5A999D}"/>
    <cellStyle name="Note 2 5 3 3" xfId="21105" xr:uid="{A105076D-B15A-4FC9-8B14-9D61A7AD625B}"/>
    <cellStyle name="Note 2 5 3_Volatility" xfId="21106" xr:uid="{8BC6B635-5F90-4E6C-9B62-A40CD418CD08}"/>
    <cellStyle name="Note 2 5 4" xfId="21107" xr:uid="{BAF1A788-EC9E-4B1D-9235-49D0ED7EFB7C}"/>
    <cellStyle name="Note 2 5 4 2" xfId="21108" xr:uid="{3BB01E78-0715-41D5-93E9-1E5ECC711023}"/>
    <cellStyle name="Note 2 5 5" xfId="21109" xr:uid="{B86FA636-3AD5-4659-8346-AFE51EC38F32}"/>
    <cellStyle name="Note 2 5_Volatility" xfId="21110" xr:uid="{39461C08-4D9C-4965-81B3-5A00B0C6E3EC}"/>
    <cellStyle name="Note 2 6" xfId="21111" xr:uid="{7E885098-EBD9-4B82-8768-FD20AF031708}"/>
    <cellStyle name="Note 2 6 2" xfId="21112" xr:uid="{605012D9-A71A-4313-BECD-F75FD45986B5}"/>
    <cellStyle name="Note 2 6 2 2" xfId="21113" xr:uid="{F07F287F-28F3-45A4-AE29-BD533695A27E}"/>
    <cellStyle name="Note 2 6 2 2 2" xfId="21114" xr:uid="{EAA34987-E494-4899-A491-91FD7075E7A1}"/>
    <cellStyle name="Note 2 6 2 3" xfId="21115" xr:uid="{F52AAF94-F912-43C5-893B-F86ADE893918}"/>
    <cellStyle name="Note 2 6 2_Volatility" xfId="21116" xr:uid="{F9FC85FD-C97A-48FD-9645-D71D9FBA0CBA}"/>
    <cellStyle name="Note 2 6 3" xfId="21117" xr:uid="{F21174BB-35F0-46F4-9BED-302A84417F2A}"/>
    <cellStyle name="Note 2 6 3 2" xfId="21118" xr:uid="{97C31780-E9DC-4050-A3C7-AC29E2C1D6E5}"/>
    <cellStyle name="Note 2 6 4" xfId="21119" xr:uid="{15A8E125-8AC7-4CE1-85CF-B87640CAE547}"/>
    <cellStyle name="Note 2 6_Volatility" xfId="21120" xr:uid="{98868231-3B9D-4D15-9B35-3CC3F836CF78}"/>
    <cellStyle name="Note 2 7" xfId="21121" xr:uid="{BDEF8208-D95C-4F20-BC60-E9D501E6B0CF}"/>
    <cellStyle name="Note 2 7 2" xfId="21122" xr:uid="{D6747300-CB1A-4EFB-A8F0-2B1F3D8C2E3F}"/>
    <cellStyle name="Note 2 7 2 2" xfId="21123" xr:uid="{5F77820F-0315-4BBF-9825-7B02F052516C}"/>
    <cellStyle name="Note 2 7 3" xfId="21124" xr:uid="{EA76A557-559B-4CE4-8527-3FA78EBCA93C}"/>
    <cellStyle name="Note 2 7_Volatility" xfId="21125" xr:uid="{37FF985C-9AA9-4830-B51C-BC8BC570446C}"/>
    <cellStyle name="Note 2 8" xfId="21126" xr:uid="{3D3E4F87-7E29-4785-8C06-3D04B4A90B87}"/>
    <cellStyle name="Note 2 8 2" xfId="21127" xr:uid="{3DF9A46F-4092-476D-989D-3EFB9FF90F5C}"/>
    <cellStyle name="Note 2 9" xfId="21128" xr:uid="{5E152838-480F-498F-8584-8B3BF78B8B20}"/>
    <cellStyle name="Note 2_Summary_Gap_Balance_exNIB" xfId="21129" xr:uid="{8A55FF0F-B2A4-4220-A2DF-ACEBA6CD9546}"/>
    <cellStyle name="Note 3" xfId="21130" xr:uid="{0A5E3C32-BBC5-4876-AED4-1AEED013ADED}"/>
    <cellStyle name="Note 3 10" xfId="21131" xr:uid="{F3A6CD00-220F-407C-A199-9F5A3C6C5873}"/>
    <cellStyle name="Note 3 10 2" xfId="21132" xr:uid="{E4C86181-F9C8-4766-829D-DF11EC258042}"/>
    <cellStyle name="Note 3 10 2 2" xfId="21133" xr:uid="{1C65ED71-CE8B-41BE-8469-32A631BD36EA}"/>
    <cellStyle name="Note 3 10 2 2 2" xfId="21134" xr:uid="{D58BD18C-1349-4E8A-81EA-C4A14C1DD0D3}"/>
    <cellStyle name="Note 3 10 2 2 2 2" xfId="21135" xr:uid="{1D75D4FB-E406-43C8-94DA-51665BD799B4}"/>
    <cellStyle name="Note 3 10 2 2 2_Volatility" xfId="21136" xr:uid="{DF121231-CB7B-419B-8195-B142FE69D3B7}"/>
    <cellStyle name="Note 3 10 2 2 3" xfId="21137" xr:uid="{F5CC7B96-031C-4522-B6D3-3D63CBFB2EFD}"/>
    <cellStyle name="Note 3 10 2 2_Volatility" xfId="21138" xr:uid="{C9E69F48-3EA4-4BFB-8B40-A7C776865586}"/>
    <cellStyle name="Note 3 10 2 3" xfId="21139" xr:uid="{C051CC76-CC8A-4B97-8E5C-82381CC5F6BD}"/>
    <cellStyle name="Note 3 10 2 3 2" xfId="21140" xr:uid="{19925B15-CD6C-4007-AC1A-678CC7A5818A}"/>
    <cellStyle name="Note 3 10 2 3 2 2" xfId="21141" xr:uid="{52730124-DAA9-4FD3-9D2C-9D364EBB2453}"/>
    <cellStyle name="Note 3 10 2 3 2_Volatility" xfId="21142" xr:uid="{2B702085-2F5C-4C0C-97E2-A44E384DF36D}"/>
    <cellStyle name="Note 3 10 2 3 3" xfId="21143" xr:uid="{957FEBBD-3ED5-49D9-B258-55FC08EA0BD5}"/>
    <cellStyle name="Note 3 10 2 3_Volatility" xfId="21144" xr:uid="{D6301FE7-4338-47CD-B5A3-8AAAA410A21A}"/>
    <cellStyle name="Note 3 10 2 4" xfId="21145" xr:uid="{076E9F60-EA03-415A-B9C3-26A66BB3E531}"/>
    <cellStyle name="Note 3 10 2 4 2" xfId="21146" xr:uid="{847E3C04-F24E-4767-937B-B7A77B8A86FE}"/>
    <cellStyle name="Note 3 10 2 4_Volatility" xfId="21147" xr:uid="{A5FA8BE5-7107-43B1-A2EA-AB77CFF9B2E1}"/>
    <cellStyle name="Note 3 10 2 5" xfId="21148" xr:uid="{ED974050-A793-4A29-93AD-8E7B3E8F53F6}"/>
    <cellStyle name="Note 3 10 2_Volatility" xfId="21149" xr:uid="{48A3C5B3-150A-4F3A-91AF-6DFCAF3EBB4B}"/>
    <cellStyle name="Note 3 10 3" xfId="21150" xr:uid="{7FF6AEC6-BA5A-4961-B549-6775FC8599D2}"/>
    <cellStyle name="Note 3 10 3 2" xfId="21151" xr:uid="{CF6A4D46-4014-4762-8D48-4CA59A1AF59B}"/>
    <cellStyle name="Note 3 10 3 2 2" xfId="21152" xr:uid="{CB30FC27-BD97-4587-BE5C-DC112B6DAD89}"/>
    <cellStyle name="Note 3 10 3 2_Volatility" xfId="21153" xr:uid="{721EB07F-1AD1-4FDC-83F6-8EF21811049A}"/>
    <cellStyle name="Note 3 10 3 3" xfId="21154" xr:uid="{66EF0064-8C28-467A-8E96-7176DC085494}"/>
    <cellStyle name="Note 3 10 3_Volatility" xfId="21155" xr:uid="{DA427F47-F9E9-45C6-AF68-DDE4E06B0337}"/>
    <cellStyle name="Note 3 10 4" xfId="21156" xr:uid="{69381D9D-DB4F-477D-AB65-B698E31B316D}"/>
    <cellStyle name="Note 3 10 4 2" xfId="21157" xr:uid="{EE5C56C9-40F4-4064-9EC7-D15E9D79B805}"/>
    <cellStyle name="Note 3 10 4_Volatility" xfId="21158" xr:uid="{C82E15BE-B276-4309-9192-58D4E1B43DE0}"/>
    <cellStyle name="Note 3 10 5" xfId="21159" xr:uid="{E95E8EAE-2516-4B49-B6CC-EEC57228CC14}"/>
    <cellStyle name="Note 3 10_Volatility" xfId="21160" xr:uid="{D833F6AE-04F7-4FC5-B358-C2552422E0A1}"/>
    <cellStyle name="Note 3 11" xfId="21161" xr:uid="{0F1C4ED3-90BB-482F-81E3-55B9A159859F}"/>
    <cellStyle name="Note 3 11 2" xfId="21162" xr:uid="{A390204B-4415-408E-A549-EB910BF22F49}"/>
    <cellStyle name="Note 3 11 2 2" xfId="21163" xr:uid="{C12B7667-3915-44E6-831A-0AD3BA533234}"/>
    <cellStyle name="Note 3 11 2 2 2" xfId="21164" xr:uid="{2411A8ED-1754-43A2-961E-AD8724E92100}"/>
    <cellStyle name="Note 3 11 2 2 2 2" xfId="21165" xr:uid="{7B419AA9-87AB-4BF7-B4AA-E3144CBBFD2B}"/>
    <cellStyle name="Note 3 11 2 2 2_Volatility" xfId="21166" xr:uid="{76389999-D4DF-4E05-9430-678D8FF12797}"/>
    <cellStyle name="Note 3 11 2 2 3" xfId="21167" xr:uid="{5151AE98-CAA4-4F8A-AAE7-90A2A075EE9B}"/>
    <cellStyle name="Note 3 11 2 2_Volatility" xfId="21168" xr:uid="{5C77AE2E-9763-4546-AC7C-2B07B4D72E31}"/>
    <cellStyle name="Note 3 11 2 3" xfId="21169" xr:uid="{8604C934-867D-46CD-A848-27A7A42D777E}"/>
    <cellStyle name="Note 3 11 2 3 2" xfId="21170" xr:uid="{78C03B17-B399-46C5-9239-3C917D25893D}"/>
    <cellStyle name="Note 3 11 2 3 2 2" xfId="21171" xr:uid="{52039E0E-5A6A-4F3E-BA69-D0AD21D11CEE}"/>
    <cellStyle name="Note 3 11 2 3 2_Volatility" xfId="21172" xr:uid="{DA73EE8B-AC77-4DF8-9427-2ACDEFBDC760}"/>
    <cellStyle name="Note 3 11 2 3 3" xfId="21173" xr:uid="{B2CF8A68-4A10-4D4B-977B-25D3B322516D}"/>
    <cellStyle name="Note 3 11 2 3_Volatility" xfId="21174" xr:uid="{31C6A618-79F5-4735-B35C-CED6C0F99024}"/>
    <cellStyle name="Note 3 11 2 4" xfId="21175" xr:uid="{4F7AAB01-56B3-4BDD-A215-DD8F60A6DD13}"/>
    <cellStyle name="Note 3 11 2 4 2" xfId="21176" xr:uid="{9E52D394-FBA3-4E0C-8A39-59E1F1463B54}"/>
    <cellStyle name="Note 3 11 2 4_Volatility" xfId="21177" xr:uid="{EEE00C3F-3E40-422B-8F49-E52FACF66D4E}"/>
    <cellStyle name="Note 3 11 2 5" xfId="21178" xr:uid="{51DFE92D-22F7-4097-9576-0F38AA32C9A0}"/>
    <cellStyle name="Note 3 11 2_Volatility" xfId="21179" xr:uid="{B8E0538E-CA6D-4467-9107-7958C4A44FE0}"/>
    <cellStyle name="Note 3 11 3" xfId="21180" xr:uid="{00BE808C-CAE9-413E-962D-454A326E52AD}"/>
    <cellStyle name="Note 3 11 3 2" xfId="21181" xr:uid="{7CB00E6A-0A58-4406-9CA5-E3668E38B865}"/>
    <cellStyle name="Note 3 11 3 2 2" xfId="21182" xr:uid="{FDD87D29-08E2-4907-90C7-B3664FB1FDE5}"/>
    <cellStyle name="Note 3 11 3 2_Volatility" xfId="21183" xr:uid="{0FE7342B-C1BA-4BDE-AB5E-46815CE3AE20}"/>
    <cellStyle name="Note 3 11 3 3" xfId="21184" xr:uid="{5A762108-B9E9-4666-899A-CFF35E1251D3}"/>
    <cellStyle name="Note 3 11 3_Volatility" xfId="21185" xr:uid="{AC3CF416-EFC3-4E82-A8E8-3B6F19704668}"/>
    <cellStyle name="Note 3 11 4" xfId="21186" xr:uid="{95666DE9-86A6-4C0B-B4E7-4EB351296BCB}"/>
    <cellStyle name="Note 3 11 4 2" xfId="21187" xr:uid="{BEEAB4F4-0CA8-4198-B33D-E0780C330FFB}"/>
    <cellStyle name="Note 3 11 4_Volatility" xfId="21188" xr:uid="{119BB9D6-FFA0-47A8-AAD8-CCC9804B4E13}"/>
    <cellStyle name="Note 3 11 5" xfId="21189" xr:uid="{E64DA6F0-A312-44F2-A248-359484D60FD4}"/>
    <cellStyle name="Note 3 11_Volatility" xfId="21190" xr:uid="{4B81341A-6CA3-43F9-A4E2-996FAAC3B4B6}"/>
    <cellStyle name="Note 3 12" xfId="21191" xr:uid="{68687ACE-82AB-435D-8CE9-AA6CF9AE8273}"/>
    <cellStyle name="Note 3 12 2" xfId="21192" xr:uid="{D7F9B598-3867-47D6-8918-C0F9B7D1D124}"/>
    <cellStyle name="Note 3 12 2 2" xfId="21193" xr:uid="{389AA7C7-FC90-48AE-A34A-0E76E9D5C3F7}"/>
    <cellStyle name="Note 3 12 2 2 2" xfId="21194" xr:uid="{F1C86404-2774-45EE-A536-AE89B9EEDD63}"/>
    <cellStyle name="Note 3 12 2 2 2 2" xfId="21195" xr:uid="{9EECDB8F-F868-46D4-AEB5-36CE20870056}"/>
    <cellStyle name="Note 3 12 2 2 2_Volatility" xfId="21196" xr:uid="{2BE15949-22AC-49F7-B75E-21881C92D1BA}"/>
    <cellStyle name="Note 3 12 2 2 3" xfId="21197" xr:uid="{F11B4EA8-B764-4FE2-A683-40D87755888B}"/>
    <cellStyle name="Note 3 12 2 2_Volatility" xfId="21198" xr:uid="{AB1897A2-14BC-4FD5-8881-DBFCEBD5D37F}"/>
    <cellStyle name="Note 3 12 2 3" xfId="21199" xr:uid="{C16AD0BC-9708-4B11-95D2-2D4056F88E9D}"/>
    <cellStyle name="Note 3 12 2 3 2" xfId="21200" xr:uid="{79CA8ECE-33D3-4B6C-8FF0-027311F895F3}"/>
    <cellStyle name="Note 3 12 2 3 2 2" xfId="21201" xr:uid="{EB7692DA-8493-4A4C-BD65-AB543D0AA48A}"/>
    <cellStyle name="Note 3 12 2 3 2_Volatility" xfId="21202" xr:uid="{00CC1483-1263-46DA-A625-83C31871DEA5}"/>
    <cellStyle name="Note 3 12 2 3 3" xfId="21203" xr:uid="{6BFEA3CB-91FC-4109-978D-B129CC44052B}"/>
    <cellStyle name="Note 3 12 2 3_Volatility" xfId="21204" xr:uid="{29B4E8DB-D02A-493D-AD75-11552C926923}"/>
    <cellStyle name="Note 3 12 2 4" xfId="21205" xr:uid="{064F203F-563C-482E-B176-EB3C583FA8A6}"/>
    <cellStyle name="Note 3 12 2 4 2" xfId="21206" xr:uid="{A4BE6AB2-4E85-4C49-8ABC-5261FC8D9B72}"/>
    <cellStyle name="Note 3 12 2 4_Volatility" xfId="21207" xr:uid="{04A901A7-09F0-449F-96B9-EFC5AC787410}"/>
    <cellStyle name="Note 3 12 2 5" xfId="21208" xr:uid="{32FE09B6-F41C-4F8A-9474-020020345CD5}"/>
    <cellStyle name="Note 3 12 2_Volatility" xfId="21209" xr:uid="{748A8C1F-71D9-49D2-BED0-326D2D9B4BA4}"/>
    <cellStyle name="Note 3 12 3" xfId="21210" xr:uid="{C00F22E7-840B-4D8D-9D5B-28503EF72A25}"/>
    <cellStyle name="Note 3 12 3 2" xfId="21211" xr:uid="{5446056F-1E9E-4348-9DBE-3958081DBA3B}"/>
    <cellStyle name="Note 3 12 3 2 2" xfId="21212" xr:uid="{FD919635-075D-4CD6-9FB4-161EF5A5DE8F}"/>
    <cellStyle name="Note 3 12 3 2_Volatility" xfId="21213" xr:uid="{B5937BA7-54BC-4B3E-A4A7-EF6CA3936621}"/>
    <cellStyle name="Note 3 12 3 3" xfId="21214" xr:uid="{56381FB3-4CF1-4F10-9176-CA01C6ECDA45}"/>
    <cellStyle name="Note 3 12 3_Volatility" xfId="21215" xr:uid="{AFCFE133-E6AD-4830-9A79-28A65A23B46A}"/>
    <cellStyle name="Note 3 12 4" xfId="21216" xr:uid="{AFD7C792-2743-49DE-B771-C06CB4656D3D}"/>
    <cellStyle name="Note 3 12 4 2" xfId="21217" xr:uid="{65F9E643-7696-4C24-9B75-7C184F19FBCA}"/>
    <cellStyle name="Note 3 12 4_Volatility" xfId="21218" xr:uid="{45629BCD-7028-4796-B1AC-B14A001D2B99}"/>
    <cellStyle name="Note 3 12 5" xfId="21219" xr:uid="{31E1C3BE-4AAB-4FBA-A66F-2AA0554CCB80}"/>
    <cellStyle name="Note 3 12_Volatility" xfId="21220" xr:uid="{D335221E-ED1E-45BD-9361-DA28730CE929}"/>
    <cellStyle name="Note 3 13" xfId="21221" xr:uid="{AE831CF3-939D-4CED-B919-581101F3E929}"/>
    <cellStyle name="Note 3 13 2" xfId="21222" xr:uid="{4947211C-ECDB-47EE-8552-64E06AF82036}"/>
    <cellStyle name="Note 3 13 2 2" xfId="21223" xr:uid="{EFF7EA31-20B8-4F54-9DB8-297307E726EF}"/>
    <cellStyle name="Note 3 13 2 2 2" xfId="21224" xr:uid="{77B51E13-7015-4979-9C8F-F09B2B91D5ED}"/>
    <cellStyle name="Note 3 13 2 2 2 2" xfId="21225" xr:uid="{0DABB362-BECB-43DA-B0D6-FDE30C652B9C}"/>
    <cellStyle name="Note 3 13 2 2 2_Volatility" xfId="21226" xr:uid="{3ADB04DA-AFEF-430B-A0D4-CD62ED79CC91}"/>
    <cellStyle name="Note 3 13 2 2 3" xfId="21227" xr:uid="{033E5E63-3439-4CBA-88D4-4BB591CD28F5}"/>
    <cellStyle name="Note 3 13 2 2_Volatility" xfId="21228" xr:uid="{935A075A-C87B-426A-B818-8FB86FD4B8B1}"/>
    <cellStyle name="Note 3 13 2 3" xfId="21229" xr:uid="{C42F2632-F646-42B4-8E64-3E2CB291589F}"/>
    <cellStyle name="Note 3 13 2 3 2" xfId="21230" xr:uid="{1A8C90AF-7B1E-4696-BC8F-C192C4C4E78A}"/>
    <cellStyle name="Note 3 13 2 3 2 2" xfId="21231" xr:uid="{8868A8FE-3E86-4227-A28F-0B886D825290}"/>
    <cellStyle name="Note 3 13 2 3 2_Volatility" xfId="21232" xr:uid="{50FA76EE-C0AE-45DA-9DFE-DCD60064FBCA}"/>
    <cellStyle name="Note 3 13 2 3 3" xfId="21233" xr:uid="{865803E9-A613-42E3-A228-4B5DCC297903}"/>
    <cellStyle name="Note 3 13 2 3_Volatility" xfId="21234" xr:uid="{1EEEE486-43F6-488B-AF83-2A866A1C0376}"/>
    <cellStyle name="Note 3 13 2 4" xfId="21235" xr:uid="{B063D9A4-2B19-45D8-BC4D-DA7DF599A647}"/>
    <cellStyle name="Note 3 13 2 4 2" xfId="21236" xr:uid="{C5ABA422-A1C4-42E4-A63D-03A162BDE894}"/>
    <cellStyle name="Note 3 13 2 4_Volatility" xfId="21237" xr:uid="{565B20C0-F24E-4639-8B64-D6472C70C78C}"/>
    <cellStyle name="Note 3 13 2 5" xfId="21238" xr:uid="{F50FBD0B-370A-4F6B-9030-B772FB1BAE72}"/>
    <cellStyle name="Note 3 13 2_Volatility" xfId="21239" xr:uid="{6A191CDC-6B67-4FE9-98FB-C30193D23F56}"/>
    <cellStyle name="Note 3 13 3" xfId="21240" xr:uid="{D7B28A45-4C0B-4B57-B209-A1F4E49D2B8F}"/>
    <cellStyle name="Note 3 13 3 2" xfId="21241" xr:uid="{5F157758-CA78-4701-AEF7-074A386813E6}"/>
    <cellStyle name="Note 3 13 3 2 2" xfId="21242" xr:uid="{E89960EA-CF2C-4E0F-86CE-58691BF3FE07}"/>
    <cellStyle name="Note 3 13 3 2_Volatility" xfId="21243" xr:uid="{51FC28EA-F275-4E2B-881F-F69DF71F33D4}"/>
    <cellStyle name="Note 3 13 3 3" xfId="21244" xr:uid="{87A66B78-7231-40FB-ACDA-8B9D454EDAC8}"/>
    <cellStyle name="Note 3 13 3_Volatility" xfId="21245" xr:uid="{F640C59F-A6F2-46AF-9CEB-68AC5B17800C}"/>
    <cellStyle name="Note 3 13 4" xfId="21246" xr:uid="{6A14FD59-0F91-48BD-BE4C-2B113B321189}"/>
    <cellStyle name="Note 3 13 4 2" xfId="21247" xr:uid="{5C3651C4-F0CB-4AEE-9C30-927FDEE10521}"/>
    <cellStyle name="Note 3 13 4_Volatility" xfId="21248" xr:uid="{72E62BD6-EE83-4B01-B922-2E15177D0111}"/>
    <cellStyle name="Note 3 13 5" xfId="21249" xr:uid="{835F3D1C-BF12-43C8-B4B3-EACC301059D4}"/>
    <cellStyle name="Note 3 13_Volatility" xfId="21250" xr:uid="{57E93A97-741A-43A5-B05B-D208E5F85C7F}"/>
    <cellStyle name="Note 3 14" xfId="21251" xr:uid="{E910E3F0-EF6B-44E1-BA82-561D86D59345}"/>
    <cellStyle name="Note 3 14 2" xfId="21252" xr:uid="{1AD2AD8B-1642-44BE-BDEA-660AD1036C32}"/>
    <cellStyle name="Note 3 14 2 2" xfId="21253" xr:uid="{BC4EBF85-2DA6-4898-A8EF-CEFB2F4DE22A}"/>
    <cellStyle name="Note 3 14 2 2 2" xfId="21254" xr:uid="{94E76E77-7CBB-4DF8-AABB-A3AA86FA8EC0}"/>
    <cellStyle name="Note 3 14 2 2 2 2" xfId="21255" xr:uid="{5ECF6033-A627-4B78-B4FF-6414DE92618B}"/>
    <cellStyle name="Note 3 14 2 2 2_Volatility" xfId="21256" xr:uid="{5DA63D0C-2901-485D-9DBA-031CC5F327D5}"/>
    <cellStyle name="Note 3 14 2 2 3" xfId="21257" xr:uid="{7E0B0DE7-741A-46F4-9BE7-B75CDC54A03D}"/>
    <cellStyle name="Note 3 14 2 2_Volatility" xfId="21258" xr:uid="{618CAD26-CBF2-42F6-B1F0-C93EBE67140B}"/>
    <cellStyle name="Note 3 14 2 3" xfId="21259" xr:uid="{7844F1AA-8800-4A10-BE26-A9DC81C651D7}"/>
    <cellStyle name="Note 3 14 2 3 2" xfId="21260" xr:uid="{AE9931FB-7410-4A66-ADE5-2BF3192FA7C5}"/>
    <cellStyle name="Note 3 14 2 3 2 2" xfId="21261" xr:uid="{8B43E004-A440-4698-8186-53C7DF4D4410}"/>
    <cellStyle name="Note 3 14 2 3 2_Volatility" xfId="21262" xr:uid="{9D72D027-97ED-4C50-A71B-E7133F76C669}"/>
    <cellStyle name="Note 3 14 2 3 3" xfId="21263" xr:uid="{8041B4E9-1297-4970-917E-7BDA30522802}"/>
    <cellStyle name="Note 3 14 2 3_Volatility" xfId="21264" xr:uid="{5A587149-CC9D-4EF2-A94F-67FF80831BF3}"/>
    <cellStyle name="Note 3 14 2 4" xfId="21265" xr:uid="{D5B4D067-4BF4-43B3-A2EB-D510FB536568}"/>
    <cellStyle name="Note 3 14 2 4 2" xfId="21266" xr:uid="{FB495EE1-C72E-4D91-ACF1-7632FF13EB3A}"/>
    <cellStyle name="Note 3 14 2 4_Volatility" xfId="21267" xr:uid="{43A8A90E-B93F-4C72-8057-C947C7488FF6}"/>
    <cellStyle name="Note 3 14 2 5" xfId="21268" xr:uid="{DB646242-7F76-49E1-94B7-70F4D8F1FFF7}"/>
    <cellStyle name="Note 3 14 2_Volatility" xfId="21269" xr:uid="{CCEDE9A6-FFE6-49E6-983C-ADD5BB2A9C34}"/>
    <cellStyle name="Note 3 14 3" xfId="21270" xr:uid="{1504E787-6F74-4739-879E-65B31A5D42E8}"/>
    <cellStyle name="Note 3 14 3 2" xfId="21271" xr:uid="{D8D64190-8818-49F4-92BB-371AE05B57C2}"/>
    <cellStyle name="Note 3 14 3 2 2" xfId="21272" xr:uid="{B766CFDE-8A0F-4DBC-A31C-CAB0E60D38BB}"/>
    <cellStyle name="Note 3 14 3 2_Volatility" xfId="21273" xr:uid="{ADAA04C8-C95B-406C-841A-7F700597D14E}"/>
    <cellStyle name="Note 3 14 3 3" xfId="21274" xr:uid="{69FD287B-2A2E-46E2-AB3C-BF64B64B03C8}"/>
    <cellStyle name="Note 3 14 3_Volatility" xfId="21275" xr:uid="{6816CB39-E6E2-4EFB-AAE6-7AD7E8887C28}"/>
    <cellStyle name="Note 3 14 4" xfId="21276" xr:uid="{476BD3F8-CD60-4D4A-A5BA-8E2A4861CEA8}"/>
    <cellStyle name="Note 3 14 4 2" xfId="21277" xr:uid="{E10F3B66-A04C-47E5-9400-6E39DAF43935}"/>
    <cellStyle name="Note 3 14 4_Volatility" xfId="21278" xr:uid="{259724B2-1457-4C38-A3AB-90CCABA0612E}"/>
    <cellStyle name="Note 3 14 5" xfId="21279" xr:uid="{51090CBE-F456-4F53-9531-4E15E3C7AFAF}"/>
    <cellStyle name="Note 3 14_Volatility" xfId="21280" xr:uid="{D5E6D544-2266-47BC-AF06-298EBA81DB7D}"/>
    <cellStyle name="Note 3 15" xfId="21281" xr:uid="{A91CC83D-1E2D-40BC-A7A9-A885FAC28DA4}"/>
    <cellStyle name="Note 3 15 2" xfId="21282" xr:uid="{03FEE6A7-5525-456A-9C32-CAF798B71AA5}"/>
    <cellStyle name="Note 3 15 2 2" xfId="21283" xr:uid="{631B33E3-4096-46BE-8D83-4128D764034E}"/>
    <cellStyle name="Note 3 15 2 2 2" xfId="21284" xr:uid="{CC57F255-F472-4DF7-98A5-7378585603B4}"/>
    <cellStyle name="Note 3 15 2 2 2 2" xfId="21285" xr:uid="{844DA631-C826-4D76-A288-F35BCC616876}"/>
    <cellStyle name="Note 3 15 2 2 2_Volatility" xfId="21286" xr:uid="{FE1EB1FF-81EB-4978-9423-0F8398060F95}"/>
    <cellStyle name="Note 3 15 2 2 3" xfId="21287" xr:uid="{D2FAA205-ACFE-46AC-BD4A-9C61FA080BBB}"/>
    <cellStyle name="Note 3 15 2 2_Volatility" xfId="21288" xr:uid="{A0438620-1093-4033-B088-33817D1214D2}"/>
    <cellStyle name="Note 3 15 2 3" xfId="21289" xr:uid="{8690EE84-1F4E-44F0-85CD-C9B75590DD7D}"/>
    <cellStyle name="Note 3 15 2 3 2" xfId="21290" xr:uid="{3A0A7B4C-1C2E-4BA5-9D01-1DCAB54DCE49}"/>
    <cellStyle name="Note 3 15 2 3 2 2" xfId="21291" xr:uid="{95242D28-DDA6-4E4C-92C5-65997DAFA66F}"/>
    <cellStyle name="Note 3 15 2 3 2_Volatility" xfId="21292" xr:uid="{28F3C593-A32D-4DB5-9981-40907F420201}"/>
    <cellStyle name="Note 3 15 2 3 3" xfId="21293" xr:uid="{FCB68D26-E893-4488-BE29-1E6DE9B81819}"/>
    <cellStyle name="Note 3 15 2 3_Volatility" xfId="21294" xr:uid="{B0B0565A-B86B-4E6A-8FB3-621D93A21AFC}"/>
    <cellStyle name="Note 3 15 2 4" xfId="21295" xr:uid="{169192ED-C1D4-4873-AC6A-01D5A526789E}"/>
    <cellStyle name="Note 3 15 2 4 2" xfId="21296" xr:uid="{83D4E900-282E-4A22-87BC-92D3AA97D26B}"/>
    <cellStyle name="Note 3 15 2 4_Volatility" xfId="21297" xr:uid="{36108929-CBB0-4622-B113-A7E1532D9BF0}"/>
    <cellStyle name="Note 3 15 2 5" xfId="21298" xr:uid="{48731040-73E9-4E23-B0C3-6B8D865A5311}"/>
    <cellStyle name="Note 3 15 2_Volatility" xfId="21299" xr:uid="{C8A0A8C2-CBD6-478C-A83B-D22F80784973}"/>
    <cellStyle name="Note 3 15 3" xfId="21300" xr:uid="{D8F160E5-D3BE-4BD9-AA99-0DC91ADE8D05}"/>
    <cellStyle name="Note 3 15 3 2" xfId="21301" xr:uid="{916FEAC8-3EFE-4358-A9AF-2BA721736C56}"/>
    <cellStyle name="Note 3 15 3 2 2" xfId="21302" xr:uid="{0D98B44C-5ECC-4AE1-81F3-3C47C35435EE}"/>
    <cellStyle name="Note 3 15 3 2_Volatility" xfId="21303" xr:uid="{462D89AD-9ADB-43C9-8358-88DE9261728F}"/>
    <cellStyle name="Note 3 15 3 3" xfId="21304" xr:uid="{819452D6-A27F-4B24-9F5A-6766FE63344A}"/>
    <cellStyle name="Note 3 15 3_Volatility" xfId="21305" xr:uid="{C97709BE-8E5D-41C3-861B-C4EB7D3F07BA}"/>
    <cellStyle name="Note 3 15 4" xfId="21306" xr:uid="{A8EEC57C-8D61-49AD-BFE3-18EBDDD592BE}"/>
    <cellStyle name="Note 3 15 4 2" xfId="21307" xr:uid="{69C4C9D3-44BB-4A6C-9F79-5ABA52AE6827}"/>
    <cellStyle name="Note 3 15 4_Volatility" xfId="21308" xr:uid="{0878CE55-EAAF-413B-AB4D-3D9A1F7E2CD9}"/>
    <cellStyle name="Note 3 15 5" xfId="21309" xr:uid="{17941746-11BE-4944-B1FB-3C48D2E03458}"/>
    <cellStyle name="Note 3 15_Volatility" xfId="21310" xr:uid="{6851FA4F-6596-42FA-B977-E1F26DA52DC5}"/>
    <cellStyle name="Note 3 16" xfId="21311" xr:uid="{0B8A27FF-6419-4C88-B615-FA07199BE465}"/>
    <cellStyle name="Note 3 16 2" xfId="21312" xr:uid="{F3CEFC75-F8C6-4FD7-844A-3F647A144F39}"/>
    <cellStyle name="Note 3 16 2 2" xfId="21313" xr:uid="{B82DD1F7-98C5-4B9F-9A1C-21CE8D8E99E2}"/>
    <cellStyle name="Note 3 16 2 2 2" xfId="21314" xr:uid="{A2ED20E1-7E8F-446D-B9E0-E9167E45A05B}"/>
    <cellStyle name="Note 3 16 2 2 2 2" xfId="21315" xr:uid="{95AFEAC1-4996-4006-BB17-D383E9CEEB83}"/>
    <cellStyle name="Note 3 16 2 2 2_Volatility" xfId="21316" xr:uid="{6D4FED47-FB19-48F4-BEA9-B441E0868ED0}"/>
    <cellStyle name="Note 3 16 2 2 3" xfId="21317" xr:uid="{53CCE955-678A-4992-A456-F4711F7EDCAB}"/>
    <cellStyle name="Note 3 16 2 2_Volatility" xfId="21318" xr:uid="{6EA2E61E-1361-45B6-90E9-061D1FD48EBF}"/>
    <cellStyle name="Note 3 16 2 3" xfId="21319" xr:uid="{DBFB232A-8CD8-4291-A247-2F40C7AFE158}"/>
    <cellStyle name="Note 3 16 2 3 2" xfId="21320" xr:uid="{0974B515-4DE3-4147-8985-1010EAA41E15}"/>
    <cellStyle name="Note 3 16 2 3 2 2" xfId="21321" xr:uid="{EEB037A8-C15D-4D4F-87E8-4BC544F0D4B2}"/>
    <cellStyle name="Note 3 16 2 3 2_Volatility" xfId="21322" xr:uid="{B06D834C-6DCB-445A-B234-04C43EB3B92F}"/>
    <cellStyle name="Note 3 16 2 3 3" xfId="21323" xr:uid="{96EFBB1A-E8D1-4F7E-A977-0D6C2869CE07}"/>
    <cellStyle name="Note 3 16 2 3_Volatility" xfId="21324" xr:uid="{CD6D224D-B373-4232-ADA2-D507DCB66B4D}"/>
    <cellStyle name="Note 3 16 2 4" xfId="21325" xr:uid="{D494D2E3-79CE-489F-8B48-3309E06B6F50}"/>
    <cellStyle name="Note 3 16 2 4 2" xfId="21326" xr:uid="{B292D675-EB14-4B65-B2DF-64F937C08062}"/>
    <cellStyle name="Note 3 16 2 4_Volatility" xfId="21327" xr:uid="{23B36E4C-4793-42EB-80D5-3F9A6753BA63}"/>
    <cellStyle name="Note 3 16 2 5" xfId="21328" xr:uid="{531D24BF-92E3-47E2-A29C-91F652026928}"/>
    <cellStyle name="Note 3 16 2_Volatility" xfId="21329" xr:uid="{D71C3FB8-1C49-4EDF-8AA8-21B2A6037869}"/>
    <cellStyle name="Note 3 16 3" xfId="21330" xr:uid="{356448EB-45CC-43FE-9DE9-21D2EA84B94A}"/>
    <cellStyle name="Note 3 16 3 2" xfId="21331" xr:uid="{932125B5-76C8-4329-A014-6608C3B1C6C3}"/>
    <cellStyle name="Note 3 16 3 2 2" xfId="21332" xr:uid="{E0D8E9A3-5ACE-4101-BC55-0C77254AAB84}"/>
    <cellStyle name="Note 3 16 3 2_Volatility" xfId="21333" xr:uid="{1E03A45E-8EEC-4ED3-A459-B216F726DA9D}"/>
    <cellStyle name="Note 3 16 3 3" xfId="21334" xr:uid="{6197526C-6295-4123-8A60-9097C04F82A4}"/>
    <cellStyle name="Note 3 16 3_Volatility" xfId="21335" xr:uid="{A4F5A6A7-E369-41DA-90B1-0BB33BA19154}"/>
    <cellStyle name="Note 3 16 4" xfId="21336" xr:uid="{AC58F605-E69E-4151-95A0-FA6BD81B8FC6}"/>
    <cellStyle name="Note 3 16 4 2" xfId="21337" xr:uid="{3A46209D-A523-4475-B67F-245A4904521F}"/>
    <cellStyle name="Note 3 16 4_Volatility" xfId="21338" xr:uid="{C121D04E-D564-4087-B380-75BC4E61981E}"/>
    <cellStyle name="Note 3 16 5" xfId="21339" xr:uid="{AF10705B-9F1D-46D6-A697-ACEE1865978E}"/>
    <cellStyle name="Note 3 16_Volatility" xfId="21340" xr:uid="{A7433876-5C53-4D75-BDC8-E0D3810B99ED}"/>
    <cellStyle name="Note 3 17" xfId="21341" xr:uid="{909FE5F3-71C3-4D4E-9606-DBB745C8F83D}"/>
    <cellStyle name="Note 3 17 2" xfId="21342" xr:uid="{DCC376AB-0B75-4D72-BD45-6188F0DE6C6F}"/>
    <cellStyle name="Note 3 17 2 2" xfId="21343" xr:uid="{9CAEDFFB-001A-4569-A1ED-A5591E7DA583}"/>
    <cellStyle name="Note 3 17 2 2 2" xfId="21344" xr:uid="{33932D75-1A8A-4451-B348-E252AC06083D}"/>
    <cellStyle name="Note 3 17 2 2 2 2" xfId="21345" xr:uid="{E595D9EF-D313-4B9B-B1EE-ACB7C73913A0}"/>
    <cellStyle name="Note 3 17 2 2 2_Volatility" xfId="21346" xr:uid="{D39C542F-B2B0-4ACD-B403-57CB810DCE4B}"/>
    <cellStyle name="Note 3 17 2 2 3" xfId="21347" xr:uid="{F0C91F14-A3C3-4355-B4E1-E13845B3F5B1}"/>
    <cellStyle name="Note 3 17 2 2_Volatility" xfId="21348" xr:uid="{B295B393-982D-4CF3-A1FC-C84E71093B16}"/>
    <cellStyle name="Note 3 17 2 3" xfId="21349" xr:uid="{5996D8DF-55EB-4697-9ED1-A453C36211ED}"/>
    <cellStyle name="Note 3 17 2 3 2" xfId="21350" xr:uid="{BB1C6F15-6BD3-47BB-962B-3D2259CD9EC2}"/>
    <cellStyle name="Note 3 17 2 3 2 2" xfId="21351" xr:uid="{D4BB7C32-6EF7-4053-A2CA-95AC75FA3C1C}"/>
    <cellStyle name="Note 3 17 2 3 2_Volatility" xfId="21352" xr:uid="{88AFCE35-5BB2-433B-92D2-B305D75F0EF4}"/>
    <cellStyle name="Note 3 17 2 3 3" xfId="21353" xr:uid="{E3F177C2-AE25-4D36-B44C-6859ADD910E3}"/>
    <cellStyle name="Note 3 17 2 3_Volatility" xfId="21354" xr:uid="{037ADF15-7338-45A9-98B6-361C7BB8306D}"/>
    <cellStyle name="Note 3 17 2 4" xfId="21355" xr:uid="{825DAC19-14C8-49E5-8910-22BB671C551D}"/>
    <cellStyle name="Note 3 17 2 4 2" xfId="21356" xr:uid="{32DBCFCF-25ED-404A-9451-522693A85925}"/>
    <cellStyle name="Note 3 17 2 4_Volatility" xfId="21357" xr:uid="{65DFD4C8-D111-4ECA-85F1-2B02DF82D622}"/>
    <cellStyle name="Note 3 17 2 5" xfId="21358" xr:uid="{26725658-5A3E-4071-8FE9-919A91E0B7BB}"/>
    <cellStyle name="Note 3 17 2_Volatility" xfId="21359" xr:uid="{8E8225D4-7F99-47BB-B2F9-1B5AE7537363}"/>
    <cellStyle name="Note 3 17 3" xfId="21360" xr:uid="{47A54F91-6FC9-4BA5-9097-193DB32C7576}"/>
    <cellStyle name="Note 3 17 3 2" xfId="21361" xr:uid="{466A08ED-D314-4D60-9ABC-933A47C009E0}"/>
    <cellStyle name="Note 3 17 3 2 2" xfId="21362" xr:uid="{9D1C662F-6675-4CF8-8DFE-D74B299C01BA}"/>
    <cellStyle name="Note 3 17 3 2_Volatility" xfId="21363" xr:uid="{6C3E9047-037E-402A-8499-D142C3FE7259}"/>
    <cellStyle name="Note 3 17 3 3" xfId="21364" xr:uid="{804A24C9-0F5D-45C4-8917-DC73F15C71C0}"/>
    <cellStyle name="Note 3 17 3_Volatility" xfId="21365" xr:uid="{12B8B3DC-2791-4210-B4AA-E8139AA00A55}"/>
    <cellStyle name="Note 3 17 4" xfId="21366" xr:uid="{E78BB8D4-BDE9-4E5C-8010-7340F8C4A2CE}"/>
    <cellStyle name="Note 3 17 4 2" xfId="21367" xr:uid="{5E022F8D-A817-41C3-B160-BFD916693360}"/>
    <cellStyle name="Note 3 17 4_Volatility" xfId="21368" xr:uid="{DBA81FEB-2FBE-4D5D-83D9-49A8E135B595}"/>
    <cellStyle name="Note 3 17 5" xfId="21369" xr:uid="{E081B852-0192-44DA-BA64-3418B951B061}"/>
    <cellStyle name="Note 3 17_Volatility" xfId="21370" xr:uid="{83155C5B-55F2-44A4-843E-46C52CA07527}"/>
    <cellStyle name="Note 3 18" xfId="21371" xr:uid="{224B9878-7FD5-485C-AFB4-3DBD7CEB859D}"/>
    <cellStyle name="Note 3 18 2" xfId="21372" xr:uid="{FFDCEA18-F48A-436D-8ED1-DCA40DE9319B}"/>
    <cellStyle name="Note 3 18 2 2" xfId="21373" xr:uid="{E4BD696E-7F52-4D0F-9926-D9C55E37F439}"/>
    <cellStyle name="Note 3 18 2 2 2" xfId="21374" xr:uid="{34708F3C-7E8E-4899-A8BA-EB4390AC8750}"/>
    <cellStyle name="Note 3 18 2 2 2 2" xfId="21375" xr:uid="{5E52B9D8-BCD9-4709-BD12-176CD4E825CA}"/>
    <cellStyle name="Note 3 18 2 2 2_Volatility" xfId="21376" xr:uid="{FFB88D57-A3DF-4173-9E41-2A7A499D6B72}"/>
    <cellStyle name="Note 3 18 2 2 3" xfId="21377" xr:uid="{7A25D3C3-8BCD-426A-90A3-DA1EBF9EDA14}"/>
    <cellStyle name="Note 3 18 2 2_Volatility" xfId="21378" xr:uid="{EAC46D4D-C866-4745-934E-4777D30B87C2}"/>
    <cellStyle name="Note 3 18 2 3" xfId="21379" xr:uid="{C6B394C2-C836-496D-A6FD-F8619452D37E}"/>
    <cellStyle name="Note 3 18 2 3 2" xfId="21380" xr:uid="{61FCE478-B629-4E5C-BDEE-AEE4BDC78F8B}"/>
    <cellStyle name="Note 3 18 2 3 2 2" xfId="21381" xr:uid="{1FDB4F24-7CA3-44A1-9C2C-04ED863820C1}"/>
    <cellStyle name="Note 3 18 2 3 2_Volatility" xfId="21382" xr:uid="{D78367C7-594C-4CE8-A084-D2A7A63CC7D5}"/>
    <cellStyle name="Note 3 18 2 3 3" xfId="21383" xr:uid="{0C33D554-202F-488D-A222-E46A6DCC13B9}"/>
    <cellStyle name="Note 3 18 2 3_Volatility" xfId="21384" xr:uid="{877A54B4-D53F-4EE4-87C3-4E17B1C2F7F6}"/>
    <cellStyle name="Note 3 18 2 4" xfId="21385" xr:uid="{0F4F1725-66CE-4937-B522-826D1155AB47}"/>
    <cellStyle name="Note 3 18 2 4 2" xfId="21386" xr:uid="{F6982645-0B69-4377-B285-CC1F8CA6A41B}"/>
    <cellStyle name="Note 3 18 2 4_Volatility" xfId="21387" xr:uid="{96DA574A-F64D-4012-8F65-0B666BC738AE}"/>
    <cellStyle name="Note 3 18 2 5" xfId="21388" xr:uid="{623ABDFD-8140-4F5C-861E-8BEDCD88D9A7}"/>
    <cellStyle name="Note 3 18 2_Volatility" xfId="21389" xr:uid="{929654AE-1ACE-450D-B422-2426DD589A58}"/>
    <cellStyle name="Note 3 18 3" xfId="21390" xr:uid="{FB76BF2C-2392-4157-8E15-26A10CF628C2}"/>
    <cellStyle name="Note 3 18 3 2" xfId="21391" xr:uid="{03E5FB42-2C81-4097-AC8D-CAEDD55BAA23}"/>
    <cellStyle name="Note 3 18 3 2 2" xfId="21392" xr:uid="{DD4DD869-9A5D-41E4-9028-4DBE1DE7094E}"/>
    <cellStyle name="Note 3 18 3 2_Volatility" xfId="21393" xr:uid="{EE33693A-214C-4F63-B7AA-FCC46747AB4E}"/>
    <cellStyle name="Note 3 18 3 3" xfId="21394" xr:uid="{CA1BD3CE-6E39-475D-985C-129B4F8D563B}"/>
    <cellStyle name="Note 3 18 3_Volatility" xfId="21395" xr:uid="{4FAB9FCD-0500-4068-8A9F-ADABA18FAD7B}"/>
    <cellStyle name="Note 3 18 4" xfId="21396" xr:uid="{EE0E3152-30B3-4DF3-8E8A-8A73882E9F14}"/>
    <cellStyle name="Note 3 18 4 2" xfId="21397" xr:uid="{FAC7BE3A-F58B-4F7D-9B68-22327CBAFFFA}"/>
    <cellStyle name="Note 3 18 4_Volatility" xfId="21398" xr:uid="{19B4007F-B31A-4A0B-9DE1-142B4DC81014}"/>
    <cellStyle name="Note 3 18 5" xfId="21399" xr:uid="{82EC98DA-1CC3-45BA-9135-4ED1E0BAFE21}"/>
    <cellStyle name="Note 3 18_Volatility" xfId="21400" xr:uid="{27460811-6A22-4082-9E94-5F442928DF4F}"/>
    <cellStyle name="Note 3 19" xfId="21401" xr:uid="{BD90F453-ABF8-48A4-851A-19F38111D48B}"/>
    <cellStyle name="Note 3 19 2" xfId="21402" xr:uid="{6315FC22-16F3-41F0-A4F9-431B949B41DE}"/>
    <cellStyle name="Note 3 19 2 2" xfId="21403" xr:uid="{4B06F4FF-651A-4A7E-AD3B-966FEAB67834}"/>
    <cellStyle name="Note 3 19 2 2 2" xfId="21404" xr:uid="{BA9315D6-8DB7-4F7A-8F5E-8987E6BEF1E9}"/>
    <cellStyle name="Note 3 19 2 2 2 2" xfId="21405" xr:uid="{4C85ED61-3BA7-413A-BE85-DF9652CEE473}"/>
    <cellStyle name="Note 3 19 2 2 2_Volatility" xfId="21406" xr:uid="{3E759BF3-3C09-413C-9530-2F1D58FE7B65}"/>
    <cellStyle name="Note 3 19 2 2 3" xfId="21407" xr:uid="{1E6EB464-583D-4ADB-80E8-E2E69B0A6074}"/>
    <cellStyle name="Note 3 19 2 2_Volatility" xfId="21408" xr:uid="{565025D2-554A-491D-BD76-C98BE82849C7}"/>
    <cellStyle name="Note 3 19 2 3" xfId="21409" xr:uid="{BC7DA448-45EC-4078-AECF-3B14ED827BC9}"/>
    <cellStyle name="Note 3 19 2 3 2" xfId="21410" xr:uid="{9C2FBECC-3E81-4ED5-A6BC-E0B1C7B1FFA8}"/>
    <cellStyle name="Note 3 19 2 3 2 2" xfId="21411" xr:uid="{E6DF6BF2-0EAD-4E9C-9546-ED51237E3E6D}"/>
    <cellStyle name="Note 3 19 2 3 2_Volatility" xfId="21412" xr:uid="{0C916423-3B77-4CA1-9317-E0E581F34B83}"/>
    <cellStyle name="Note 3 19 2 3 3" xfId="21413" xr:uid="{B093DEAA-3350-4056-8539-D7FA039FFA94}"/>
    <cellStyle name="Note 3 19 2 3_Volatility" xfId="21414" xr:uid="{1C3027D7-07F1-4A21-9487-C20300B56ABA}"/>
    <cellStyle name="Note 3 19 2 4" xfId="21415" xr:uid="{FE3B73F9-4300-4D83-9B4B-9B23CF08933D}"/>
    <cellStyle name="Note 3 19 2 4 2" xfId="21416" xr:uid="{51BEFC39-63FA-4AC8-949B-1FBD9D22CA10}"/>
    <cellStyle name="Note 3 19 2 4_Volatility" xfId="21417" xr:uid="{9C9846BC-4F5E-4A11-9064-762605FCC222}"/>
    <cellStyle name="Note 3 19 2 5" xfId="21418" xr:uid="{9F9B4DD5-95C5-4246-90A3-5825970A3630}"/>
    <cellStyle name="Note 3 19 2_Volatility" xfId="21419" xr:uid="{C5E3023D-20CF-4031-A612-2D660A03AFC0}"/>
    <cellStyle name="Note 3 19 3" xfId="21420" xr:uid="{EA314ED0-AF9C-4D26-82D9-A054C131CB7D}"/>
    <cellStyle name="Note 3 19 3 2" xfId="21421" xr:uid="{C91D8F0F-3412-4B82-BA37-5B98174D406F}"/>
    <cellStyle name="Note 3 19 3 2 2" xfId="21422" xr:uid="{DAA86707-3752-4EF7-8C8C-926629830699}"/>
    <cellStyle name="Note 3 19 3 2_Volatility" xfId="21423" xr:uid="{0BD25A21-043C-4AD2-A39C-2F0F9D73999E}"/>
    <cellStyle name="Note 3 19 3 3" xfId="21424" xr:uid="{CA088330-8D4B-4FB3-B99C-306B41FC30DF}"/>
    <cellStyle name="Note 3 19 3_Volatility" xfId="21425" xr:uid="{D07C760E-0EA5-4C42-8AF0-216D34CDA960}"/>
    <cellStyle name="Note 3 19 4" xfId="21426" xr:uid="{921D5CCA-0C4E-4D64-98E9-B012980A78D5}"/>
    <cellStyle name="Note 3 19 4 2" xfId="21427" xr:uid="{E722D601-B694-4329-9B41-30102EEECD58}"/>
    <cellStyle name="Note 3 19 4_Volatility" xfId="21428" xr:uid="{8D990686-43CA-49B9-AD9A-D8753542CC16}"/>
    <cellStyle name="Note 3 19 5" xfId="21429" xr:uid="{719B14EF-2918-4002-BDFA-05BBBD57B178}"/>
    <cellStyle name="Note 3 19_Volatility" xfId="21430" xr:uid="{2FBD0325-E0F3-4CA8-8169-96808C93863F}"/>
    <cellStyle name="Note 3 2" xfId="21431" xr:uid="{489F68A5-5AD5-41D3-83D1-E3DB1EBB00DF}"/>
    <cellStyle name="Note 3 2 10" xfId="21432" xr:uid="{212EA6A5-6D51-43A6-9357-9B585EC4F9C1}"/>
    <cellStyle name="Note 3 2 10 2" xfId="21433" xr:uid="{D8DC2B8E-94CB-4148-9E5B-D1D3943A3C0E}"/>
    <cellStyle name="Note 3 2 10_Volatility" xfId="21434" xr:uid="{B79D3330-BD33-4CF2-B9AB-E4DBF40D0488}"/>
    <cellStyle name="Note 3 2 100" xfId="21435" xr:uid="{4AD63CFD-E6ED-4E8B-8DB4-30ED5C73CC5F}"/>
    <cellStyle name="Note 3 2 100 2" xfId="21436" xr:uid="{81FC15EA-643A-4BCA-BDEA-CF4F3A7D3DBE}"/>
    <cellStyle name="Note 3 2 100_Volatility" xfId="21437" xr:uid="{CE7A7F7A-8BB7-4015-BB4B-6D732ED099B1}"/>
    <cellStyle name="Note 3 2 101" xfId="21438" xr:uid="{98B693E4-D676-4E3B-9F1B-865A43D7B7AC}"/>
    <cellStyle name="Note 3 2 101 2" xfId="21439" xr:uid="{15865CC3-4332-4B12-B0B1-C27797F4E0BD}"/>
    <cellStyle name="Note 3 2 101_Volatility" xfId="21440" xr:uid="{A65B94CC-A62C-4FE1-A968-C2632D7680E6}"/>
    <cellStyle name="Note 3 2 102" xfId="21441" xr:uid="{C8AC6560-C65F-4553-9B09-4E860669DAEF}"/>
    <cellStyle name="Note 3 2 102 2" xfId="21442" xr:uid="{64672DE6-83F9-4615-82D3-177293D21548}"/>
    <cellStyle name="Note 3 2 102_Volatility" xfId="21443" xr:uid="{375C9E53-D9BF-44BC-8BA1-2A79421C71A4}"/>
    <cellStyle name="Note 3 2 103" xfId="21444" xr:uid="{F33B917A-2B92-44BD-8404-328C13829B36}"/>
    <cellStyle name="Note 3 2 103 2" xfId="21445" xr:uid="{9FF3E916-938D-4908-910E-2158298F73C5}"/>
    <cellStyle name="Note 3 2 103_Volatility" xfId="21446" xr:uid="{6AAA9CA6-7306-4556-9715-05C055650A0B}"/>
    <cellStyle name="Note 3 2 104" xfId="21447" xr:uid="{0922A3F2-8F79-450B-BA6B-A57FD7A2D22D}"/>
    <cellStyle name="Note 3 2 104 2" xfId="21448" xr:uid="{6416A3F4-BD1E-4282-BD8F-B866DA1587DB}"/>
    <cellStyle name="Note 3 2 104_Volatility" xfId="21449" xr:uid="{856D4D38-0EB7-458A-B5A1-07CB27DD0B48}"/>
    <cellStyle name="Note 3 2 105" xfId="21450" xr:uid="{D0A61120-E489-4D86-88EB-338C0F37B75D}"/>
    <cellStyle name="Note 3 2 105 2" xfId="21451" xr:uid="{E378F22F-EE23-49AF-9B97-D9FF74692618}"/>
    <cellStyle name="Note 3 2 105_Volatility" xfId="21452" xr:uid="{21BEC2E9-2F3A-43C3-8A67-64C3478EE10D}"/>
    <cellStyle name="Note 3 2 106" xfId="21453" xr:uid="{A541581F-D8B1-4D22-A814-57096A2B9686}"/>
    <cellStyle name="Note 3 2 106 2" xfId="21454" xr:uid="{A9DA3E01-F2CA-4235-B181-3491BD897CF0}"/>
    <cellStyle name="Note 3 2 106_Volatility" xfId="21455" xr:uid="{5D4689DB-8D62-4F9A-8473-0CA466D4090B}"/>
    <cellStyle name="Note 3 2 107" xfId="21456" xr:uid="{1321DE2B-D1FC-4E8A-BAD9-38223407F93A}"/>
    <cellStyle name="Note 3 2 107 2" xfId="21457" xr:uid="{8300A7B5-BCED-4311-B317-A1BD23F2E1AA}"/>
    <cellStyle name="Note 3 2 107_Volatility" xfId="21458" xr:uid="{C01D950B-D44A-4D67-8800-524D5F7ACBDF}"/>
    <cellStyle name="Note 3 2 108" xfId="21459" xr:uid="{E454C3CB-C6A8-455E-95FE-60ED35076C0C}"/>
    <cellStyle name="Note 3 2 108 2" xfId="21460" xr:uid="{DB1F02CB-8B5E-4CED-B8D0-6483E627F61A}"/>
    <cellStyle name="Note 3 2 108_Volatility" xfId="21461" xr:uid="{468F3DEF-4696-4159-91E2-913E8E3A75B3}"/>
    <cellStyle name="Note 3 2 109" xfId="21462" xr:uid="{4DCE3A6F-5798-4F89-909E-D2961684E9A8}"/>
    <cellStyle name="Note 3 2 109 2" xfId="21463" xr:uid="{A5E369B6-043C-41E9-98F6-86CB968B35DA}"/>
    <cellStyle name="Note 3 2 109_Volatility" xfId="21464" xr:uid="{B2BC18CA-BDE6-43BB-A93C-1BFA4DF86BEB}"/>
    <cellStyle name="Note 3 2 11" xfId="21465" xr:uid="{3177A94C-C206-4FC3-AA77-F6D6C5DB6D93}"/>
    <cellStyle name="Note 3 2 11 2" xfId="21466" xr:uid="{E614E7A4-F23C-4EBC-8F05-64754CEEC2B7}"/>
    <cellStyle name="Note 3 2 11_Volatility" xfId="21467" xr:uid="{B07A7E73-59D4-4AE0-873F-19F57538328B}"/>
    <cellStyle name="Note 3 2 110" xfId="21468" xr:uid="{1E0534BA-9408-4919-8641-63541D4EFB00}"/>
    <cellStyle name="Note 3 2 110 2" xfId="21469" xr:uid="{49F2F8D4-2914-4A5B-B6D2-77E28562213C}"/>
    <cellStyle name="Note 3 2 110_Volatility" xfId="21470" xr:uid="{5DE69C79-03F9-4A8F-A89A-D45F4759C704}"/>
    <cellStyle name="Note 3 2 111" xfId="21471" xr:uid="{208972CE-99E0-4CA3-A1CF-F85B9D508FFD}"/>
    <cellStyle name="Note 3 2 111 2" xfId="21472" xr:uid="{E2D50835-0559-466E-B0B7-55D493593280}"/>
    <cellStyle name="Note 3 2 111_Volatility" xfId="21473" xr:uid="{EA5883CE-E615-4B1C-A956-1C234E618EC1}"/>
    <cellStyle name="Note 3 2 112" xfId="21474" xr:uid="{23F8541A-09B3-4668-9C88-5E33F43FD84A}"/>
    <cellStyle name="Note 3 2 112 2" xfId="21475" xr:uid="{1C2F5C0F-532F-4991-AB11-6C261E8F7283}"/>
    <cellStyle name="Note 3 2 112_Volatility" xfId="21476" xr:uid="{113C9E03-5834-453F-B8E6-BB6473D8ABB9}"/>
    <cellStyle name="Note 3 2 113" xfId="21477" xr:uid="{5AFF1FAF-C012-425C-9D69-5035CF4CC86E}"/>
    <cellStyle name="Note 3 2 113 2" xfId="21478" xr:uid="{C21C2AA4-53EE-4CB4-90B6-62E128D09ECD}"/>
    <cellStyle name="Note 3 2 113_Volatility" xfId="21479" xr:uid="{B1ED4A5C-230F-4BF8-851E-2961DFEA25C1}"/>
    <cellStyle name="Note 3 2 114" xfId="21480" xr:uid="{2B35CC24-FB75-409E-A0F4-B9FF4DE353A4}"/>
    <cellStyle name="Note 3 2 114 2" xfId="21481" xr:uid="{EA4A0A38-0726-4673-BDE9-0F67B5468411}"/>
    <cellStyle name="Note 3 2 114_Volatility" xfId="21482" xr:uid="{E408EA0A-26CC-486D-A893-8D95581FCD57}"/>
    <cellStyle name="Note 3 2 115" xfId="21483" xr:uid="{F73FC23A-D4C3-4BF5-B992-A81F58DB46B6}"/>
    <cellStyle name="Note 3 2 115 2" xfId="21484" xr:uid="{8995A212-5E23-4C60-9978-51A81541D025}"/>
    <cellStyle name="Note 3 2 115_Volatility" xfId="21485" xr:uid="{46881099-EF05-48C8-BDD3-90A468F2CE77}"/>
    <cellStyle name="Note 3 2 116" xfId="21486" xr:uid="{33D365E6-5A63-42B0-90F5-FEC97E1B583D}"/>
    <cellStyle name="Note 3 2 116 2" xfId="21487" xr:uid="{77CF161D-CF0B-4EFF-919D-328BBB55A8CB}"/>
    <cellStyle name="Note 3 2 116_Volatility" xfId="21488" xr:uid="{19031789-368C-4F19-9883-F4941C99A69D}"/>
    <cellStyle name="Note 3 2 117" xfId="21489" xr:uid="{3F591C4A-C2DE-474D-B527-E28832955412}"/>
    <cellStyle name="Note 3 2 117 2" xfId="21490" xr:uid="{7D7BEB12-257C-42A2-9B9B-1F107A3539E1}"/>
    <cellStyle name="Note 3 2 117_Volatility" xfId="21491" xr:uid="{4EF79278-C14B-4025-9741-AB8836BB659F}"/>
    <cellStyle name="Note 3 2 118" xfId="21492" xr:uid="{9F77DADC-A2EA-4CB7-962F-ECE52A0D6E3A}"/>
    <cellStyle name="Note 3 2 118 2" xfId="21493" xr:uid="{28D56DF2-99F7-4C99-BE97-D0C60EA55632}"/>
    <cellStyle name="Note 3 2 118_Volatility" xfId="21494" xr:uid="{BB5191F5-4F97-4E32-A97C-83C6BF2EE512}"/>
    <cellStyle name="Note 3 2 119" xfId="21495" xr:uid="{CADB5155-E9E1-44CD-B214-AB1B0C8A24F3}"/>
    <cellStyle name="Note 3 2 119 2" xfId="21496" xr:uid="{1E113A2B-B672-4D6C-8007-AD2C3C1054E4}"/>
    <cellStyle name="Note 3 2 119_Volatility" xfId="21497" xr:uid="{7E820C87-857C-4CAD-875A-A33D1BD76182}"/>
    <cellStyle name="Note 3 2 12" xfId="21498" xr:uid="{9FDDEC65-F800-440E-A4BF-6F384B98F6F3}"/>
    <cellStyle name="Note 3 2 12 2" xfId="21499" xr:uid="{2181E56E-F059-41F1-B2A8-B3B7633995B3}"/>
    <cellStyle name="Note 3 2 12_Volatility" xfId="21500" xr:uid="{6B7CFE12-B75B-4C02-87FE-9B801E2C52CF}"/>
    <cellStyle name="Note 3 2 120" xfId="21501" xr:uid="{C6679CA9-A444-4BCB-99A3-EF5E622074DA}"/>
    <cellStyle name="Note 3 2 120 2" xfId="21502" xr:uid="{8599193C-A4B1-4F0C-AF80-ED1FE334EE80}"/>
    <cellStyle name="Note 3 2 120_Volatility" xfId="21503" xr:uid="{871467F6-36CE-4C8F-8216-31F22AAFCE7C}"/>
    <cellStyle name="Note 3 2 121" xfId="21504" xr:uid="{ED002B4A-D811-4863-94BD-8BDE43DE0F13}"/>
    <cellStyle name="Note 3 2 121 2" xfId="21505" xr:uid="{1E1E9894-39F6-4F6E-8374-1FB1ED4AC4F4}"/>
    <cellStyle name="Note 3 2 121_Volatility" xfId="21506" xr:uid="{B2FDA8BE-ADEC-43F5-A13A-F60472A840DF}"/>
    <cellStyle name="Note 3 2 122" xfId="21507" xr:uid="{DA377662-91AC-44B6-AE70-8BF92D9D2055}"/>
    <cellStyle name="Note 3 2 122 2" xfId="21508" xr:uid="{02DADB44-85B5-427C-9AC8-8B335DFF1AE6}"/>
    <cellStyle name="Note 3 2 122_Volatility" xfId="21509" xr:uid="{E0732160-EEA2-4B2C-ADBF-86B81BDC2964}"/>
    <cellStyle name="Note 3 2 123" xfId="21510" xr:uid="{0BFD9845-3E84-4713-A088-CFB91FD947B4}"/>
    <cellStyle name="Note 3 2 123 2" xfId="21511" xr:uid="{9CE91381-8194-4A7C-9667-64EDFB92130C}"/>
    <cellStyle name="Note 3 2 123_Volatility" xfId="21512" xr:uid="{99F121AB-8605-476C-A164-18F58B670D15}"/>
    <cellStyle name="Note 3 2 124" xfId="21513" xr:uid="{B72819D8-5F3B-4ADB-93E9-863D4E5304EB}"/>
    <cellStyle name="Note 3 2 124 2" xfId="21514" xr:uid="{20E7EA6E-3A8E-42C4-BD09-FD54AEEE545C}"/>
    <cellStyle name="Note 3 2 124_Volatility" xfId="21515" xr:uid="{F504CD2D-8537-4517-BE7E-682F02293230}"/>
    <cellStyle name="Note 3 2 125" xfId="21516" xr:uid="{AB02368B-5387-4A58-BC9C-103CEED9E9C1}"/>
    <cellStyle name="Note 3 2 125 2" xfId="21517" xr:uid="{F070DD66-EB2B-4B30-8B71-42B852243FBA}"/>
    <cellStyle name="Note 3 2 125_Volatility" xfId="21518" xr:uid="{2099DA7C-6490-40B1-B684-097AB457ADC2}"/>
    <cellStyle name="Note 3 2 126" xfId="21519" xr:uid="{B0A8F084-D3BB-44F6-A343-5954CFA12C88}"/>
    <cellStyle name="Note 3 2 126 2" xfId="21520" xr:uid="{7EF31836-A998-4B08-A3E1-AFA1B97AD982}"/>
    <cellStyle name="Note 3 2 126_Volatility" xfId="21521" xr:uid="{56D5EE85-1AA7-449B-BCBD-23A915CB4E86}"/>
    <cellStyle name="Note 3 2 127" xfId="21522" xr:uid="{3AF6FD52-02D9-4266-94DD-5FFC1407DABA}"/>
    <cellStyle name="Note 3 2 127 2" xfId="21523" xr:uid="{6B535A36-ACE1-4105-97B8-DEA0F4FF3F70}"/>
    <cellStyle name="Note 3 2 127_Volatility" xfId="21524" xr:uid="{28D0D83A-330D-4883-9EC6-697AAC5FEC7D}"/>
    <cellStyle name="Note 3 2 128" xfId="21525" xr:uid="{3FEEC81D-C81D-4E75-85B7-B8086D45388E}"/>
    <cellStyle name="Note 3 2 128 2" xfId="21526" xr:uid="{34886E79-372E-48A0-B4B1-26875DFC37A7}"/>
    <cellStyle name="Note 3 2 128_Volatility" xfId="21527" xr:uid="{2C12EC38-3F31-48CD-8B21-EF29696ABD20}"/>
    <cellStyle name="Note 3 2 129" xfId="21528" xr:uid="{CC4ADA7F-186C-4210-A906-5292971C3E20}"/>
    <cellStyle name="Note 3 2 129 2" xfId="21529" xr:uid="{2D3A0BEB-9617-41F1-9112-5C34ED5D8DB0}"/>
    <cellStyle name="Note 3 2 129_Volatility" xfId="21530" xr:uid="{78DE393A-23E3-41D8-A2EB-A90103970289}"/>
    <cellStyle name="Note 3 2 13" xfId="21531" xr:uid="{74A248A2-BF4E-482F-9E30-B58C54DB1C81}"/>
    <cellStyle name="Note 3 2 13 2" xfId="21532" xr:uid="{EE7FBDAF-9416-4CDA-9BE2-FD3E04E210A9}"/>
    <cellStyle name="Note 3 2 13_Volatility" xfId="21533" xr:uid="{4C441ECB-EF93-4CA6-A510-9F5E0F9E861F}"/>
    <cellStyle name="Note 3 2 130" xfId="21534" xr:uid="{D6579905-6A05-4BCD-807A-698667026E14}"/>
    <cellStyle name="Note 3 2 130 2" xfId="21535" xr:uid="{1C7559DF-9E4C-48FA-8279-0E385D187B22}"/>
    <cellStyle name="Note 3 2 130_Volatility" xfId="21536" xr:uid="{1B79B5EB-1D44-46B2-BF3D-4538FA120FB1}"/>
    <cellStyle name="Note 3 2 131" xfId="21537" xr:uid="{E2D9E3B3-E289-4311-B044-B18676404444}"/>
    <cellStyle name="Note 3 2 131 2" xfId="21538" xr:uid="{F2876273-BE22-4130-A648-227DE937D79B}"/>
    <cellStyle name="Note 3 2 131_Volatility" xfId="21539" xr:uid="{38F62C31-7C11-4CB4-9D27-074A588308C5}"/>
    <cellStyle name="Note 3 2 132" xfId="21540" xr:uid="{20CC9615-E162-431B-B8CD-E7F5972C3B50}"/>
    <cellStyle name="Note 3 2 132 2" xfId="21541" xr:uid="{7128DFEA-A911-45D6-AE1E-D0D40E53C071}"/>
    <cellStyle name="Note 3 2 132_Volatility" xfId="21542" xr:uid="{82E0DC2C-DB57-45BC-9CC2-4091751F0F98}"/>
    <cellStyle name="Note 3 2 133" xfId="21543" xr:uid="{3EB167A3-F83D-4546-8BBF-D861DA207C6D}"/>
    <cellStyle name="Note 3 2 133 2" xfId="21544" xr:uid="{4786AD26-5936-4A9E-A731-3F2D400255C2}"/>
    <cellStyle name="Note 3 2 133_Volatility" xfId="21545" xr:uid="{B4F06366-89A6-41E2-B307-9F85C00F8FBC}"/>
    <cellStyle name="Note 3 2 134" xfId="21546" xr:uid="{7BDCC994-2F44-4D41-82F7-DBAF9AC30699}"/>
    <cellStyle name="Note 3 2 134 2" xfId="21547" xr:uid="{04DD02F3-975A-4C44-AC1B-33EC13CBE934}"/>
    <cellStyle name="Note 3 2 134_Volatility" xfId="21548" xr:uid="{332B297D-75B6-450F-95E7-D57F5B33528A}"/>
    <cellStyle name="Note 3 2 135" xfId="21549" xr:uid="{3CB486D7-4DE8-43AE-B873-B810D4BCB5A4}"/>
    <cellStyle name="Note 3 2 135 2" xfId="21550" xr:uid="{29270EDC-AC1F-4E07-93B9-E55AAC873655}"/>
    <cellStyle name="Note 3 2 135_Volatility" xfId="21551" xr:uid="{B965BEB5-28B9-43B8-9A42-0C011ED5FEC9}"/>
    <cellStyle name="Note 3 2 136" xfId="21552" xr:uid="{45D4B8E5-C1B1-4250-9CFD-3255307B9D11}"/>
    <cellStyle name="Note 3 2 136 2" xfId="21553" xr:uid="{786225BF-CBA9-4228-8FD4-62D4A758BDE4}"/>
    <cellStyle name="Note 3 2 136_Volatility" xfId="21554" xr:uid="{FC4C0ADA-7C6A-4DC0-B515-3C2DD4B72896}"/>
    <cellStyle name="Note 3 2 137" xfId="21555" xr:uid="{7F5CE6A0-01E1-44D5-A2CD-E7D78A09777B}"/>
    <cellStyle name="Note 3 2 137 2" xfId="21556" xr:uid="{9B06FE76-ECFF-424F-AAF3-5C8A8F4505C4}"/>
    <cellStyle name="Note 3 2 137_Volatility" xfId="21557" xr:uid="{7A394F8F-B21F-47D6-9708-00F74020E24B}"/>
    <cellStyle name="Note 3 2 138" xfId="21558" xr:uid="{34A0D3AC-9D1C-484C-AFEA-1D3B624632AA}"/>
    <cellStyle name="Note 3 2 138 2" xfId="21559" xr:uid="{2C39D95C-1303-4B5B-A6AC-4A0F61426BBE}"/>
    <cellStyle name="Note 3 2 138_Volatility" xfId="21560" xr:uid="{FDB7A785-57F9-4CE9-9D00-3C181694085E}"/>
    <cellStyle name="Note 3 2 139" xfId="21561" xr:uid="{2BA81789-122A-415F-90B6-838DCC3D8A62}"/>
    <cellStyle name="Note 3 2 14" xfId="21562" xr:uid="{73BDA55E-C940-4CBD-8F99-A21997F5DC94}"/>
    <cellStyle name="Note 3 2 14 2" xfId="21563" xr:uid="{C9EFB3C6-AD05-451E-A5C0-1059E6A136E5}"/>
    <cellStyle name="Note 3 2 14_Volatility" xfId="21564" xr:uid="{80054245-99D3-4FA6-8779-ED9BAAAFBFAA}"/>
    <cellStyle name="Note 3 2 140" xfId="21565" xr:uid="{18092A60-CA3C-41CE-ACD6-9E79E6FDB5D8}"/>
    <cellStyle name="Note 3 2 141" xfId="21566" xr:uid="{2ECA43D5-5926-4027-A00F-20F54AA536DB}"/>
    <cellStyle name="Note 3 2 142" xfId="21567" xr:uid="{50EDDD06-12D7-431F-881D-1ACBFDDF3CFA}"/>
    <cellStyle name="Note 3 2 143" xfId="21568" xr:uid="{434ADC43-9CE6-4F27-B0E2-7436CC338100}"/>
    <cellStyle name="Note 3 2 15" xfId="21569" xr:uid="{CFB8AE03-8089-4BE5-B7EA-1504F2F03E00}"/>
    <cellStyle name="Note 3 2 15 2" xfId="21570" xr:uid="{D04C2846-CC9F-49DF-A32D-8899FE868417}"/>
    <cellStyle name="Note 3 2 15_Volatility" xfId="21571" xr:uid="{48633281-208F-435B-AC70-49B9E3098FDC}"/>
    <cellStyle name="Note 3 2 16" xfId="21572" xr:uid="{4361AC3E-D5BA-43C7-A6FE-280CEDFBF092}"/>
    <cellStyle name="Note 3 2 16 2" xfId="21573" xr:uid="{F13A334D-9A6F-43A4-B845-5888D9D4EF41}"/>
    <cellStyle name="Note 3 2 16_Volatility" xfId="21574" xr:uid="{AFEDB501-F47A-49A9-9B06-2C825699EA61}"/>
    <cellStyle name="Note 3 2 17" xfId="21575" xr:uid="{CBBBBD76-91A0-4E84-9BE7-053A6DCAFD0A}"/>
    <cellStyle name="Note 3 2 17 2" xfId="21576" xr:uid="{54C93E40-7581-4CFB-BA94-E13C1E84079A}"/>
    <cellStyle name="Note 3 2 17_Volatility" xfId="21577" xr:uid="{6389DF42-807F-4972-AFCF-3D4D5030A819}"/>
    <cellStyle name="Note 3 2 18" xfId="21578" xr:uid="{686B0F5F-A471-45E4-B971-1918BB08C16C}"/>
    <cellStyle name="Note 3 2 18 2" xfId="21579" xr:uid="{E01F09AB-CE04-46A5-B46E-01C24E088037}"/>
    <cellStyle name="Note 3 2 18_Volatility" xfId="21580" xr:uid="{CC434823-05F7-4153-9DE7-90C3FBBF7989}"/>
    <cellStyle name="Note 3 2 19" xfId="21581" xr:uid="{F72C235C-6EDE-4FB4-99AD-5AE7981B8F4D}"/>
    <cellStyle name="Note 3 2 19 2" xfId="21582" xr:uid="{AFB81685-5E7F-4C44-A982-74A9E240E991}"/>
    <cellStyle name="Note 3 2 19_Volatility" xfId="21583" xr:uid="{01B9E4B9-C99F-427B-B1B3-59A33F14317F}"/>
    <cellStyle name="Note 3 2 2" xfId="21584" xr:uid="{6BD43461-4E7D-4416-B934-CF8F71D08BC8}"/>
    <cellStyle name="Note 3 2 2 2" xfId="21585" xr:uid="{BB04C0B2-8E1E-4A9A-B22E-7F779FD1DCBB}"/>
    <cellStyle name="Note 3 2 2_Volatility" xfId="21586" xr:uid="{B8287899-3045-4445-9EB9-A91CA32B5D91}"/>
    <cellStyle name="Note 3 2 20" xfId="21587" xr:uid="{E70DCCA9-874A-43E6-BEAF-0C11364DA17E}"/>
    <cellStyle name="Note 3 2 20 2" xfId="21588" xr:uid="{5BB26109-64EC-498E-8260-A03DE947B312}"/>
    <cellStyle name="Note 3 2 20_Volatility" xfId="21589" xr:uid="{625BA0A0-1EDE-4F4C-AFA6-1E8E96E3B34C}"/>
    <cellStyle name="Note 3 2 21" xfId="21590" xr:uid="{01F82141-0346-4C90-A35D-8F5996850108}"/>
    <cellStyle name="Note 3 2 21 2" xfId="21591" xr:uid="{351FF9D8-19E2-40BD-A3A2-C5A8BE74DF41}"/>
    <cellStyle name="Note 3 2 21_Volatility" xfId="21592" xr:uid="{8311FB1C-DBC8-444A-A80C-093E06D03B0F}"/>
    <cellStyle name="Note 3 2 22" xfId="21593" xr:uid="{D179AA78-696B-4515-984F-CF08DBB0965A}"/>
    <cellStyle name="Note 3 2 22 2" xfId="21594" xr:uid="{4DB3E92A-9074-4F62-A26E-8CD56554A699}"/>
    <cellStyle name="Note 3 2 22_Volatility" xfId="21595" xr:uid="{14B48696-5FD3-4B1B-A0C0-55BF9C44AD8C}"/>
    <cellStyle name="Note 3 2 23" xfId="21596" xr:uid="{9DDB8BFB-B66F-4BF0-B8D5-7DA7FC062106}"/>
    <cellStyle name="Note 3 2 23 2" xfId="21597" xr:uid="{FCAFA11D-F3FC-4EF8-8F9A-3952CA76D77D}"/>
    <cellStyle name="Note 3 2 23_Volatility" xfId="21598" xr:uid="{DFA178E1-29CE-4904-A446-9B2D0F7E055E}"/>
    <cellStyle name="Note 3 2 24" xfId="21599" xr:uid="{F276A3CD-7497-45EA-BBDD-E911B457E0C7}"/>
    <cellStyle name="Note 3 2 24 2" xfId="21600" xr:uid="{B041D57B-D9C2-4738-B06E-7B82ED6E449F}"/>
    <cellStyle name="Note 3 2 24_Volatility" xfId="21601" xr:uid="{0CE6B38C-5585-4D68-9E51-E88D94891F0C}"/>
    <cellStyle name="Note 3 2 25" xfId="21602" xr:uid="{AD25C9CE-4756-4D88-B186-BD6DE5687454}"/>
    <cellStyle name="Note 3 2 25 2" xfId="21603" xr:uid="{1570680E-6ECC-4306-B82E-CEF893187E8C}"/>
    <cellStyle name="Note 3 2 25_Volatility" xfId="21604" xr:uid="{A168205B-C05D-4369-B13F-46A4E289A9C6}"/>
    <cellStyle name="Note 3 2 26" xfId="21605" xr:uid="{0CA1873A-7364-48D1-A3A0-AC49E922FD68}"/>
    <cellStyle name="Note 3 2 26 2" xfId="21606" xr:uid="{70C69CA6-0EC5-437F-B906-762A1DCAC09A}"/>
    <cellStyle name="Note 3 2 26_Volatility" xfId="21607" xr:uid="{B77FA65E-BCAE-4A93-BF1E-F759E58C7D42}"/>
    <cellStyle name="Note 3 2 27" xfId="21608" xr:uid="{FA9F5384-8B11-4302-B804-AF18700CDD05}"/>
    <cellStyle name="Note 3 2 27 2" xfId="21609" xr:uid="{45A05594-6408-4F3A-94A4-0FE8C9483E4D}"/>
    <cellStyle name="Note 3 2 27_Volatility" xfId="21610" xr:uid="{CF300FA5-1A57-4AE8-A775-460880744BE7}"/>
    <cellStyle name="Note 3 2 28" xfId="21611" xr:uid="{1824CA99-433D-4DF0-ACE0-5CA76E7D2BE1}"/>
    <cellStyle name="Note 3 2 28 2" xfId="21612" xr:uid="{4FED504E-D8C7-491E-B5CD-E82113075E41}"/>
    <cellStyle name="Note 3 2 28_Volatility" xfId="21613" xr:uid="{4EE247D6-543B-4533-BE61-933560BB51F2}"/>
    <cellStyle name="Note 3 2 29" xfId="21614" xr:uid="{D05E33B1-C91D-42A8-A4C5-F650E6E90688}"/>
    <cellStyle name="Note 3 2 29 2" xfId="21615" xr:uid="{576A9E1E-3A31-4BF8-B6BB-75F41918388F}"/>
    <cellStyle name="Note 3 2 29_Volatility" xfId="21616" xr:uid="{8D18C777-0059-4C38-BE9F-738F9F9C6474}"/>
    <cellStyle name="Note 3 2 3" xfId="21617" xr:uid="{D6C8DF4F-1299-42E0-A4D3-7D79765794A7}"/>
    <cellStyle name="Note 3 2 3 2" xfId="21618" xr:uid="{226215FA-3393-4467-941A-A0880792BFC9}"/>
    <cellStyle name="Note 3 2 3_Volatility" xfId="21619" xr:uid="{BD90AF99-3FD2-4727-BFA0-90E366FD70E1}"/>
    <cellStyle name="Note 3 2 30" xfId="21620" xr:uid="{BB33AEBC-2457-4444-9F7B-8CC5714A2257}"/>
    <cellStyle name="Note 3 2 30 2" xfId="21621" xr:uid="{F0333070-1104-47FB-870E-D3101C2F75AB}"/>
    <cellStyle name="Note 3 2 30_Volatility" xfId="21622" xr:uid="{E2A84DCD-22AA-42AF-834E-888372854E83}"/>
    <cellStyle name="Note 3 2 31" xfId="21623" xr:uid="{1E54EAFB-565B-4181-BD9E-77C8AEF5BD2F}"/>
    <cellStyle name="Note 3 2 31 2" xfId="21624" xr:uid="{EC442A74-98FF-40BA-81EB-068A67931180}"/>
    <cellStyle name="Note 3 2 31_Volatility" xfId="21625" xr:uid="{6A8FC0A3-71E8-46B3-B448-43A886FF8115}"/>
    <cellStyle name="Note 3 2 32" xfId="21626" xr:uid="{919539DE-A4F7-468F-9C38-932B1EF892BD}"/>
    <cellStyle name="Note 3 2 32 2" xfId="21627" xr:uid="{89361BAE-3B2E-4A69-B4EA-F5270683EEF3}"/>
    <cellStyle name="Note 3 2 32_Volatility" xfId="21628" xr:uid="{482815D7-410D-4FB1-959B-2613BF52674C}"/>
    <cellStyle name="Note 3 2 33" xfId="21629" xr:uid="{2EE6763C-AE64-4A2C-B079-2201D1B147D7}"/>
    <cellStyle name="Note 3 2 33 2" xfId="21630" xr:uid="{7E624477-3BCE-4B4A-ABE3-091DBD749225}"/>
    <cellStyle name="Note 3 2 33_Volatility" xfId="21631" xr:uid="{0A3BCEFE-521F-4CB6-AC24-B67DDCA78966}"/>
    <cellStyle name="Note 3 2 34" xfId="21632" xr:uid="{5DC13659-30F4-4D95-A0BB-971451D4EA65}"/>
    <cellStyle name="Note 3 2 34 2" xfId="21633" xr:uid="{4741EC2F-BDED-4070-99DD-EE719B9300F8}"/>
    <cellStyle name="Note 3 2 34_Volatility" xfId="21634" xr:uid="{8DEDA5E6-161D-4B2C-8A26-708760849723}"/>
    <cellStyle name="Note 3 2 35" xfId="21635" xr:uid="{DE979A30-AEBB-426E-9DAC-4D8772B7EA8C}"/>
    <cellStyle name="Note 3 2 35 2" xfId="21636" xr:uid="{2B4DB50F-A791-44EA-8A77-4E03D1A3DF79}"/>
    <cellStyle name="Note 3 2 35_Volatility" xfId="21637" xr:uid="{D5045795-001A-409F-9069-5FAC7B4B2684}"/>
    <cellStyle name="Note 3 2 36" xfId="21638" xr:uid="{CA42E3DA-C264-450D-B997-9330D41BC51A}"/>
    <cellStyle name="Note 3 2 36 2" xfId="21639" xr:uid="{E2AB23F1-9DE9-4769-820A-C8CB037CE73E}"/>
    <cellStyle name="Note 3 2 36_Volatility" xfId="21640" xr:uid="{DD3F4FD3-41B2-477F-9A5D-D1BA05C370E7}"/>
    <cellStyle name="Note 3 2 37" xfId="21641" xr:uid="{3808F817-E2A9-4C66-BE28-C95660268B34}"/>
    <cellStyle name="Note 3 2 37 2" xfId="21642" xr:uid="{F4A15B09-217B-4692-B3D8-F455F7B90A10}"/>
    <cellStyle name="Note 3 2 37_Volatility" xfId="21643" xr:uid="{21B8C436-3947-4672-A1B6-5829225A9DB3}"/>
    <cellStyle name="Note 3 2 38" xfId="21644" xr:uid="{0D9FF8A9-9EDF-434B-A114-B4A2E06BF94E}"/>
    <cellStyle name="Note 3 2 38 2" xfId="21645" xr:uid="{2B0F7BAB-A9A8-41B7-B25D-256A90AABD0A}"/>
    <cellStyle name="Note 3 2 38_Volatility" xfId="21646" xr:uid="{9BC930C1-157F-46BC-BD1B-C6525EA97D34}"/>
    <cellStyle name="Note 3 2 39" xfId="21647" xr:uid="{E4F6C431-BC1C-42B6-855B-0DBB5DAAB806}"/>
    <cellStyle name="Note 3 2 39 2" xfId="21648" xr:uid="{557BF45C-55EF-4D1E-96AE-F773C6B6E11C}"/>
    <cellStyle name="Note 3 2 39_Volatility" xfId="21649" xr:uid="{C220A6C1-F699-40BD-A234-E2CF833090FD}"/>
    <cellStyle name="Note 3 2 4" xfId="21650" xr:uid="{88C68C1F-B318-4C87-8975-2DC229AAC584}"/>
    <cellStyle name="Note 3 2 4 2" xfId="21651" xr:uid="{148DC58D-555E-45C7-9FF5-66550EB52CCC}"/>
    <cellStyle name="Note 3 2 4_Volatility" xfId="21652" xr:uid="{B2FA6AC7-DE74-47EC-B9E3-AD64996E4978}"/>
    <cellStyle name="Note 3 2 40" xfId="21653" xr:uid="{AFF0DDFD-4D35-4A27-9A16-AD693E4060F9}"/>
    <cellStyle name="Note 3 2 40 2" xfId="21654" xr:uid="{6C4EB149-F9C5-4394-8B08-E69F7164AE25}"/>
    <cellStyle name="Note 3 2 40_Volatility" xfId="21655" xr:uid="{1D01C6B5-D11C-4AD2-AC21-980B56E2C6BF}"/>
    <cellStyle name="Note 3 2 41" xfId="21656" xr:uid="{959AE3D5-9D46-4437-AD96-FEC1262389ED}"/>
    <cellStyle name="Note 3 2 41 2" xfId="21657" xr:uid="{83578F4F-7978-4B7C-8902-B6A6E636B5C8}"/>
    <cellStyle name="Note 3 2 41_Volatility" xfId="21658" xr:uid="{27971DCE-E979-4276-9E88-A0B7AB64F03E}"/>
    <cellStyle name="Note 3 2 42" xfId="21659" xr:uid="{8436640B-915E-4993-9995-CDD7662456DB}"/>
    <cellStyle name="Note 3 2 42 2" xfId="21660" xr:uid="{86D3B66A-6006-4DF4-83D4-E7AD5579310D}"/>
    <cellStyle name="Note 3 2 42_Volatility" xfId="21661" xr:uid="{43917548-F990-47BD-A072-641E553C18BA}"/>
    <cellStyle name="Note 3 2 43" xfId="21662" xr:uid="{397B17D6-C5FB-41AC-A8A6-0A92E83F8437}"/>
    <cellStyle name="Note 3 2 43 2" xfId="21663" xr:uid="{D5D3970B-5B14-47EE-B3D3-C8D734B76CD0}"/>
    <cellStyle name="Note 3 2 43_Volatility" xfId="21664" xr:uid="{19D39069-8DD5-42E4-9FB3-2A072F24003D}"/>
    <cellStyle name="Note 3 2 44" xfId="21665" xr:uid="{527F6094-2045-487A-A77F-A67FB871E216}"/>
    <cellStyle name="Note 3 2 44 2" xfId="21666" xr:uid="{8147D8DA-3839-459B-96A6-2F56E9DEE034}"/>
    <cellStyle name="Note 3 2 44_Volatility" xfId="21667" xr:uid="{5787F80D-E837-44FA-9509-A4800AD8AD53}"/>
    <cellStyle name="Note 3 2 45" xfId="21668" xr:uid="{B5D4D875-C67F-4027-94F6-9C1C160B286D}"/>
    <cellStyle name="Note 3 2 45 2" xfId="21669" xr:uid="{BE1D9E93-ADC4-4A2A-9FA6-500175CD8C66}"/>
    <cellStyle name="Note 3 2 45_Volatility" xfId="21670" xr:uid="{E259A060-24CC-4CA0-8F72-4B7150C58B3B}"/>
    <cellStyle name="Note 3 2 46" xfId="21671" xr:uid="{FDFADBC4-987A-4DBE-9334-E663F9C46B15}"/>
    <cellStyle name="Note 3 2 46 2" xfId="21672" xr:uid="{3FDA1D6D-AB0A-44ED-9CA2-7A3F2E5CB5F2}"/>
    <cellStyle name="Note 3 2 46_Volatility" xfId="21673" xr:uid="{5D6BB6F0-B6D3-455D-ADE3-1D022B549F46}"/>
    <cellStyle name="Note 3 2 47" xfId="21674" xr:uid="{CA8760F1-F0A9-4821-842A-79589B4529D5}"/>
    <cellStyle name="Note 3 2 47 2" xfId="21675" xr:uid="{BC067E5E-D982-4BFE-A145-7E298D97B679}"/>
    <cellStyle name="Note 3 2 47_Volatility" xfId="21676" xr:uid="{FA9D7049-4E60-4431-A10E-1441784D0BC6}"/>
    <cellStyle name="Note 3 2 48" xfId="21677" xr:uid="{550D4E57-AE3A-4552-AA3F-7E3A067E56C8}"/>
    <cellStyle name="Note 3 2 48 2" xfId="21678" xr:uid="{D3F4BF29-7641-4C70-9BE6-9973A9BD10E1}"/>
    <cellStyle name="Note 3 2 48_Volatility" xfId="21679" xr:uid="{24363E68-25B9-4B54-A237-DC67600AABC3}"/>
    <cellStyle name="Note 3 2 49" xfId="21680" xr:uid="{41D015D6-322A-4B02-B339-22A471A28109}"/>
    <cellStyle name="Note 3 2 49 2" xfId="21681" xr:uid="{02EE93C5-3EEC-43CE-94C8-906FECB24D6D}"/>
    <cellStyle name="Note 3 2 49_Volatility" xfId="21682" xr:uid="{266FA38E-973F-4525-AC42-149634308218}"/>
    <cellStyle name="Note 3 2 5" xfId="21683" xr:uid="{E2720D39-7F43-437E-BF3B-D35F22922CF0}"/>
    <cellStyle name="Note 3 2 5 2" xfId="21684" xr:uid="{582FEFF5-DE33-4C76-8945-DF868D94E9ED}"/>
    <cellStyle name="Note 3 2 5_Volatility" xfId="21685" xr:uid="{E381E6D9-18E2-4A98-93FE-72035E094269}"/>
    <cellStyle name="Note 3 2 50" xfId="21686" xr:uid="{139C4457-8AD9-4E5D-811E-FC25779FC844}"/>
    <cellStyle name="Note 3 2 50 2" xfId="21687" xr:uid="{9522E7CC-8D6F-4299-BAD5-955559BB0194}"/>
    <cellStyle name="Note 3 2 50_Volatility" xfId="21688" xr:uid="{C1A633AE-95DB-4A24-89A2-84C880F0BAB1}"/>
    <cellStyle name="Note 3 2 51" xfId="21689" xr:uid="{F92E5F6A-7DB6-44AD-A0C2-C41AAD0FDDBA}"/>
    <cellStyle name="Note 3 2 51 2" xfId="21690" xr:uid="{3E81B9BE-96FC-459F-BB62-42175542FD4D}"/>
    <cellStyle name="Note 3 2 51_Volatility" xfId="21691" xr:uid="{4AD495BD-51C8-4743-8066-6AC6AD45EB62}"/>
    <cellStyle name="Note 3 2 52" xfId="21692" xr:uid="{6E700F1A-89E0-4A3B-A957-ECE2DF815F47}"/>
    <cellStyle name="Note 3 2 52 2" xfId="21693" xr:uid="{948CC243-10D3-4522-A9BD-B2CF2BADF4CD}"/>
    <cellStyle name="Note 3 2 52_Volatility" xfId="21694" xr:uid="{1BA515C4-5764-4006-815A-28E5C8981394}"/>
    <cellStyle name="Note 3 2 53" xfId="21695" xr:uid="{4210D232-916F-4C46-9693-724F02A9DEB5}"/>
    <cellStyle name="Note 3 2 53 2" xfId="21696" xr:uid="{7A641C55-0A5D-4626-BFA6-0462B56D5A0E}"/>
    <cellStyle name="Note 3 2 53_Volatility" xfId="21697" xr:uid="{4CEEEDA7-FA5B-4DF9-839D-A1785E68D23C}"/>
    <cellStyle name="Note 3 2 54" xfId="21698" xr:uid="{E56AF398-804B-43C1-80E0-8EBD4C1E1AD5}"/>
    <cellStyle name="Note 3 2 54 2" xfId="21699" xr:uid="{EF950E40-C6AD-46E7-B250-385134F93272}"/>
    <cellStyle name="Note 3 2 54_Volatility" xfId="21700" xr:uid="{39239584-D52A-4F90-8076-DA442F1C47A1}"/>
    <cellStyle name="Note 3 2 55" xfId="21701" xr:uid="{81DBC2D0-B158-475B-8C33-01E4378B8463}"/>
    <cellStyle name="Note 3 2 55 2" xfId="21702" xr:uid="{9DAFFB04-1822-48D2-A606-6239BF351D8D}"/>
    <cellStyle name="Note 3 2 55_Volatility" xfId="21703" xr:uid="{EC79C8B8-6211-48F4-9E04-1EF9CC90F774}"/>
    <cellStyle name="Note 3 2 56" xfId="21704" xr:uid="{2174D05C-8013-4B5F-94AB-1D68C2E3EE2F}"/>
    <cellStyle name="Note 3 2 56 2" xfId="21705" xr:uid="{9E016A5F-FEF9-47CC-9E14-C42A672F22B0}"/>
    <cellStyle name="Note 3 2 56_Volatility" xfId="21706" xr:uid="{DA8FEA01-AA68-4D30-BC33-85BB58E6F547}"/>
    <cellStyle name="Note 3 2 57" xfId="21707" xr:uid="{B74F905F-4F73-4F63-883C-197D7BB9DB51}"/>
    <cellStyle name="Note 3 2 57 2" xfId="21708" xr:uid="{FFF0E3C6-C4C1-4B24-8478-41D37A05B0E3}"/>
    <cellStyle name="Note 3 2 57_Volatility" xfId="21709" xr:uid="{9695396C-01FD-4139-A847-BACB5C0498D1}"/>
    <cellStyle name="Note 3 2 58" xfId="21710" xr:uid="{B8ED1EE0-DB30-4791-9D15-1B414C30E86E}"/>
    <cellStyle name="Note 3 2 58 2" xfId="21711" xr:uid="{E632DC94-3596-4615-8839-665EFFB3F8FA}"/>
    <cellStyle name="Note 3 2 58_Volatility" xfId="21712" xr:uid="{15602A8C-00A9-45E3-9E63-4109E5D52122}"/>
    <cellStyle name="Note 3 2 59" xfId="21713" xr:uid="{19B952A8-B4FE-4B2D-A599-8D44FDA99AD6}"/>
    <cellStyle name="Note 3 2 59 2" xfId="21714" xr:uid="{A2576AD2-1E88-4F36-A439-51AB8F3299F6}"/>
    <cellStyle name="Note 3 2 59_Volatility" xfId="21715" xr:uid="{79F2C56D-6F34-4ADE-8A78-BB9D6072D78A}"/>
    <cellStyle name="Note 3 2 6" xfId="21716" xr:uid="{246E6C68-7BE4-471C-8F20-B6A72416284A}"/>
    <cellStyle name="Note 3 2 6 2" xfId="21717" xr:uid="{F1CF6B96-C94C-423D-AC47-8B51A862D10B}"/>
    <cellStyle name="Note 3 2 6_Volatility" xfId="21718" xr:uid="{908E2393-30C5-402D-AFA8-50C1CB2FE1FA}"/>
    <cellStyle name="Note 3 2 60" xfId="21719" xr:uid="{DCB773C0-45ED-4E2C-BD12-CEE498814D21}"/>
    <cellStyle name="Note 3 2 60 2" xfId="21720" xr:uid="{73947AE1-40B8-42FD-8D2B-F6C02E22572F}"/>
    <cellStyle name="Note 3 2 60_Volatility" xfId="21721" xr:uid="{60CA5225-6A0D-462D-80B0-EB13B677AE31}"/>
    <cellStyle name="Note 3 2 61" xfId="21722" xr:uid="{D402BC77-286C-4EB0-A07C-2256AE2B1FAC}"/>
    <cellStyle name="Note 3 2 61 2" xfId="21723" xr:uid="{466D2ACE-EE5D-4D89-9FD1-7C9ABAA3C59A}"/>
    <cellStyle name="Note 3 2 61_Volatility" xfId="21724" xr:uid="{1615949B-40C5-4A18-A3C9-7226BAB83151}"/>
    <cellStyle name="Note 3 2 62" xfId="21725" xr:uid="{ACBF79ED-77AB-4EA5-822A-2C479AB40713}"/>
    <cellStyle name="Note 3 2 62 2" xfId="21726" xr:uid="{3B3EA15B-81C0-4F03-8BF4-3B1CD9FA5F4D}"/>
    <cellStyle name="Note 3 2 62_Volatility" xfId="21727" xr:uid="{BDC81E0E-AF8C-4C81-93A5-7F18CD9BB192}"/>
    <cellStyle name="Note 3 2 63" xfId="21728" xr:uid="{C737583C-75B9-4435-8C53-BA8ED15B6980}"/>
    <cellStyle name="Note 3 2 63 2" xfId="21729" xr:uid="{10B4C347-16D8-4FC3-B458-8FD76EB87508}"/>
    <cellStyle name="Note 3 2 63_Volatility" xfId="21730" xr:uid="{3A582C16-37A0-4D90-B1DF-A13C67C81FD3}"/>
    <cellStyle name="Note 3 2 64" xfId="21731" xr:uid="{059DCFAA-E344-4129-8A42-B2CB204EFA0C}"/>
    <cellStyle name="Note 3 2 64 2" xfId="21732" xr:uid="{1892E121-1400-4E9A-A6B4-69063C24C467}"/>
    <cellStyle name="Note 3 2 64_Volatility" xfId="21733" xr:uid="{D5AFC2BF-0C47-4706-BBA9-BED7A69EB2AD}"/>
    <cellStyle name="Note 3 2 65" xfId="21734" xr:uid="{6A435EA9-F8BE-43C2-9C96-70DE4B7DE03E}"/>
    <cellStyle name="Note 3 2 65 2" xfId="21735" xr:uid="{F8910B4D-6169-4417-9284-0A675E175EE4}"/>
    <cellStyle name="Note 3 2 65_Volatility" xfId="21736" xr:uid="{12903D81-624F-455C-B178-76DC77B739FB}"/>
    <cellStyle name="Note 3 2 66" xfId="21737" xr:uid="{AB0C919C-EEDD-48E4-9E47-44773F8C4586}"/>
    <cellStyle name="Note 3 2 66 2" xfId="21738" xr:uid="{8187CD32-E5EA-4EAA-861E-AAF01D1F6776}"/>
    <cellStyle name="Note 3 2 66_Volatility" xfId="21739" xr:uid="{11747AA3-DA18-4289-B233-663ACCE31CAE}"/>
    <cellStyle name="Note 3 2 67" xfId="21740" xr:uid="{FE8B5CD5-4709-4898-A88D-962ABB1225BA}"/>
    <cellStyle name="Note 3 2 67 2" xfId="21741" xr:uid="{4E5389C6-EE82-43D3-82F8-B12DAAD2E499}"/>
    <cellStyle name="Note 3 2 67_Volatility" xfId="21742" xr:uid="{B5FCB82B-DE47-449F-8511-CCCC3952618E}"/>
    <cellStyle name="Note 3 2 68" xfId="21743" xr:uid="{2A3DF95A-0CD2-4E8E-AB3E-00061D5D449F}"/>
    <cellStyle name="Note 3 2 68 2" xfId="21744" xr:uid="{BBC41CDE-A957-45C8-9D2C-B8B0692EF51B}"/>
    <cellStyle name="Note 3 2 68_Volatility" xfId="21745" xr:uid="{FD99EA40-2A7B-4DA3-9CAE-158B37B14037}"/>
    <cellStyle name="Note 3 2 69" xfId="21746" xr:uid="{46C3FD76-3DCD-4F73-A447-197611C5943D}"/>
    <cellStyle name="Note 3 2 69 2" xfId="21747" xr:uid="{33A48995-2866-465D-AAC5-EB3831C7FA79}"/>
    <cellStyle name="Note 3 2 69_Volatility" xfId="21748" xr:uid="{81D4A70A-D889-4202-8D9A-DB83FE7F3502}"/>
    <cellStyle name="Note 3 2 7" xfId="21749" xr:uid="{21CAA5BA-A32B-45D9-AC34-99FEF5ABA1AB}"/>
    <cellStyle name="Note 3 2 7 2" xfId="21750" xr:uid="{DF4AFE0C-BEEF-4CAD-88E4-BB950E202E4E}"/>
    <cellStyle name="Note 3 2 7_Volatility" xfId="21751" xr:uid="{CAAEFB60-8D98-47DC-9774-064F907F1964}"/>
    <cellStyle name="Note 3 2 70" xfId="21752" xr:uid="{A35BB601-2C95-4E79-AEC5-56FB7F1A6E63}"/>
    <cellStyle name="Note 3 2 70 2" xfId="21753" xr:uid="{0C49C9CC-0F75-4C84-9CFE-823E3164E42E}"/>
    <cellStyle name="Note 3 2 70_Volatility" xfId="21754" xr:uid="{F057A8CC-FA80-48C7-AC51-9BDB6A5C56BD}"/>
    <cellStyle name="Note 3 2 71" xfId="21755" xr:uid="{71A52524-999B-4076-B5C8-C436C3F5EFF7}"/>
    <cellStyle name="Note 3 2 71 2" xfId="21756" xr:uid="{98DFB56A-8B12-48FE-BBD8-C3C60E7174DB}"/>
    <cellStyle name="Note 3 2 71_Volatility" xfId="21757" xr:uid="{9406AD75-DDB7-4F5E-B376-E177CE48A5BE}"/>
    <cellStyle name="Note 3 2 72" xfId="21758" xr:uid="{5DD5B603-694D-41A1-9F43-79581419CE73}"/>
    <cellStyle name="Note 3 2 72 2" xfId="21759" xr:uid="{B5F5783A-C7E9-4D50-83CA-5383D2BE1698}"/>
    <cellStyle name="Note 3 2 72_Volatility" xfId="21760" xr:uid="{6D06AF6E-3256-4EF4-BC07-9598E36F70A4}"/>
    <cellStyle name="Note 3 2 73" xfId="21761" xr:uid="{1DF4C41C-52B7-4F88-8240-33E0D3EFF69F}"/>
    <cellStyle name="Note 3 2 73 2" xfId="21762" xr:uid="{8939779D-32DD-446B-B034-36EA36AA25F5}"/>
    <cellStyle name="Note 3 2 73_Volatility" xfId="21763" xr:uid="{A01FC715-0584-48C9-96C7-70FC60199DF5}"/>
    <cellStyle name="Note 3 2 74" xfId="21764" xr:uid="{552FA049-9323-43A7-8EC4-01B3571F4E5C}"/>
    <cellStyle name="Note 3 2 74 2" xfId="21765" xr:uid="{8A4E7D51-9C6A-4532-B3C0-3F52F9B8691E}"/>
    <cellStyle name="Note 3 2 74_Volatility" xfId="21766" xr:uid="{C29B6EC5-B708-46D3-81AA-9900BF057519}"/>
    <cellStyle name="Note 3 2 75" xfId="21767" xr:uid="{E75E8388-59C3-4EA3-94CA-B01D83B43A5E}"/>
    <cellStyle name="Note 3 2 75 2" xfId="21768" xr:uid="{B43FD0CB-943D-43EC-A507-888005AD9149}"/>
    <cellStyle name="Note 3 2 75_Volatility" xfId="21769" xr:uid="{1BD5B950-749F-4E3E-9049-BE5CFE99E24A}"/>
    <cellStyle name="Note 3 2 76" xfId="21770" xr:uid="{65707E5A-CF30-4A95-BE8F-C8097A23CC56}"/>
    <cellStyle name="Note 3 2 76 2" xfId="21771" xr:uid="{0D5E05B5-5BB6-4226-BBE1-83FC02CAB80E}"/>
    <cellStyle name="Note 3 2 76_Volatility" xfId="21772" xr:uid="{86FD285C-5389-4992-BF16-88BA93861E41}"/>
    <cellStyle name="Note 3 2 77" xfId="21773" xr:uid="{571A4C12-E31F-4666-A01B-65748C58D3FB}"/>
    <cellStyle name="Note 3 2 77 2" xfId="21774" xr:uid="{B1B06B4D-2C1B-4DB4-90E7-7A76301ED9B3}"/>
    <cellStyle name="Note 3 2 77_Volatility" xfId="21775" xr:uid="{A281AA3B-0B6A-4313-A5B8-DE25ADA24250}"/>
    <cellStyle name="Note 3 2 78" xfId="21776" xr:uid="{CA3033BB-300F-4800-8838-0CF3452D3CC3}"/>
    <cellStyle name="Note 3 2 78 2" xfId="21777" xr:uid="{E7CF9DB8-B106-4CB3-B076-B4F5033FB630}"/>
    <cellStyle name="Note 3 2 78_Volatility" xfId="21778" xr:uid="{699E6AC1-553E-4A4C-854E-3C0C40E12878}"/>
    <cellStyle name="Note 3 2 79" xfId="21779" xr:uid="{44D5CB9B-60F4-4EBA-9B5A-DA1DE9DC80FC}"/>
    <cellStyle name="Note 3 2 79 2" xfId="21780" xr:uid="{48462DE5-FD87-482F-9737-288B62ED3BF4}"/>
    <cellStyle name="Note 3 2 79_Volatility" xfId="21781" xr:uid="{8801CD36-E21A-40B0-81C0-40419A37B4D2}"/>
    <cellStyle name="Note 3 2 8" xfId="21782" xr:uid="{4778D59B-5C37-41E2-9995-EC2108A99982}"/>
    <cellStyle name="Note 3 2 8 2" xfId="21783" xr:uid="{63A9CB0E-64A7-4A02-BBC3-9833519587B2}"/>
    <cellStyle name="Note 3 2 8_Volatility" xfId="21784" xr:uid="{ED5B5061-AAA7-4FCD-A25A-B590AECB8E97}"/>
    <cellStyle name="Note 3 2 80" xfId="21785" xr:uid="{7435A9CC-784D-4F30-9F8A-FE070997427A}"/>
    <cellStyle name="Note 3 2 80 2" xfId="21786" xr:uid="{29FB9B8E-72A9-44F0-ACFB-E5F8E7725289}"/>
    <cellStyle name="Note 3 2 80_Volatility" xfId="21787" xr:uid="{2E6917D4-A2B3-443E-BCB9-D87653024D3E}"/>
    <cellStyle name="Note 3 2 81" xfId="21788" xr:uid="{B2E2BC78-7999-4C9A-B37D-402247476A20}"/>
    <cellStyle name="Note 3 2 81 2" xfId="21789" xr:uid="{5201AD59-57D4-4042-A20C-B7DE7B234C52}"/>
    <cellStyle name="Note 3 2 81_Volatility" xfId="21790" xr:uid="{55E1E07C-56F5-4940-BB92-C9179F86693E}"/>
    <cellStyle name="Note 3 2 82" xfId="21791" xr:uid="{873D2ADC-7282-44B9-8D16-786B3DD39455}"/>
    <cellStyle name="Note 3 2 82 2" xfId="21792" xr:uid="{5BA6529D-FA4E-4755-ABDB-FE9C28C74B51}"/>
    <cellStyle name="Note 3 2 82_Volatility" xfId="21793" xr:uid="{47373897-5970-4137-8D08-2D7AA8B68BEA}"/>
    <cellStyle name="Note 3 2 83" xfId="21794" xr:uid="{AD81F689-8AA2-4460-BC8D-AE1698576292}"/>
    <cellStyle name="Note 3 2 83 2" xfId="21795" xr:uid="{D54320D4-DE13-4D26-BE8D-808F64D3F60C}"/>
    <cellStyle name="Note 3 2 83_Volatility" xfId="21796" xr:uid="{4105B294-C9BD-4AD9-AE36-759637E50B67}"/>
    <cellStyle name="Note 3 2 84" xfId="21797" xr:uid="{174B0E5D-E9C2-459F-B3D3-494E522A52CE}"/>
    <cellStyle name="Note 3 2 84 2" xfId="21798" xr:uid="{6D9880A9-BE78-4DC3-9E07-CCC5AADA0484}"/>
    <cellStyle name="Note 3 2 84_Volatility" xfId="21799" xr:uid="{EBBA977A-ADF8-40CD-B416-DC9332D02873}"/>
    <cellStyle name="Note 3 2 85" xfId="21800" xr:uid="{C95919CB-E775-44A8-B349-64F910008ACC}"/>
    <cellStyle name="Note 3 2 85 2" xfId="21801" xr:uid="{5E5818F5-7642-4DA4-A9B5-2041A49F1854}"/>
    <cellStyle name="Note 3 2 85_Volatility" xfId="21802" xr:uid="{73B9750E-4135-472C-9E16-7A484DEEDE68}"/>
    <cellStyle name="Note 3 2 86" xfId="21803" xr:uid="{EB1C0ED5-88F0-49B0-A4DB-8909A9E0DB34}"/>
    <cellStyle name="Note 3 2 86 2" xfId="21804" xr:uid="{493D7B9F-24DF-4C13-9A56-F6316784987C}"/>
    <cellStyle name="Note 3 2 86_Volatility" xfId="21805" xr:uid="{E84F91BC-FC2D-482F-A190-AF3E455A22D6}"/>
    <cellStyle name="Note 3 2 87" xfId="21806" xr:uid="{EA3528FE-B5BE-4621-A8CB-F90AB37923D7}"/>
    <cellStyle name="Note 3 2 87 2" xfId="21807" xr:uid="{084864EF-3F33-40E3-A55B-B6D8CF8F03E1}"/>
    <cellStyle name="Note 3 2 87_Volatility" xfId="21808" xr:uid="{692851C6-2F8F-40DD-9732-7F5023E3D15E}"/>
    <cellStyle name="Note 3 2 88" xfId="21809" xr:uid="{07A0168E-2472-48A4-87A9-CEDAF4807935}"/>
    <cellStyle name="Note 3 2 88 2" xfId="21810" xr:uid="{CFABA0A1-EFE5-4137-8400-BB7C52F8E7BE}"/>
    <cellStyle name="Note 3 2 88_Volatility" xfId="21811" xr:uid="{4666297C-CE82-4537-A2E7-5B4D76334A80}"/>
    <cellStyle name="Note 3 2 89" xfId="21812" xr:uid="{8A98BB54-C4B7-442A-BD86-023445D6C225}"/>
    <cellStyle name="Note 3 2 89 2" xfId="21813" xr:uid="{7FEE3138-F5C2-43D4-9657-180DF4C4234C}"/>
    <cellStyle name="Note 3 2 89_Volatility" xfId="21814" xr:uid="{ACD4FD2C-F579-4089-9C80-8B9315444454}"/>
    <cellStyle name="Note 3 2 9" xfId="21815" xr:uid="{9501D979-1E9B-4743-8C62-B2676A0F93D5}"/>
    <cellStyle name="Note 3 2 9 2" xfId="21816" xr:uid="{63DB99CF-4E8A-413B-8352-E7148660DAE8}"/>
    <cellStyle name="Note 3 2 9_Volatility" xfId="21817" xr:uid="{BCED9895-19C9-4F5D-A58F-77BD4B231A89}"/>
    <cellStyle name="Note 3 2 90" xfId="21818" xr:uid="{05D2B138-D228-4D76-BF88-2CCF7EF95FBF}"/>
    <cellStyle name="Note 3 2 90 2" xfId="21819" xr:uid="{077143B7-E483-479B-B100-CA2CFA429AAE}"/>
    <cellStyle name="Note 3 2 90_Volatility" xfId="21820" xr:uid="{9563C413-BA2F-48CA-9A97-54E675DDF090}"/>
    <cellStyle name="Note 3 2 91" xfId="21821" xr:uid="{7139E614-34D0-4734-864E-A54BAC43948A}"/>
    <cellStyle name="Note 3 2 91 2" xfId="21822" xr:uid="{628AED4F-5294-4E94-BFDA-AF159882FD10}"/>
    <cellStyle name="Note 3 2 91_Volatility" xfId="21823" xr:uid="{B3EB85AE-6A5A-4364-8467-2F0BE3CF844C}"/>
    <cellStyle name="Note 3 2 92" xfId="21824" xr:uid="{C7D30473-AA78-4CFC-8EB5-7C77FF0AE6A0}"/>
    <cellStyle name="Note 3 2 92 2" xfId="21825" xr:uid="{AD1310FF-955A-4CA9-A9AA-C6E807C89AA4}"/>
    <cellStyle name="Note 3 2 92_Volatility" xfId="21826" xr:uid="{8A4A351D-557C-4360-BE52-C2EF4F774B7F}"/>
    <cellStyle name="Note 3 2 93" xfId="21827" xr:uid="{2F86D604-8775-4F06-A989-D8F56C87D142}"/>
    <cellStyle name="Note 3 2 93 2" xfId="21828" xr:uid="{83496F62-8AB4-4A5E-9296-5867FC7F5DBD}"/>
    <cellStyle name="Note 3 2 93_Volatility" xfId="21829" xr:uid="{5260F99D-7718-49AE-A1CB-F7D9B4FA4AED}"/>
    <cellStyle name="Note 3 2 94" xfId="21830" xr:uid="{D39D1115-BB0D-4602-9DF0-26D45CDD4FD5}"/>
    <cellStyle name="Note 3 2 94 2" xfId="21831" xr:uid="{E4629DAF-201E-4CCD-8C98-42047983D934}"/>
    <cellStyle name="Note 3 2 94_Volatility" xfId="21832" xr:uid="{3E3A639C-83CC-48F9-8CB3-22367F6EFF57}"/>
    <cellStyle name="Note 3 2 95" xfId="21833" xr:uid="{861DF480-D581-4853-852E-BDC6441A1025}"/>
    <cellStyle name="Note 3 2 95 2" xfId="21834" xr:uid="{35FEDEF0-8D28-4BF1-A152-D7EA455D63A7}"/>
    <cellStyle name="Note 3 2 95_Volatility" xfId="21835" xr:uid="{D1B4CECF-CB3F-43A7-8E59-CDABF8CED4DD}"/>
    <cellStyle name="Note 3 2 96" xfId="21836" xr:uid="{51C50346-34E9-443E-BC87-2493B2C72D97}"/>
    <cellStyle name="Note 3 2 96 2" xfId="21837" xr:uid="{13D63ABA-5F44-470B-A1E3-12E1ABBE8AC4}"/>
    <cellStyle name="Note 3 2 96_Volatility" xfId="21838" xr:uid="{2EFFFE6F-A176-4254-BE84-1ECEB13AA2BF}"/>
    <cellStyle name="Note 3 2 97" xfId="21839" xr:uid="{C8A04B75-5E96-4EF1-BA65-574E3939DCF5}"/>
    <cellStyle name="Note 3 2 97 2" xfId="21840" xr:uid="{E4794DA3-4465-45A9-A5CF-B58934D94A5E}"/>
    <cellStyle name="Note 3 2 97_Volatility" xfId="21841" xr:uid="{B0353451-1B4D-4E0D-8634-2E04BC72B815}"/>
    <cellStyle name="Note 3 2 98" xfId="21842" xr:uid="{73654B7D-C8A5-4966-AFF1-4F35161DE861}"/>
    <cellStyle name="Note 3 2 98 2" xfId="21843" xr:uid="{70876CB9-892B-47FF-816D-761FB9F4DC5E}"/>
    <cellStyle name="Note 3 2 98_Volatility" xfId="21844" xr:uid="{CE5EB118-B661-455A-8C91-D579CA7B803F}"/>
    <cellStyle name="Note 3 2 99" xfId="21845" xr:uid="{F8ADE736-D957-4FE5-A9A9-F72F4A409AAF}"/>
    <cellStyle name="Note 3 2 99 2" xfId="21846" xr:uid="{A60E6176-CFFC-4AD1-9CD7-B048DE7B9780}"/>
    <cellStyle name="Note 3 2 99_Volatility" xfId="21847" xr:uid="{FC087E00-341B-4AA4-A22E-3DDEEAA3307F}"/>
    <cellStyle name="Note 3 2_Summary_Gap_Balance_exNIB" xfId="21848" xr:uid="{4E710901-FD59-49D8-B383-0738C3FA314F}"/>
    <cellStyle name="Note 3 20" xfId="21849" xr:uid="{6085CD03-CFE7-4BD6-A952-0D6AF907D0F3}"/>
    <cellStyle name="Note 3 20 2" xfId="21850" xr:uid="{5371F60C-8F12-4B79-9104-35B8F2C14977}"/>
    <cellStyle name="Note 3 20 2 2" xfId="21851" xr:uid="{099B9641-E1C1-498A-BC06-58540A1BC796}"/>
    <cellStyle name="Note 3 20 2 2 2" xfId="21852" xr:uid="{7F691226-2513-42EF-A254-852CE10BB891}"/>
    <cellStyle name="Note 3 20 2 2 2 2" xfId="21853" xr:uid="{154D3D0D-AF61-4763-9158-04CB43CD85D1}"/>
    <cellStyle name="Note 3 20 2 2 2_Volatility" xfId="21854" xr:uid="{5F176985-9441-420F-873F-4D98F69F1D79}"/>
    <cellStyle name="Note 3 20 2 2 3" xfId="21855" xr:uid="{16B1AC0C-79C7-4061-BA62-258E8977ED7F}"/>
    <cellStyle name="Note 3 20 2 2_Volatility" xfId="21856" xr:uid="{1C273878-5B69-438F-AE7F-BB7A7DB97F51}"/>
    <cellStyle name="Note 3 20 2 3" xfId="21857" xr:uid="{7E293FFC-568D-423A-BE70-167E63011B7F}"/>
    <cellStyle name="Note 3 20 2 3 2" xfId="21858" xr:uid="{3C8193DA-889A-40DF-A5A9-C303692B670B}"/>
    <cellStyle name="Note 3 20 2 3 2 2" xfId="21859" xr:uid="{11405CEE-44FF-4C44-A28E-098E0BAD8C76}"/>
    <cellStyle name="Note 3 20 2 3 2_Volatility" xfId="21860" xr:uid="{712189D6-9369-43A2-81F1-3F6B9BA63CBE}"/>
    <cellStyle name="Note 3 20 2 3 3" xfId="21861" xr:uid="{7B3D7FDD-497A-492F-A5CC-1719D7BCEAD2}"/>
    <cellStyle name="Note 3 20 2 3_Volatility" xfId="21862" xr:uid="{C35DA2C1-5B8A-4834-82ED-FF8D1D728EC3}"/>
    <cellStyle name="Note 3 20 2 4" xfId="21863" xr:uid="{50D14D92-8641-4E1E-93C2-DFE0BC14D028}"/>
    <cellStyle name="Note 3 20 2 4 2" xfId="21864" xr:uid="{C184DC2C-37BC-41A6-A5DA-08551FCCA4B3}"/>
    <cellStyle name="Note 3 20 2 4_Volatility" xfId="21865" xr:uid="{919B2FBF-D7E5-4820-A1B2-58F0F53097AE}"/>
    <cellStyle name="Note 3 20 2 5" xfId="21866" xr:uid="{BCCE14B4-EB84-447A-AD67-F6AA55B740FF}"/>
    <cellStyle name="Note 3 20 2_Volatility" xfId="21867" xr:uid="{B5A9D085-B600-4F46-8A26-F3DF34D6B7AA}"/>
    <cellStyle name="Note 3 20 3" xfId="21868" xr:uid="{53837053-5BA3-4F2B-B5AB-4468C42B64AF}"/>
    <cellStyle name="Note 3 20 3 2" xfId="21869" xr:uid="{A17CF006-9424-4220-BE32-DCFD9044F55F}"/>
    <cellStyle name="Note 3 20 3 2 2" xfId="21870" xr:uid="{C5E06096-53D1-4E68-80B6-AE835245D864}"/>
    <cellStyle name="Note 3 20 3 2_Volatility" xfId="21871" xr:uid="{5D31C577-2835-4085-BCDD-66E00E5A0DD7}"/>
    <cellStyle name="Note 3 20 3 3" xfId="21872" xr:uid="{43CA0C0D-66B8-44F8-81A2-8E87BEF45D4B}"/>
    <cellStyle name="Note 3 20 3_Volatility" xfId="21873" xr:uid="{B1CD6289-4AD9-4236-8BD4-57C7131C532E}"/>
    <cellStyle name="Note 3 20 4" xfId="21874" xr:uid="{D39F41AB-173F-4D64-8FC2-4FE23BC2AE35}"/>
    <cellStyle name="Note 3 20 4 2" xfId="21875" xr:uid="{183AC34A-8675-4727-AB7D-7ED7DAFD0F46}"/>
    <cellStyle name="Note 3 20 4_Volatility" xfId="21876" xr:uid="{F4C269EC-CE00-48A6-AA6A-46EA442701E9}"/>
    <cellStyle name="Note 3 20 5" xfId="21877" xr:uid="{5AA09F3A-DE31-44AA-B0A8-F954103CC24F}"/>
    <cellStyle name="Note 3 20_Volatility" xfId="21878" xr:uid="{4BAA1005-ECED-47D9-A991-97A331404F69}"/>
    <cellStyle name="Note 3 21" xfId="21879" xr:uid="{B7D86C25-6F52-4518-AF73-EB485E4F97F4}"/>
    <cellStyle name="Note 3 21 2" xfId="21880" xr:uid="{366B80A6-E08B-4EC6-B381-443CB77C21C7}"/>
    <cellStyle name="Note 3 21 2 2" xfId="21881" xr:uid="{F8060857-0E37-4575-97D4-8F8F5A6435DE}"/>
    <cellStyle name="Note 3 21 2 2 2" xfId="21882" xr:uid="{E73D29FE-9336-4BA9-BA5B-51B24B20EABC}"/>
    <cellStyle name="Note 3 21 2 2 2 2" xfId="21883" xr:uid="{D15335BE-564B-4B7A-B3A1-4592C363B316}"/>
    <cellStyle name="Note 3 21 2 2 2_Volatility" xfId="21884" xr:uid="{D1040B6D-E7B7-46EA-AE14-38C4A4175FE3}"/>
    <cellStyle name="Note 3 21 2 2 3" xfId="21885" xr:uid="{0910F464-E1B5-4977-B086-59AC3209244B}"/>
    <cellStyle name="Note 3 21 2 2_Volatility" xfId="21886" xr:uid="{358E3D30-81B1-4D43-95BB-A3DCEE65C0CA}"/>
    <cellStyle name="Note 3 21 2 3" xfId="21887" xr:uid="{5E65136E-8884-4956-8BC8-184990B7ECC2}"/>
    <cellStyle name="Note 3 21 2 3 2" xfId="21888" xr:uid="{AF3D9DAE-C3AF-4D1C-AC67-85C0D90DB165}"/>
    <cellStyle name="Note 3 21 2 3 2 2" xfId="21889" xr:uid="{82DE64B5-C2D5-43CD-8378-7115578DEB46}"/>
    <cellStyle name="Note 3 21 2 3 2_Volatility" xfId="21890" xr:uid="{1266311F-42F2-46DD-98C4-EA345456A2E9}"/>
    <cellStyle name="Note 3 21 2 3 3" xfId="21891" xr:uid="{EBC7FDB3-352C-43D4-A9C2-CC003914BF09}"/>
    <cellStyle name="Note 3 21 2 3_Volatility" xfId="21892" xr:uid="{41ECC72C-5E6E-4B06-B455-E798F4154CE2}"/>
    <cellStyle name="Note 3 21 2 4" xfId="21893" xr:uid="{47536083-6D2E-46A1-9482-0777822B050E}"/>
    <cellStyle name="Note 3 21 2 4 2" xfId="21894" xr:uid="{6764C33F-C7F7-4D9C-9A6E-1CB341425F13}"/>
    <cellStyle name="Note 3 21 2 4_Volatility" xfId="21895" xr:uid="{C5293A95-115B-4BE8-A2CE-D0CE5BB35BEF}"/>
    <cellStyle name="Note 3 21 2 5" xfId="21896" xr:uid="{8C22931C-51A2-4F8A-A72A-67806346470F}"/>
    <cellStyle name="Note 3 21 2_Volatility" xfId="21897" xr:uid="{122352B5-B208-456A-B95E-2B5D02A5B15E}"/>
    <cellStyle name="Note 3 21 3" xfId="21898" xr:uid="{AB1B3A2A-7148-45BA-A070-A7132F2DF28A}"/>
    <cellStyle name="Note 3 21 3 2" xfId="21899" xr:uid="{EBF5AC93-C79E-4041-ADAD-11F344D0E799}"/>
    <cellStyle name="Note 3 21 3 2 2" xfId="21900" xr:uid="{1BB27C36-EBE5-418B-AC5F-9411A833455E}"/>
    <cellStyle name="Note 3 21 3 2_Volatility" xfId="21901" xr:uid="{CDCD0FAF-0CAD-429D-A74C-5A938C935E87}"/>
    <cellStyle name="Note 3 21 3 3" xfId="21902" xr:uid="{347B5E73-C370-437E-A147-63725C9039A1}"/>
    <cellStyle name="Note 3 21 3_Volatility" xfId="21903" xr:uid="{1C4AA5AC-6988-4BA5-81C8-D42B0131AB2F}"/>
    <cellStyle name="Note 3 21 4" xfId="21904" xr:uid="{11E279F4-39B7-436C-B765-290A4303A25A}"/>
    <cellStyle name="Note 3 21 4 2" xfId="21905" xr:uid="{BA16CE9E-4F17-41B7-8002-4DAE9BED67CA}"/>
    <cellStyle name="Note 3 21 4_Volatility" xfId="21906" xr:uid="{2BFE478A-5655-44A6-8523-E851A5BF7438}"/>
    <cellStyle name="Note 3 21 5" xfId="21907" xr:uid="{83F44DE1-43CE-4019-9ACB-4290CA9C69F7}"/>
    <cellStyle name="Note 3 21_Volatility" xfId="21908" xr:uid="{1AEC0737-60D6-4314-A9E5-DE39134FFCE5}"/>
    <cellStyle name="Note 3 22" xfId="21909" xr:uid="{32BAEB90-F4DC-4749-B00D-BC13364484BA}"/>
    <cellStyle name="Note 3 22 2" xfId="21910" xr:uid="{5FDE7E99-19D7-4674-98E9-1D7FCAED2505}"/>
    <cellStyle name="Note 3 22_Volatility" xfId="21911" xr:uid="{C84C1CA1-683D-4D33-999A-C45BC52C880C}"/>
    <cellStyle name="Note 3 23" xfId="21912" xr:uid="{276DE549-F4FD-48EE-BB98-9B4165824DCD}"/>
    <cellStyle name="Note 3 23 2" xfId="21913" xr:uid="{69C79350-0718-442E-BA31-E911A81B62FA}"/>
    <cellStyle name="Note 3 23_Volatility" xfId="21914" xr:uid="{F49B43D1-1BB7-4421-92ED-E9B1DF5E9930}"/>
    <cellStyle name="Note 3 24" xfId="21915" xr:uid="{CCAE9563-3E09-4A3B-BE02-7353341966DF}"/>
    <cellStyle name="Note 3 24 2" xfId="21916" xr:uid="{DD68A4A1-BEB2-412A-B997-23639F417BE0}"/>
    <cellStyle name="Note 3 24_Volatility" xfId="21917" xr:uid="{7AFEA5F7-8090-487F-B0EC-C271920CF42A}"/>
    <cellStyle name="Note 3 25" xfId="21918" xr:uid="{1D6012FA-8AAF-46A6-B1E7-9EC77AC90239}"/>
    <cellStyle name="Note 3 25 2" xfId="21919" xr:uid="{F8C84CEF-7318-4679-9253-FCCF69DCC6D2}"/>
    <cellStyle name="Note 3 25_Volatility" xfId="21920" xr:uid="{AA18B50D-3031-4D73-9A45-88E77EEB534D}"/>
    <cellStyle name="Note 3 26" xfId="21921" xr:uid="{BDCC0031-D8B4-40E9-8303-270ABD8DC631}"/>
    <cellStyle name="Note 3 26 2" xfId="21922" xr:uid="{5591889E-25B8-4064-8624-283E0EF24FCF}"/>
    <cellStyle name="Note 3 26 2 2" xfId="21923" xr:uid="{A05513EC-4C90-4F83-9D8D-8EF7DDEDFB41}"/>
    <cellStyle name="Note 3 26 2 2 2" xfId="21924" xr:uid="{FF03EBBE-44FE-4B93-8321-3EB371263B6E}"/>
    <cellStyle name="Note 3 26 2 2 2 2" xfId="21925" xr:uid="{C8092C78-B404-48A4-BE01-748AC8BD8179}"/>
    <cellStyle name="Note 3 26 2 2 2_Volatility" xfId="21926" xr:uid="{2BB7552B-5856-4D38-B0EC-6EEDE35777E7}"/>
    <cellStyle name="Note 3 26 2 2 3" xfId="21927" xr:uid="{91F10A8E-F453-4F0D-9EA2-EAA6FD2EFBFF}"/>
    <cellStyle name="Note 3 26 2 2_Volatility" xfId="21928" xr:uid="{7CAAA90A-803E-4CB2-9C98-9E8D82118AF0}"/>
    <cellStyle name="Note 3 26 2 3" xfId="21929" xr:uid="{163BEC40-D07C-4770-AEBA-AE20D5CDE178}"/>
    <cellStyle name="Note 3 26 2 3 2" xfId="21930" xr:uid="{E161D1CE-564F-41DA-805C-FCEDFAECCCB4}"/>
    <cellStyle name="Note 3 26 2 3 2 2" xfId="21931" xr:uid="{AA8AAA5D-7CB6-4032-A77B-61529646F131}"/>
    <cellStyle name="Note 3 26 2 3 2_Volatility" xfId="21932" xr:uid="{A2DD1A73-DAC9-4D53-91E5-1A2596C38C56}"/>
    <cellStyle name="Note 3 26 2 3 3" xfId="21933" xr:uid="{96865086-94FC-4FE8-94B7-D68B37287D65}"/>
    <cellStyle name="Note 3 26 2 3_Volatility" xfId="21934" xr:uid="{E416B365-60CD-4E7E-ACBE-B352233616E5}"/>
    <cellStyle name="Note 3 26 2 4" xfId="21935" xr:uid="{EFF9EFA7-70D0-47F2-8F56-EAB5410D0CB3}"/>
    <cellStyle name="Note 3 26 2 4 2" xfId="21936" xr:uid="{CD66E5EF-571D-46C7-902F-FC7B59D79DFC}"/>
    <cellStyle name="Note 3 26 2 4_Volatility" xfId="21937" xr:uid="{314B65E0-E40D-4F2A-92AA-21B8F023977F}"/>
    <cellStyle name="Note 3 26 2 5" xfId="21938" xr:uid="{FE4AFB00-4B55-474C-A168-641305644EBC}"/>
    <cellStyle name="Note 3 26 2_Volatility" xfId="21939" xr:uid="{2EA5015C-82BF-4030-BF8B-C5F1BFC5461C}"/>
    <cellStyle name="Note 3 26 3" xfId="21940" xr:uid="{117388B4-8693-4F8D-AC75-F7C3A3AAF7F6}"/>
    <cellStyle name="Note 3 26 3 2" xfId="21941" xr:uid="{1EF0363D-4823-42C0-BA8A-6A56C725C94B}"/>
    <cellStyle name="Note 3 26 3 2 2" xfId="21942" xr:uid="{D1AB1775-FDEB-4418-B544-9813E2D8C369}"/>
    <cellStyle name="Note 3 26 3 2_Volatility" xfId="21943" xr:uid="{B9FE62ED-D45F-41F5-AD65-2264D1512581}"/>
    <cellStyle name="Note 3 26 3 3" xfId="21944" xr:uid="{6C7AC32C-FAC7-47C9-8293-A8051C42D679}"/>
    <cellStyle name="Note 3 26 3_Volatility" xfId="21945" xr:uid="{E383FEC4-AB7F-40B4-9928-7DD22EAC6281}"/>
    <cellStyle name="Note 3 26 4" xfId="21946" xr:uid="{5BA63554-9DA7-4FF1-8C9E-9A4FB63768AE}"/>
    <cellStyle name="Note 3 26 4 2" xfId="21947" xr:uid="{43A4170B-A736-4324-8D2C-2C2BB4273968}"/>
    <cellStyle name="Note 3 26 4_Volatility" xfId="21948" xr:uid="{3B7AF162-A8E3-41E1-AE64-35841B60A3B7}"/>
    <cellStyle name="Note 3 26 5" xfId="21949" xr:uid="{BA215A9D-3AF9-493B-8EBB-2DA05C2D32BE}"/>
    <cellStyle name="Note 3 26_Volatility" xfId="21950" xr:uid="{D41E2334-177E-4EC0-B29D-DAF8EDEF152E}"/>
    <cellStyle name="Note 3 27" xfId="21951" xr:uid="{5D7BB0C0-5240-40A2-AF04-C482DD81108A}"/>
    <cellStyle name="Note 3 27 2" xfId="21952" xr:uid="{615EE16A-8EAA-4669-801F-D3E40CD69E9B}"/>
    <cellStyle name="Note 3 27 2 2" xfId="21953" xr:uid="{CC5F66CB-10F6-4978-86A7-6AB0147844BD}"/>
    <cellStyle name="Note 3 27 2 2 2" xfId="21954" xr:uid="{F7A4CB17-7EAB-4862-93FE-8591DEA520A0}"/>
    <cellStyle name="Note 3 27 2 2 2 2" xfId="21955" xr:uid="{A59C096D-B974-44B8-B017-E5BEF0C75112}"/>
    <cellStyle name="Note 3 27 2 2 2_Volatility" xfId="21956" xr:uid="{7E314AB4-7C4B-4D61-89E0-ECC282A4BD33}"/>
    <cellStyle name="Note 3 27 2 2 3" xfId="21957" xr:uid="{087F8216-35C7-4619-ADFE-A30C4D546A64}"/>
    <cellStyle name="Note 3 27 2 2_Volatility" xfId="21958" xr:uid="{4C057D3C-0EE4-499E-ACE3-BB545CE27D6D}"/>
    <cellStyle name="Note 3 27 2 3" xfId="21959" xr:uid="{ED1A24F3-3CC5-4A19-9484-B1D2DDF33445}"/>
    <cellStyle name="Note 3 27 2 3 2" xfId="21960" xr:uid="{AC4FC145-40A5-4590-BF95-9CCE455032E8}"/>
    <cellStyle name="Note 3 27 2 3 2 2" xfId="21961" xr:uid="{13B44DA8-27C8-4FF3-B3A4-52B54A07516E}"/>
    <cellStyle name="Note 3 27 2 3 2_Volatility" xfId="21962" xr:uid="{2B0438D4-B5E4-4360-9EE6-60C7E59BF163}"/>
    <cellStyle name="Note 3 27 2 3 3" xfId="21963" xr:uid="{80802325-4237-4B6B-B1B4-6C2D5F1C165E}"/>
    <cellStyle name="Note 3 27 2 3_Volatility" xfId="21964" xr:uid="{22C07BFF-E917-41B5-82AC-E8C49B8DCF05}"/>
    <cellStyle name="Note 3 27 2 4" xfId="21965" xr:uid="{29F1BC88-CAF9-4F84-985C-BF75C909CDE9}"/>
    <cellStyle name="Note 3 27 2 4 2" xfId="21966" xr:uid="{F04EB20D-631C-4938-88A6-AAAFBEFF5A93}"/>
    <cellStyle name="Note 3 27 2 4_Volatility" xfId="21967" xr:uid="{E748FD71-634B-4D8C-BC26-BB5B46322CFA}"/>
    <cellStyle name="Note 3 27 2 5" xfId="21968" xr:uid="{2FECCFE3-3DE3-464B-B8D7-DD2AAF3DF9B9}"/>
    <cellStyle name="Note 3 27 2_Volatility" xfId="21969" xr:uid="{E712C81A-7EE3-43EE-91D8-0A56972C2EF2}"/>
    <cellStyle name="Note 3 27 3" xfId="21970" xr:uid="{04BD4F19-9E2B-427A-9762-902071C00338}"/>
    <cellStyle name="Note 3 27 3 2" xfId="21971" xr:uid="{20AA3F4B-18B7-4C1C-BC10-08B64E4EF109}"/>
    <cellStyle name="Note 3 27 3 2 2" xfId="21972" xr:uid="{54928503-A97E-4311-BC3B-7AB76A5C4CCE}"/>
    <cellStyle name="Note 3 27 3 2_Volatility" xfId="21973" xr:uid="{D865465C-1200-4578-BEF8-C2489C58F28D}"/>
    <cellStyle name="Note 3 27 3 3" xfId="21974" xr:uid="{CEF4DE1B-70F7-469F-AACC-95AAB6633E10}"/>
    <cellStyle name="Note 3 27 3_Volatility" xfId="21975" xr:uid="{4A07C0D3-9484-43CA-A34D-96681A52FDBC}"/>
    <cellStyle name="Note 3 27 4" xfId="21976" xr:uid="{C185FF2D-66E8-435A-9A98-81645D63420D}"/>
    <cellStyle name="Note 3 27 4 2" xfId="21977" xr:uid="{BF19FE7C-193B-461D-8903-7E2E1085998B}"/>
    <cellStyle name="Note 3 27 4_Volatility" xfId="21978" xr:uid="{110FB3E2-744F-4C68-B9F7-865406B6B384}"/>
    <cellStyle name="Note 3 27 5" xfId="21979" xr:uid="{C35945FA-CA9E-420D-8910-780694AD5DE8}"/>
    <cellStyle name="Note 3 27_Volatility" xfId="21980" xr:uid="{7A7B2C39-A619-4E4E-9699-BEEAB6FE7C16}"/>
    <cellStyle name="Note 3 28" xfId="21981" xr:uid="{A24FD557-3681-4655-8489-3E52B760B968}"/>
    <cellStyle name="Note 3 28 2" xfId="21982" xr:uid="{4FC297FD-EF02-4E58-8E26-0830D5E85DDC}"/>
    <cellStyle name="Note 3 28 2 2" xfId="21983" xr:uid="{F0C98D77-B6AB-4E06-9FA7-E712D5F1FE35}"/>
    <cellStyle name="Note 3 28 2 2 2" xfId="21984" xr:uid="{685DB74C-4080-4752-9653-FADF84EE4740}"/>
    <cellStyle name="Note 3 28 2 2 2 2" xfId="21985" xr:uid="{A9E5F5F2-47B8-455C-AD85-00B0059D9069}"/>
    <cellStyle name="Note 3 28 2 2 2_Volatility" xfId="21986" xr:uid="{3F7C5734-5F01-4F6A-810F-D69C33E7DCD0}"/>
    <cellStyle name="Note 3 28 2 2 3" xfId="21987" xr:uid="{FD1A1EA7-E3FB-43CA-A174-548607FA1095}"/>
    <cellStyle name="Note 3 28 2 2_Volatility" xfId="21988" xr:uid="{1D6645EC-F360-4D52-BD76-E72C9F1DC96E}"/>
    <cellStyle name="Note 3 28 2 3" xfId="21989" xr:uid="{C25A685A-01EC-4AFB-8F4B-2E9697E02D7D}"/>
    <cellStyle name="Note 3 28 2 3 2" xfId="21990" xr:uid="{395782FB-BBC8-4734-9C8C-19EC9FA57FA9}"/>
    <cellStyle name="Note 3 28 2 3 2 2" xfId="21991" xr:uid="{18DCC45D-C315-4957-9975-8D8B1344E0F9}"/>
    <cellStyle name="Note 3 28 2 3 2_Volatility" xfId="21992" xr:uid="{DAB622F0-ED97-49EC-9C75-438115F41A40}"/>
    <cellStyle name="Note 3 28 2 3 3" xfId="21993" xr:uid="{53627C45-C332-4434-BA01-C59E2D00DD26}"/>
    <cellStyle name="Note 3 28 2 3_Volatility" xfId="21994" xr:uid="{9900DE4A-7701-48B4-8BBF-1763B3F6F896}"/>
    <cellStyle name="Note 3 28 2 4" xfId="21995" xr:uid="{86C1976E-8B48-4254-AF9E-3C675B946B51}"/>
    <cellStyle name="Note 3 28 2 4 2" xfId="21996" xr:uid="{5916D60D-9FD4-4199-AF6D-C1792E2D490E}"/>
    <cellStyle name="Note 3 28 2 4_Volatility" xfId="21997" xr:uid="{7341260E-A97D-411A-B610-402FF2A5A143}"/>
    <cellStyle name="Note 3 28 2 5" xfId="21998" xr:uid="{4BB14374-E95B-45B0-AFE4-378F493B3A22}"/>
    <cellStyle name="Note 3 28 2_Volatility" xfId="21999" xr:uid="{498C69C9-5162-4650-830F-421BEAB9EDC8}"/>
    <cellStyle name="Note 3 28 3" xfId="22000" xr:uid="{B31DB666-E49C-4A93-9653-89DC7AD1BF24}"/>
    <cellStyle name="Note 3 28 3 2" xfId="22001" xr:uid="{3136BA50-FFD5-4D39-8AB7-5E1B5F22FE6E}"/>
    <cellStyle name="Note 3 28 3 2 2" xfId="22002" xr:uid="{57DFB188-3B88-4949-86D3-26B2108D9922}"/>
    <cellStyle name="Note 3 28 3 2_Volatility" xfId="22003" xr:uid="{1ADDCD1A-A78E-4CD5-8C72-33F9C7AB5450}"/>
    <cellStyle name="Note 3 28 3 3" xfId="22004" xr:uid="{B3DA2169-0EC6-4DBD-805D-E83C63894E36}"/>
    <cellStyle name="Note 3 28 3_Volatility" xfId="22005" xr:uid="{5E2EEAE8-1C83-43A5-BFD2-4598B8C5CAF3}"/>
    <cellStyle name="Note 3 28 4" xfId="22006" xr:uid="{D0437B00-C502-4503-B0E1-67BCA9821DF6}"/>
    <cellStyle name="Note 3 28 4 2" xfId="22007" xr:uid="{3D173BD7-EA72-4123-AF13-896D80B0ABD9}"/>
    <cellStyle name="Note 3 28 4_Volatility" xfId="22008" xr:uid="{0E1178AA-9737-415E-AD68-F7F8BF4A8A90}"/>
    <cellStyle name="Note 3 28 5" xfId="22009" xr:uid="{04556551-D8A1-47DF-A7CB-6522BE5167ED}"/>
    <cellStyle name="Note 3 28_Volatility" xfId="22010" xr:uid="{C3643134-E6F9-4D2B-889C-BED632E94C30}"/>
    <cellStyle name="Note 3 29" xfId="22011" xr:uid="{0534905B-3B9B-477B-B4A8-C4E91C2D0208}"/>
    <cellStyle name="Note 3 29 2" xfId="22012" xr:uid="{20369D7A-FB3D-4D8B-89CE-7CF3707A1FEF}"/>
    <cellStyle name="Note 3 29 2 2" xfId="22013" xr:uid="{C3272DAD-69AA-4EB7-86DE-6E6CF7485DBA}"/>
    <cellStyle name="Note 3 29 2 2 2" xfId="22014" xr:uid="{E5CD5BD0-77AB-49BC-AF5F-F148E4D0A942}"/>
    <cellStyle name="Note 3 29 2 2 2 2" xfId="22015" xr:uid="{6D18B488-59B4-44FB-9525-1D36486E62F8}"/>
    <cellStyle name="Note 3 29 2 2 2_Volatility" xfId="22016" xr:uid="{A0ACF169-A5CA-4B1E-BA2E-84E67B2AAFCD}"/>
    <cellStyle name="Note 3 29 2 2 3" xfId="22017" xr:uid="{E946A3C6-9D3F-4884-A881-9120B9B0CF92}"/>
    <cellStyle name="Note 3 29 2 2_Volatility" xfId="22018" xr:uid="{E65650A3-6C3A-4BB2-809A-D23922E71ABB}"/>
    <cellStyle name="Note 3 29 2 3" xfId="22019" xr:uid="{94A6D4EF-FCF5-4816-AFDF-25CFD657B47A}"/>
    <cellStyle name="Note 3 29 2 3 2" xfId="22020" xr:uid="{5B1BDC99-238F-4013-89DD-92AC4701493B}"/>
    <cellStyle name="Note 3 29 2 3 2 2" xfId="22021" xr:uid="{533AC5B3-256D-4467-8134-FFC2A328A68A}"/>
    <cellStyle name="Note 3 29 2 3 2_Volatility" xfId="22022" xr:uid="{2826F5F7-356D-45C6-8988-1D7E07E0D98F}"/>
    <cellStyle name="Note 3 29 2 3 3" xfId="22023" xr:uid="{1CB126A1-2F94-445D-87D0-21B421C6A06B}"/>
    <cellStyle name="Note 3 29 2 3_Volatility" xfId="22024" xr:uid="{8529290F-6DEF-41A6-BFA5-31766F1B02FD}"/>
    <cellStyle name="Note 3 29 2 4" xfId="22025" xr:uid="{6EAEB1B9-5B7A-4E3D-BB74-82CED9961FED}"/>
    <cellStyle name="Note 3 29 2 4 2" xfId="22026" xr:uid="{91511958-B825-4F7F-A448-3DF79650574A}"/>
    <cellStyle name="Note 3 29 2 4_Volatility" xfId="22027" xr:uid="{775AF446-D062-4DF4-8D9D-3C64FA8C13AB}"/>
    <cellStyle name="Note 3 29 2 5" xfId="22028" xr:uid="{384A26B5-B1DF-4431-935D-B02FFD6DCD8E}"/>
    <cellStyle name="Note 3 29 2_Volatility" xfId="22029" xr:uid="{2902DEBE-9332-499F-9D40-7BB67C752416}"/>
    <cellStyle name="Note 3 29 3" xfId="22030" xr:uid="{054F4BC6-338D-456E-99B3-3161327047EA}"/>
    <cellStyle name="Note 3 29 3 2" xfId="22031" xr:uid="{2F226277-742C-4F4E-9F58-8B29B256BCB6}"/>
    <cellStyle name="Note 3 29 3 2 2" xfId="22032" xr:uid="{2217A38A-51DB-4F75-BD25-ACC51D54C8FA}"/>
    <cellStyle name="Note 3 29 3 2_Volatility" xfId="22033" xr:uid="{5DF487C3-2373-41AB-A326-AA6ABA644061}"/>
    <cellStyle name="Note 3 29 3 3" xfId="22034" xr:uid="{C6F0FD69-68F7-477D-BD05-28119156C1CB}"/>
    <cellStyle name="Note 3 29 3_Volatility" xfId="22035" xr:uid="{5A87BCCA-6837-4869-95FE-9114E814F807}"/>
    <cellStyle name="Note 3 29 4" xfId="22036" xr:uid="{CE7700ED-8CFF-44A1-9FB0-8EEE6BF64442}"/>
    <cellStyle name="Note 3 29 4 2" xfId="22037" xr:uid="{5526B081-B2C6-4742-AC92-7F69A1565A74}"/>
    <cellStyle name="Note 3 29 4_Volatility" xfId="22038" xr:uid="{F633B5BB-DFFF-45A5-B22B-35C43E85558D}"/>
    <cellStyle name="Note 3 29 5" xfId="22039" xr:uid="{44A39CBF-BA5A-4EE0-B7F7-149184DF577D}"/>
    <cellStyle name="Note 3 29_Volatility" xfId="22040" xr:uid="{E897F571-28FD-4AC6-98A6-53DA0C350ECB}"/>
    <cellStyle name="Note 3 3" xfId="22041" xr:uid="{985F5DD6-A126-4C2A-B0CE-E49254161CB9}"/>
    <cellStyle name="Note 3 3 2" xfId="22042" xr:uid="{1AFC6348-EE9A-4DA8-8913-CEBE3166924D}"/>
    <cellStyle name="Note 3 3 2 2" xfId="22043" xr:uid="{92C90A96-D840-4CA6-93A3-E0DBC6682ABF}"/>
    <cellStyle name="Note 3 3 2 2 2" xfId="22044" xr:uid="{34A61685-EF9E-45AD-AFBF-BB2C49BB2A39}"/>
    <cellStyle name="Note 3 3 2 2 2 2" xfId="22045" xr:uid="{2D583FE6-4D6E-4E68-9710-DD9EBE71E314}"/>
    <cellStyle name="Note 3 3 2 2 2_Volatility" xfId="22046" xr:uid="{60A4977E-A92D-4D4A-9420-AB6EE92D5E7B}"/>
    <cellStyle name="Note 3 3 2 2 3" xfId="22047" xr:uid="{8EC5BD50-1400-4385-8895-3805502E9CDE}"/>
    <cellStyle name="Note 3 3 2 2_Volatility" xfId="22048" xr:uid="{4F5C6DD3-9AAB-436D-8D05-89802239AD1A}"/>
    <cellStyle name="Note 3 3 2 3" xfId="22049" xr:uid="{EBB4C9AC-2637-47FA-9BFA-D0B318FAEAE7}"/>
    <cellStyle name="Note 3 3 2 3 2" xfId="22050" xr:uid="{A7208128-E97D-4DBB-A418-5CE60F4D6A83}"/>
    <cellStyle name="Note 3 3 2 3 2 2" xfId="22051" xr:uid="{976F1BF3-4DB9-4307-B8E0-84CD3547C048}"/>
    <cellStyle name="Note 3 3 2 3 2_Volatility" xfId="22052" xr:uid="{9B00E754-3869-42F0-931C-A2C99C29BAEE}"/>
    <cellStyle name="Note 3 3 2 3 3" xfId="22053" xr:uid="{C00203DE-AECF-4CA5-ABB4-41142C7C3283}"/>
    <cellStyle name="Note 3 3 2 3_Volatility" xfId="22054" xr:uid="{0FCC96E2-D8EE-4822-A5B4-21777EEE6B96}"/>
    <cellStyle name="Note 3 3 2 4" xfId="22055" xr:uid="{1D2B919C-AE60-4A66-B85B-7EC4B16BF536}"/>
    <cellStyle name="Note 3 3 2 4 2" xfId="22056" xr:uid="{6F7AFFB8-7318-4BF3-97B0-3EE9B3DE84C2}"/>
    <cellStyle name="Note 3 3 2 4_Volatility" xfId="22057" xr:uid="{3306671C-9572-4CE9-96B1-17587CA00F54}"/>
    <cellStyle name="Note 3 3 2 5" xfId="22058" xr:uid="{33DDBA82-D161-44D0-B0EE-FDDF6C002CC8}"/>
    <cellStyle name="Note 3 3 2_Volatility" xfId="22059" xr:uid="{9C3D8691-0187-46F3-B3EE-3C688B875819}"/>
    <cellStyle name="Note 3 3 3" xfId="22060" xr:uid="{41CBD42F-2983-4EF5-859D-0E929CC1824D}"/>
    <cellStyle name="Note 3 3 3 2" xfId="22061" xr:uid="{A26E061D-4D94-4FF8-AE1A-A14DDB46B541}"/>
    <cellStyle name="Note 3 3 3 2 2" xfId="22062" xr:uid="{6625D810-D245-404E-8B7E-E9604DB5A2AC}"/>
    <cellStyle name="Note 3 3 3 2_Volatility" xfId="22063" xr:uid="{AFBBA488-D7A5-4F25-B5FB-D6681AFC5664}"/>
    <cellStyle name="Note 3 3 3 3" xfId="22064" xr:uid="{03B3C108-0AFD-4E32-A6C6-5C1C681372E5}"/>
    <cellStyle name="Note 3 3 3_Volatility" xfId="22065" xr:uid="{4C7B83BB-4337-4994-AD06-4331625DBBEE}"/>
    <cellStyle name="Note 3 3 4" xfId="22066" xr:uid="{2C2CEF69-8692-48AF-AEF8-9F4CA1613E01}"/>
    <cellStyle name="Note 3 3 4 2" xfId="22067" xr:uid="{CF851CC8-2E40-4F7A-8DC2-15B5F3724B52}"/>
    <cellStyle name="Note 3 3 4_Volatility" xfId="22068" xr:uid="{ED68A915-6C76-4C7B-9C4D-7F90C6C0FA4D}"/>
    <cellStyle name="Note 3 3 5" xfId="22069" xr:uid="{EDC6E189-53BF-4DEF-8C61-7DFD375D1D84}"/>
    <cellStyle name="Note 3 3_Volatility" xfId="22070" xr:uid="{728605E5-51F7-41B9-B68C-7E39FED2184D}"/>
    <cellStyle name="Note 3 30" xfId="22071" xr:uid="{1C40A0F3-2A8F-4EEF-BDE1-C11BC7E4D07F}"/>
    <cellStyle name="Note 3 30 2" xfId="22072" xr:uid="{E6B5727F-D167-407F-871B-76A0DF0D8332}"/>
    <cellStyle name="Note 3 30 2 2" xfId="22073" xr:uid="{147703C1-FEC5-48FB-B1C6-FA39698C1494}"/>
    <cellStyle name="Note 3 30 2 2 2" xfId="22074" xr:uid="{769CB8BD-D7D5-4A35-BC9E-B5878EA00FB0}"/>
    <cellStyle name="Note 3 30 2 2 2 2" xfId="22075" xr:uid="{1A43B826-D7E3-46C4-AE2E-44A34F6F2D6E}"/>
    <cellStyle name="Note 3 30 2 2 2_Volatility" xfId="22076" xr:uid="{D79DB63D-387C-4F6B-903C-5DC2A25CC0EC}"/>
    <cellStyle name="Note 3 30 2 2 3" xfId="22077" xr:uid="{F75D48A7-2DAE-44FC-9251-15B225CF72C6}"/>
    <cellStyle name="Note 3 30 2 2_Volatility" xfId="22078" xr:uid="{91053282-2ED1-4F06-85AB-041D6224520A}"/>
    <cellStyle name="Note 3 30 2 3" xfId="22079" xr:uid="{23B4D123-146D-4D43-A2D8-1699CCF071C4}"/>
    <cellStyle name="Note 3 30 2 3 2" xfId="22080" xr:uid="{B8F44314-1794-49C4-8319-F81436DFB917}"/>
    <cellStyle name="Note 3 30 2 3 2 2" xfId="22081" xr:uid="{653BFBB8-778D-49A3-A072-79F03BF94C1B}"/>
    <cellStyle name="Note 3 30 2 3 2_Volatility" xfId="22082" xr:uid="{669C94FC-A8EC-4B6C-B495-FB18110E00B8}"/>
    <cellStyle name="Note 3 30 2 3 3" xfId="22083" xr:uid="{AEDA2459-EDE5-4491-A503-8BD0E7AC1F85}"/>
    <cellStyle name="Note 3 30 2 3_Volatility" xfId="22084" xr:uid="{BEC1CFFC-DFEB-4D60-A548-821A3210A9BA}"/>
    <cellStyle name="Note 3 30 2 4" xfId="22085" xr:uid="{B1230E91-0BF7-45E6-B5BB-26FE80826C1C}"/>
    <cellStyle name="Note 3 30 2 4 2" xfId="22086" xr:uid="{969AFECC-A78F-4640-9071-FF0962854A87}"/>
    <cellStyle name="Note 3 30 2 4_Volatility" xfId="22087" xr:uid="{DED994C5-8EE4-4119-8904-494FCF8E75CB}"/>
    <cellStyle name="Note 3 30 2 5" xfId="22088" xr:uid="{98E18A02-8968-45FC-B9E3-E42605FF2CB7}"/>
    <cellStyle name="Note 3 30 2_Volatility" xfId="22089" xr:uid="{D3707FD5-AE45-4D31-AEDF-933A11814F6A}"/>
    <cellStyle name="Note 3 30 3" xfId="22090" xr:uid="{28977D6E-2AA4-4AB5-A5E4-3A3C8E784DDD}"/>
    <cellStyle name="Note 3 30 3 2" xfId="22091" xr:uid="{D03D0F68-A5C0-45EE-B5F5-4216C042872E}"/>
    <cellStyle name="Note 3 30 3 2 2" xfId="22092" xr:uid="{1DED8310-96CC-42BC-B949-C11E23B973A3}"/>
    <cellStyle name="Note 3 30 3 2_Volatility" xfId="22093" xr:uid="{D0A0D140-56BB-4718-A1EF-0B7B275054FC}"/>
    <cellStyle name="Note 3 30 3 3" xfId="22094" xr:uid="{6F290EBC-D815-4FB8-97AA-D8B4E3D3E916}"/>
    <cellStyle name="Note 3 30 3_Volatility" xfId="22095" xr:uid="{E8FCB18C-7B50-45AC-A79B-94B673E45E38}"/>
    <cellStyle name="Note 3 30 4" xfId="22096" xr:uid="{C088C952-2419-47C7-9C05-26AF7A8AE9D6}"/>
    <cellStyle name="Note 3 30 4 2" xfId="22097" xr:uid="{AC24BAD9-100D-4021-AF4F-637F6DB8A95B}"/>
    <cellStyle name="Note 3 30 4_Volatility" xfId="22098" xr:uid="{6AE062CD-523B-4BA9-9703-4850F0C54B9E}"/>
    <cellStyle name="Note 3 30 5" xfId="22099" xr:uid="{7542A81F-F43F-4242-AAED-8FE05D88430A}"/>
    <cellStyle name="Note 3 30_Volatility" xfId="22100" xr:uid="{FB9154DF-1C58-4812-A6D0-13C2C2152BA4}"/>
    <cellStyle name="Note 3 31" xfId="22101" xr:uid="{F145FA66-DCCC-4C73-A7E7-BC24FC176BC4}"/>
    <cellStyle name="Note 3 31 2" xfId="22102" xr:uid="{43E6290E-D070-4B8F-9ABA-ACABBD9CEF78}"/>
    <cellStyle name="Note 3 31 2 2" xfId="22103" xr:uid="{8838455A-6A27-4E95-BE14-489D68FE6C9C}"/>
    <cellStyle name="Note 3 31 2 2 2" xfId="22104" xr:uid="{EDE6CA3D-33EA-4D8C-A663-8955B11DC2EB}"/>
    <cellStyle name="Note 3 31 2 2 2 2" xfId="22105" xr:uid="{7CC087FE-BE19-4E84-BF82-E0250E413545}"/>
    <cellStyle name="Note 3 31 2 2 2_Volatility" xfId="22106" xr:uid="{E894B5A5-D337-45F5-A012-B40D7CD881BD}"/>
    <cellStyle name="Note 3 31 2 2 3" xfId="22107" xr:uid="{22BA2A4B-5369-4E5F-B0EA-F08F325F4871}"/>
    <cellStyle name="Note 3 31 2 2_Volatility" xfId="22108" xr:uid="{416DC077-2E64-4433-B9F5-1D823477DE9A}"/>
    <cellStyle name="Note 3 31 2 3" xfId="22109" xr:uid="{5EE93628-5227-4171-A4E8-F755A95D8C11}"/>
    <cellStyle name="Note 3 31 2 3 2" xfId="22110" xr:uid="{CAF85BA1-D67A-4E8B-A06F-CE99D5558099}"/>
    <cellStyle name="Note 3 31 2 3 2 2" xfId="22111" xr:uid="{C79FD65D-ECAA-4FD5-8CE5-73D42F636ED5}"/>
    <cellStyle name="Note 3 31 2 3 2_Volatility" xfId="22112" xr:uid="{41CF7B82-A456-465E-8100-AD126EC48EB9}"/>
    <cellStyle name="Note 3 31 2 3 3" xfId="22113" xr:uid="{2139C13E-FBA0-44DC-90DB-2B8A0CCAA2AC}"/>
    <cellStyle name="Note 3 31 2 3_Volatility" xfId="22114" xr:uid="{B8FB5169-EF75-409B-90F3-75F06D6F7996}"/>
    <cellStyle name="Note 3 31 2 4" xfId="22115" xr:uid="{D8E398F8-A16E-48E9-89AC-4B1851878741}"/>
    <cellStyle name="Note 3 31 2 4 2" xfId="22116" xr:uid="{AF487A18-4990-4E0E-9EC3-18313A69EF78}"/>
    <cellStyle name="Note 3 31 2 4_Volatility" xfId="22117" xr:uid="{7878F7C4-0008-4949-A6F6-27ABDC31F198}"/>
    <cellStyle name="Note 3 31 2 5" xfId="22118" xr:uid="{D9B03740-0F22-4D1D-9722-62E27E8A911D}"/>
    <cellStyle name="Note 3 31 2_Volatility" xfId="22119" xr:uid="{78186B44-7D15-450A-BDCA-57114C17B6C4}"/>
    <cellStyle name="Note 3 31 3" xfId="22120" xr:uid="{DCC97D65-1381-409D-9D4E-49D5F4EAAEBA}"/>
    <cellStyle name="Note 3 31 3 2" xfId="22121" xr:uid="{72716294-ABFF-42C3-B4F3-4FFB87A28449}"/>
    <cellStyle name="Note 3 31 3 2 2" xfId="22122" xr:uid="{A5B7B37A-8854-4CEE-B390-1F256172807A}"/>
    <cellStyle name="Note 3 31 3 2_Volatility" xfId="22123" xr:uid="{63435F03-6DE0-4BC8-A67F-7300162D83A0}"/>
    <cellStyle name="Note 3 31 3 3" xfId="22124" xr:uid="{EABC8D47-4E45-47BC-BC8E-B90FCC8756B7}"/>
    <cellStyle name="Note 3 31 3_Volatility" xfId="22125" xr:uid="{5233E4DD-43F4-4124-8A9A-0175B84B4096}"/>
    <cellStyle name="Note 3 31 4" xfId="22126" xr:uid="{BE5FEFAC-B3E3-4E57-9515-29C37EA0B7CC}"/>
    <cellStyle name="Note 3 31 4 2" xfId="22127" xr:uid="{A0668207-3EDF-4D6D-A6DE-4BA9058F50DF}"/>
    <cellStyle name="Note 3 31 4_Volatility" xfId="22128" xr:uid="{4F53B1A7-0EEE-4C52-8317-585B1814D16D}"/>
    <cellStyle name="Note 3 31 5" xfId="22129" xr:uid="{F524F794-16FE-4245-95AB-CABD9BC18BF5}"/>
    <cellStyle name="Note 3 31_Volatility" xfId="22130" xr:uid="{F7AC9094-B3FF-4627-81D6-9F00F977225E}"/>
    <cellStyle name="Note 3 32" xfId="22131" xr:uid="{39F709CD-BD70-45F6-9A5F-850F74A7CF14}"/>
    <cellStyle name="Note 3 32 2" xfId="22132" xr:uid="{DBD16249-1BB6-45EA-A45E-624365EAD14E}"/>
    <cellStyle name="Note 3 32_Volatility" xfId="22133" xr:uid="{1E24B7BB-D90C-47C9-B8AE-0FB2DD3A4E9A}"/>
    <cellStyle name="Note 3 33" xfId="22134" xr:uid="{4D10463C-9311-4839-BFC6-7FE5CD79C6BA}"/>
    <cellStyle name="Note 3 33 2" xfId="22135" xr:uid="{0646AC75-C2C6-48F2-A883-A64FF2142E47}"/>
    <cellStyle name="Note 3 33_Volatility" xfId="22136" xr:uid="{4DF18665-66AC-4410-9350-0E3254954E0D}"/>
    <cellStyle name="Note 3 34" xfId="22137" xr:uid="{58E5C7A3-018E-4598-991D-DAB8B6CAF004}"/>
    <cellStyle name="Note 3 34 2" xfId="22138" xr:uid="{04FC3237-7452-40D9-AB34-2705A55832BE}"/>
    <cellStyle name="Note 3 34_Volatility" xfId="22139" xr:uid="{11CB29A0-891A-462C-BBAC-A68193B1539B}"/>
    <cellStyle name="Note 3 35" xfId="22140" xr:uid="{37ABE683-6384-4B70-B5B6-8D92F84128CA}"/>
    <cellStyle name="Note 3 35 2" xfId="22141" xr:uid="{D7EE92BE-C946-42AC-9BA2-D2F5B90CFA90}"/>
    <cellStyle name="Note 3 35_Volatility" xfId="22142" xr:uid="{DEFEECB3-E9CE-4CCF-A9CC-6BA091DE57AC}"/>
    <cellStyle name="Note 3 36" xfId="22143" xr:uid="{3F2C1BE6-B0BB-4AE5-8811-886B30D05B90}"/>
    <cellStyle name="Note 3 36 2" xfId="22144" xr:uid="{E784E466-A77F-4C21-A236-55763F79003C}"/>
    <cellStyle name="Note 3 36 2 2" xfId="22145" xr:uid="{29B79BE4-99DA-41FB-8E0E-9C2943643090}"/>
    <cellStyle name="Note 3 36 2 2 2" xfId="22146" xr:uid="{19841CFC-9DEF-40AF-8992-1B41882E759D}"/>
    <cellStyle name="Note 3 36 2 2 2 2" xfId="22147" xr:uid="{5E63FDE2-FF92-4CC3-BB57-47217B3D8460}"/>
    <cellStyle name="Note 3 36 2 2 2_Volatility" xfId="22148" xr:uid="{92163BE2-6810-4D79-9F88-20B86AF07CC6}"/>
    <cellStyle name="Note 3 36 2 2 3" xfId="22149" xr:uid="{7BDE1B0E-DD7D-44E4-AE76-766E3D1E8534}"/>
    <cellStyle name="Note 3 36 2 2_Volatility" xfId="22150" xr:uid="{544D0D2F-1AE6-4397-A5CF-8FED7BE8B72C}"/>
    <cellStyle name="Note 3 36 2 3" xfId="22151" xr:uid="{52507EFC-4C7A-45E6-AE7D-B86DCB3D311C}"/>
    <cellStyle name="Note 3 36 2 3 2" xfId="22152" xr:uid="{8CBAA5C4-903F-45BF-BF15-D31F52787979}"/>
    <cellStyle name="Note 3 36 2 3 2 2" xfId="22153" xr:uid="{5D6C609E-FFB0-40F0-99D5-EE6AC287DA91}"/>
    <cellStyle name="Note 3 36 2 3 2_Volatility" xfId="22154" xr:uid="{1331349F-AD58-4C61-A5E3-B7BC4434F3E6}"/>
    <cellStyle name="Note 3 36 2 3 3" xfId="22155" xr:uid="{6AE45870-1C91-4C88-9A12-EAE99BF1B0E6}"/>
    <cellStyle name="Note 3 36 2 3_Volatility" xfId="22156" xr:uid="{784B4CCE-7356-4BEB-8F9E-8C4B08EB2927}"/>
    <cellStyle name="Note 3 36 2 4" xfId="22157" xr:uid="{3F8CEAAA-BB1F-42C1-8B5F-340DE13DD7FB}"/>
    <cellStyle name="Note 3 36 2 4 2" xfId="22158" xr:uid="{6532CE96-F87A-4F6E-8D19-FDB3A4270C94}"/>
    <cellStyle name="Note 3 36 2 4_Volatility" xfId="22159" xr:uid="{E9918104-A7AD-488A-AFC4-57B17EA567D6}"/>
    <cellStyle name="Note 3 36 2 5" xfId="22160" xr:uid="{BECAE9A9-3793-4B0B-8F85-B06F5C374403}"/>
    <cellStyle name="Note 3 36 2_Volatility" xfId="22161" xr:uid="{1AA0D481-BE5E-499A-B64B-1073717F34FF}"/>
    <cellStyle name="Note 3 36 3" xfId="22162" xr:uid="{3BD957B5-0CD8-480F-A342-9BBEF6AED511}"/>
    <cellStyle name="Note 3 36 3 2" xfId="22163" xr:uid="{B9BA842F-B473-4BAF-8959-8241B405AA46}"/>
    <cellStyle name="Note 3 36 3 2 2" xfId="22164" xr:uid="{479101E9-CEEF-430A-97AF-17ED00D3B9DD}"/>
    <cellStyle name="Note 3 36 3 2_Volatility" xfId="22165" xr:uid="{9695E511-90AE-405B-8E9B-4043DDB29D3C}"/>
    <cellStyle name="Note 3 36 3 3" xfId="22166" xr:uid="{04DEAB09-8DF0-42C2-932D-553B50BDB4B6}"/>
    <cellStyle name="Note 3 36 3_Volatility" xfId="22167" xr:uid="{D973CC97-CF88-4A5A-90ED-998DB69FA59E}"/>
    <cellStyle name="Note 3 36 4" xfId="22168" xr:uid="{7614E01A-0302-43F9-93D6-083AA7DAE389}"/>
    <cellStyle name="Note 3 36 4 2" xfId="22169" xr:uid="{54580CA0-1807-4B8B-903E-25A48B4D8037}"/>
    <cellStyle name="Note 3 36 4_Volatility" xfId="22170" xr:uid="{40E6B36A-B7C4-4B3F-9820-5438355648B8}"/>
    <cellStyle name="Note 3 36 5" xfId="22171" xr:uid="{614F7D68-FD34-48EC-8324-9213C19AB8C9}"/>
    <cellStyle name="Note 3 36_Volatility" xfId="22172" xr:uid="{32655B6E-403F-4242-828F-1C3BA08DFA3B}"/>
    <cellStyle name="Note 3 37" xfId="22173" xr:uid="{D38BAFA4-EA4D-4027-A384-DD184922B81F}"/>
    <cellStyle name="Note 3 37 2" xfId="22174" xr:uid="{DA6D8667-731B-463F-A1F9-A5F933127371}"/>
    <cellStyle name="Note 3 37 2 2" xfId="22175" xr:uid="{BAF0E12B-DF38-435C-B5BA-F3811F8987D4}"/>
    <cellStyle name="Note 3 37 2 2 2" xfId="22176" xr:uid="{F911C6EA-86CC-486E-8883-BDA71B2E7414}"/>
    <cellStyle name="Note 3 37 2 2 2 2" xfId="22177" xr:uid="{6251A242-82E4-4D89-A26D-72D9ACCB9E56}"/>
    <cellStyle name="Note 3 37 2 2 2_Volatility" xfId="22178" xr:uid="{2BE011F9-263B-40D1-A9FC-3BD66D4B8ECC}"/>
    <cellStyle name="Note 3 37 2 2 3" xfId="22179" xr:uid="{1B828B8E-01CF-4231-8850-6871F1D7B83C}"/>
    <cellStyle name="Note 3 37 2 2_Volatility" xfId="22180" xr:uid="{BD04A7F0-59AB-4437-98FB-584564D5D86B}"/>
    <cellStyle name="Note 3 37 2 3" xfId="22181" xr:uid="{7164732E-3F1D-4EA6-BC89-8820861C27C4}"/>
    <cellStyle name="Note 3 37 2 3 2" xfId="22182" xr:uid="{1707BD16-F412-4D5D-A772-159BF263C40B}"/>
    <cellStyle name="Note 3 37 2 3 2 2" xfId="22183" xr:uid="{49C86791-A91F-411F-99B3-712635550A73}"/>
    <cellStyle name="Note 3 37 2 3 2_Volatility" xfId="22184" xr:uid="{0DC47BCF-24BD-4396-9463-FA9ACDBCABC0}"/>
    <cellStyle name="Note 3 37 2 3 3" xfId="22185" xr:uid="{026CFB01-227F-41E3-8286-572850944E8F}"/>
    <cellStyle name="Note 3 37 2 3_Volatility" xfId="22186" xr:uid="{6DC8E770-CEA4-4F1E-8420-0D0639286493}"/>
    <cellStyle name="Note 3 37 2 4" xfId="22187" xr:uid="{CDB14A44-4752-4610-B72F-E2FECED9F091}"/>
    <cellStyle name="Note 3 37 2 4 2" xfId="22188" xr:uid="{09B32113-BA34-459C-A38B-BD1BA2B4CE68}"/>
    <cellStyle name="Note 3 37 2 4_Volatility" xfId="22189" xr:uid="{DDDE140D-C115-468B-8C6E-C41625FE64D8}"/>
    <cellStyle name="Note 3 37 2 5" xfId="22190" xr:uid="{C16593C7-305A-4B8F-ACDF-207634E3241E}"/>
    <cellStyle name="Note 3 37 2_Volatility" xfId="22191" xr:uid="{FF6B73C6-3CCF-4D7B-8C5C-9C1CF628A8A8}"/>
    <cellStyle name="Note 3 37 3" xfId="22192" xr:uid="{68651D12-FCAF-421B-8C15-847CCE9EC7D8}"/>
    <cellStyle name="Note 3 37 3 2" xfId="22193" xr:uid="{8621265E-1846-45CE-840F-159E582A0C3B}"/>
    <cellStyle name="Note 3 37 3 2 2" xfId="22194" xr:uid="{B54655BD-2B47-4E35-8F28-7C5D439C88DE}"/>
    <cellStyle name="Note 3 37 3 2_Volatility" xfId="22195" xr:uid="{FEB512AC-72E0-434B-A05D-6B351AC05D6F}"/>
    <cellStyle name="Note 3 37 3 3" xfId="22196" xr:uid="{4648D2BD-444E-4336-BD12-8736752EE915}"/>
    <cellStyle name="Note 3 37 3_Volatility" xfId="22197" xr:uid="{CD4299DB-EA20-4753-887B-5B3F4B2C22D2}"/>
    <cellStyle name="Note 3 37 4" xfId="22198" xr:uid="{4413D67A-DEFA-43A5-8919-077326CFE97D}"/>
    <cellStyle name="Note 3 37 4 2" xfId="22199" xr:uid="{FC869A1E-F6C8-4411-9F26-90B1F6E2F634}"/>
    <cellStyle name="Note 3 37 4_Volatility" xfId="22200" xr:uid="{06E45F57-2170-4666-A6A7-480D00612F1E}"/>
    <cellStyle name="Note 3 37 5" xfId="22201" xr:uid="{87A3F554-7CA7-4813-843C-B277ED160030}"/>
    <cellStyle name="Note 3 37_Volatility" xfId="22202" xr:uid="{74980CAD-3B02-4AF3-9D37-8D690D82B5FF}"/>
    <cellStyle name="Note 3 38" xfId="22203" xr:uid="{60940F13-4AA4-4B76-B3BC-DCBBCEC4D035}"/>
    <cellStyle name="Note 3 38 2" xfId="22204" xr:uid="{9FAAF228-337A-4488-B54F-2581DC8B839B}"/>
    <cellStyle name="Note 3 38 2 2" xfId="22205" xr:uid="{E848B272-7BDF-42AA-BAF3-C763DD0E69D1}"/>
    <cellStyle name="Note 3 38 2 2 2" xfId="22206" xr:uid="{9B8051F1-4120-445E-9264-74B964F4B73A}"/>
    <cellStyle name="Note 3 38 2 2 2 2" xfId="22207" xr:uid="{E36632C9-3C62-469F-A657-BF2BC7EF3933}"/>
    <cellStyle name="Note 3 38 2 2 2_Volatility" xfId="22208" xr:uid="{E5393ABF-6E33-4CA5-B59C-E79C5AD341D3}"/>
    <cellStyle name="Note 3 38 2 2 3" xfId="22209" xr:uid="{0CB966AC-1BC5-479C-982E-E221D6A49FEF}"/>
    <cellStyle name="Note 3 38 2 2_Volatility" xfId="22210" xr:uid="{42FC6CDD-C58C-4B57-A3CF-F4189893DFF3}"/>
    <cellStyle name="Note 3 38 2 3" xfId="22211" xr:uid="{67554802-BCB4-45C2-AE2A-BFEEDC8EDCA3}"/>
    <cellStyle name="Note 3 38 2 3 2" xfId="22212" xr:uid="{E2623FFD-3630-4B7A-9695-8480C0BDD78C}"/>
    <cellStyle name="Note 3 38 2 3 2 2" xfId="22213" xr:uid="{542CF21E-CFEE-4090-B127-6E0BDA0CADE6}"/>
    <cellStyle name="Note 3 38 2 3 2_Volatility" xfId="22214" xr:uid="{23124FF1-67EF-4E49-A466-AA0E715F2E57}"/>
    <cellStyle name="Note 3 38 2 3 3" xfId="22215" xr:uid="{E159AF2A-DCE5-4CAC-A590-86CE2437B5AD}"/>
    <cellStyle name="Note 3 38 2 3_Volatility" xfId="22216" xr:uid="{30C4637E-3972-437B-B8EE-7E7D4FB43E58}"/>
    <cellStyle name="Note 3 38 2 4" xfId="22217" xr:uid="{5D4DC90B-F571-480C-9A95-E955A9CCA28E}"/>
    <cellStyle name="Note 3 38 2 4 2" xfId="22218" xr:uid="{B55C1804-42BE-4131-9CD1-0D57EA86C052}"/>
    <cellStyle name="Note 3 38 2 4_Volatility" xfId="22219" xr:uid="{54D2B1C8-FB7E-41B9-BED3-AB44529E36FA}"/>
    <cellStyle name="Note 3 38 2 5" xfId="22220" xr:uid="{02645B6B-FA6E-460D-B30C-C7EF1B875FA7}"/>
    <cellStyle name="Note 3 38 2_Volatility" xfId="22221" xr:uid="{7563035A-2CA3-4503-B66A-FE6948F1A34E}"/>
    <cellStyle name="Note 3 38 3" xfId="22222" xr:uid="{097B374D-0836-403C-AD15-DABB8CA11FDD}"/>
    <cellStyle name="Note 3 38 3 2" xfId="22223" xr:uid="{8B75390C-E9E3-42AC-A2DF-F9114493C70C}"/>
    <cellStyle name="Note 3 38 3 2 2" xfId="22224" xr:uid="{C6BC6CB1-D068-4DD3-AD19-91BA06145AE3}"/>
    <cellStyle name="Note 3 38 3 2_Volatility" xfId="22225" xr:uid="{C15903BE-6915-472A-AD4E-922F7F69829A}"/>
    <cellStyle name="Note 3 38 3 3" xfId="22226" xr:uid="{AB5CD26F-D938-40D2-850B-0C6CB74EC1EA}"/>
    <cellStyle name="Note 3 38 3_Volatility" xfId="22227" xr:uid="{AB9A3796-1B88-44C7-A2F7-7688F523C723}"/>
    <cellStyle name="Note 3 38 4" xfId="22228" xr:uid="{F6EC9188-1856-4AFF-B926-7B0A0CD56218}"/>
    <cellStyle name="Note 3 38 4 2" xfId="22229" xr:uid="{EDB089D2-9A52-431D-94E5-E503CED42D67}"/>
    <cellStyle name="Note 3 38 4_Volatility" xfId="22230" xr:uid="{D972DE12-3D9A-46D1-8E67-EC162D42EFFA}"/>
    <cellStyle name="Note 3 38 5" xfId="22231" xr:uid="{DCD30793-2BAE-4C3A-909D-75603DB317BE}"/>
    <cellStyle name="Note 3 38_Volatility" xfId="22232" xr:uid="{DFF0A2BA-3148-4F39-8C1F-8C123AB38376}"/>
    <cellStyle name="Note 3 39" xfId="22233" xr:uid="{34A8826F-3FA6-4882-A2A3-0ABE2852765F}"/>
    <cellStyle name="Note 3 39 2" xfId="22234" xr:uid="{8BDDEF66-14B1-4941-BB31-EEE94FAD6CA0}"/>
    <cellStyle name="Note 3 39 2 2" xfId="22235" xr:uid="{3F60FA4E-D5D3-4FF7-9943-DAF158D5E3A0}"/>
    <cellStyle name="Note 3 39 2 2 2" xfId="22236" xr:uid="{04C57B01-C6EB-449D-8E80-740F9D78C381}"/>
    <cellStyle name="Note 3 39 2 2 2 2" xfId="22237" xr:uid="{BF156210-7DF1-4642-9A8B-7FCC97C6AEBE}"/>
    <cellStyle name="Note 3 39 2 2 2_Volatility" xfId="22238" xr:uid="{0E858C37-E963-4D4F-B282-D6FA8A74B095}"/>
    <cellStyle name="Note 3 39 2 2 3" xfId="22239" xr:uid="{366DD3AA-E5FB-4709-91FB-43CDC368A655}"/>
    <cellStyle name="Note 3 39 2 2_Volatility" xfId="22240" xr:uid="{C4577946-463D-4414-A6B0-A8300493A6BE}"/>
    <cellStyle name="Note 3 39 2 3" xfId="22241" xr:uid="{4BCA42CB-D2A3-4D8A-BBC9-4E143C36EFDB}"/>
    <cellStyle name="Note 3 39 2 3 2" xfId="22242" xr:uid="{A06DF50D-CA46-40C3-AEA7-CD83B043D017}"/>
    <cellStyle name="Note 3 39 2 3 2 2" xfId="22243" xr:uid="{719894E7-1E32-4266-B449-2BF13B82C654}"/>
    <cellStyle name="Note 3 39 2 3 2_Volatility" xfId="22244" xr:uid="{2CE7DC42-C60D-45B1-A78E-51495EFC3DB8}"/>
    <cellStyle name="Note 3 39 2 3 3" xfId="22245" xr:uid="{85CA2D43-21DD-4C15-B441-40EC417CE895}"/>
    <cellStyle name="Note 3 39 2 3_Volatility" xfId="22246" xr:uid="{1BC3BD30-2FE3-41F3-9964-B5CC080D3DB1}"/>
    <cellStyle name="Note 3 39 2 4" xfId="22247" xr:uid="{4FF3A791-C9F6-40CA-BBCE-D63B8A86878F}"/>
    <cellStyle name="Note 3 39 2 4 2" xfId="22248" xr:uid="{E71540F5-E45F-4903-A35A-E81107A16EF5}"/>
    <cellStyle name="Note 3 39 2 4_Volatility" xfId="22249" xr:uid="{95EC6601-D3FA-46F6-A828-53F667E0F478}"/>
    <cellStyle name="Note 3 39 2 5" xfId="22250" xr:uid="{2474DA39-DB87-4192-8257-1A937F6D54C6}"/>
    <cellStyle name="Note 3 39 2_Volatility" xfId="22251" xr:uid="{CE8956D8-0DDB-49FF-AB34-1C431D60FF4B}"/>
    <cellStyle name="Note 3 39 3" xfId="22252" xr:uid="{FCA5D047-FA04-4353-AB6A-1AE65DD364BC}"/>
    <cellStyle name="Note 3 39 3 2" xfId="22253" xr:uid="{22758FAD-E6C8-4991-AB9D-B4EE61675FF0}"/>
    <cellStyle name="Note 3 39 3 2 2" xfId="22254" xr:uid="{899A0917-AC9E-42D4-B272-FCC9B8B32CF1}"/>
    <cellStyle name="Note 3 39 3 2_Volatility" xfId="22255" xr:uid="{BA04B05F-5663-4574-9416-C7734FA73F08}"/>
    <cellStyle name="Note 3 39 3 3" xfId="22256" xr:uid="{73341F84-667B-4E3C-A602-DCF679BCD087}"/>
    <cellStyle name="Note 3 39 3_Volatility" xfId="22257" xr:uid="{7B40811C-6961-4752-87D8-F8C992F99D99}"/>
    <cellStyle name="Note 3 39 4" xfId="22258" xr:uid="{AEABE87D-E66C-433A-BAE6-7E278F73E0A2}"/>
    <cellStyle name="Note 3 39 4 2" xfId="22259" xr:uid="{BC40205B-1D22-4185-A2DB-6D487EF223C1}"/>
    <cellStyle name="Note 3 39 4_Volatility" xfId="22260" xr:uid="{B70599D2-F479-44EC-94C5-90468B23567E}"/>
    <cellStyle name="Note 3 39 5" xfId="22261" xr:uid="{0E64F5CC-184F-4400-A960-BD988CA9D6F0}"/>
    <cellStyle name="Note 3 39_Volatility" xfId="22262" xr:uid="{619FE37B-0CA0-4BB3-A705-BC0BD59C3658}"/>
    <cellStyle name="Note 3 4" xfId="22263" xr:uid="{C1A638C7-8E98-4FAB-AF96-C75DF1B864DF}"/>
    <cellStyle name="Note 3 4 2" xfId="22264" xr:uid="{BD64AA37-22A0-4BBB-B210-72340EEEEFF1}"/>
    <cellStyle name="Note 3 4 2 2" xfId="22265" xr:uid="{47B30209-47DF-43A9-BF38-BE2E46309509}"/>
    <cellStyle name="Note 3 4 2 2 2" xfId="22266" xr:uid="{96A80FB4-A70F-425C-BA17-073B02F0B764}"/>
    <cellStyle name="Note 3 4 2 2 2 2" xfId="22267" xr:uid="{CE19DEC5-E955-4310-A141-A233F498C9EE}"/>
    <cellStyle name="Note 3 4 2 2 2_Volatility" xfId="22268" xr:uid="{8553E484-1F67-41E4-9C05-4DAF6A05A5EE}"/>
    <cellStyle name="Note 3 4 2 2 3" xfId="22269" xr:uid="{98E55F3D-BBC2-4DCE-8947-455A3E8EA148}"/>
    <cellStyle name="Note 3 4 2 2_Volatility" xfId="22270" xr:uid="{A34A315B-7083-4EFB-B7AD-A99D255AD86B}"/>
    <cellStyle name="Note 3 4 2 3" xfId="22271" xr:uid="{470863E7-B598-4C08-810D-D2414AB7E1C3}"/>
    <cellStyle name="Note 3 4 2 3 2" xfId="22272" xr:uid="{35DB78FF-EDAB-484E-9627-B8FF8BF7ED3C}"/>
    <cellStyle name="Note 3 4 2 3 2 2" xfId="22273" xr:uid="{7AA02061-51D7-4B7B-82E7-2BB15371DCD9}"/>
    <cellStyle name="Note 3 4 2 3 2_Volatility" xfId="22274" xr:uid="{23575469-9395-40F3-87D3-884B1F41F575}"/>
    <cellStyle name="Note 3 4 2 3 3" xfId="22275" xr:uid="{442811EE-981E-44C4-9E29-948A8E0B7EF0}"/>
    <cellStyle name="Note 3 4 2 3_Volatility" xfId="22276" xr:uid="{842BC0D8-FE58-45FA-9595-D69395A42FAA}"/>
    <cellStyle name="Note 3 4 2 4" xfId="22277" xr:uid="{654A13D6-FF04-4D95-BDC9-FDCF09CF4A7F}"/>
    <cellStyle name="Note 3 4 2 4 2" xfId="22278" xr:uid="{38DD897E-9BA1-46BB-8075-C2C200A1C718}"/>
    <cellStyle name="Note 3 4 2 4_Volatility" xfId="22279" xr:uid="{8BB5C5C0-16BF-4B09-B123-A65D690B8073}"/>
    <cellStyle name="Note 3 4 2 5" xfId="22280" xr:uid="{D6FBACB6-684A-49A5-93E0-58838396E2C0}"/>
    <cellStyle name="Note 3 4 2_Volatility" xfId="22281" xr:uid="{5C340290-8254-4472-B10A-0C373D2331D6}"/>
    <cellStyle name="Note 3 4 3" xfId="22282" xr:uid="{A903D3F5-432E-4865-BBA2-108B89839887}"/>
    <cellStyle name="Note 3 4 3 2" xfId="22283" xr:uid="{1D49154F-A4C6-4D54-8C0D-5EFA7E785138}"/>
    <cellStyle name="Note 3 4 3 2 2" xfId="22284" xr:uid="{6442FB48-9215-4F19-8128-663FF4750B44}"/>
    <cellStyle name="Note 3 4 3 2_Volatility" xfId="22285" xr:uid="{5C7275F7-D152-4B75-B8AD-441A2467B9BB}"/>
    <cellStyle name="Note 3 4 3 3" xfId="22286" xr:uid="{8BBECC0F-519C-4D44-9EC2-E82F24C346E4}"/>
    <cellStyle name="Note 3 4 3_Volatility" xfId="22287" xr:uid="{7CF9D1CF-BAD9-4B90-8791-0D87CE0EF69C}"/>
    <cellStyle name="Note 3 4 4" xfId="22288" xr:uid="{333B8067-D3A4-4AFD-BC34-68817CA9BD53}"/>
    <cellStyle name="Note 3 4 4 2" xfId="22289" xr:uid="{A7B92599-0B43-4BC5-9359-60EC29959FB0}"/>
    <cellStyle name="Note 3 4 4_Volatility" xfId="22290" xr:uid="{4AE33BA5-8810-4782-93E9-664E9D882177}"/>
    <cellStyle name="Note 3 4 5" xfId="22291" xr:uid="{BB7B8D62-9B53-4970-AB82-DBAF45A70E06}"/>
    <cellStyle name="Note 3 4_Volatility" xfId="22292" xr:uid="{079998E9-BE02-40E8-A599-5D0BCB9E5ED0}"/>
    <cellStyle name="Note 3 40" xfId="22293" xr:uid="{B59FB3E6-E5A1-46D6-84F4-978BA7A80344}"/>
    <cellStyle name="Note 3 40 2" xfId="22294" xr:uid="{77391D50-BFC4-4318-9A1E-523E7FEE052B}"/>
    <cellStyle name="Note 3 40 2 2" xfId="22295" xr:uid="{FE552B98-B3BE-40FF-B080-18E450352322}"/>
    <cellStyle name="Note 3 40 2 2 2" xfId="22296" xr:uid="{F5544DEE-FDB9-420D-8E09-F3B4C1F862EE}"/>
    <cellStyle name="Note 3 40 2 2 2 2" xfId="22297" xr:uid="{AC4E388B-71A1-46E4-91E7-669FE01A4CD7}"/>
    <cellStyle name="Note 3 40 2 2 2_Volatility" xfId="22298" xr:uid="{6BCE9960-6EAA-447F-B42E-11E5F03CD3E8}"/>
    <cellStyle name="Note 3 40 2 2 3" xfId="22299" xr:uid="{8B003028-CD1D-4D1D-82C9-3EF856FF7E9E}"/>
    <cellStyle name="Note 3 40 2 2_Volatility" xfId="22300" xr:uid="{7606E6B5-310C-4141-BB3A-AA7C3DAC2F1A}"/>
    <cellStyle name="Note 3 40 2 3" xfId="22301" xr:uid="{105F0BF2-4A04-42CD-BCF1-11A276CB1BBD}"/>
    <cellStyle name="Note 3 40 2 3 2" xfId="22302" xr:uid="{DDAAA87F-D23B-4F29-82E2-CD3004FA3B94}"/>
    <cellStyle name="Note 3 40 2 3 2 2" xfId="22303" xr:uid="{C59CB38E-F83A-40E8-ACCD-C6063E3C9212}"/>
    <cellStyle name="Note 3 40 2 3 2_Volatility" xfId="22304" xr:uid="{1C583B87-403B-4379-997A-9ECD709A57A6}"/>
    <cellStyle name="Note 3 40 2 3 3" xfId="22305" xr:uid="{402265AA-81A7-4738-9751-CE43A60A3D63}"/>
    <cellStyle name="Note 3 40 2 3_Volatility" xfId="22306" xr:uid="{F579D640-45FD-4582-8C95-47D58DA095FB}"/>
    <cellStyle name="Note 3 40 2 4" xfId="22307" xr:uid="{7AB1BC65-0DFB-4150-A6B1-BC9364B5D408}"/>
    <cellStyle name="Note 3 40 2 4 2" xfId="22308" xr:uid="{68929131-B087-4863-8E98-D23B85D0329F}"/>
    <cellStyle name="Note 3 40 2 4_Volatility" xfId="22309" xr:uid="{4AB0EF23-B7B0-4DBF-BA52-55D21EE66DFD}"/>
    <cellStyle name="Note 3 40 2 5" xfId="22310" xr:uid="{E09502E8-9B6D-4DDA-BD05-18AB8B31666C}"/>
    <cellStyle name="Note 3 40 2_Volatility" xfId="22311" xr:uid="{2C487136-E4A1-4CCD-9B91-D2C7B6DE3F9D}"/>
    <cellStyle name="Note 3 40 3" xfId="22312" xr:uid="{DEE76263-6610-44C6-8382-983A834E29F6}"/>
    <cellStyle name="Note 3 40 3 2" xfId="22313" xr:uid="{1980F01E-8CDF-4E53-BD65-7593D5DE25EC}"/>
    <cellStyle name="Note 3 40 3 2 2" xfId="22314" xr:uid="{5E792229-DB61-415D-B100-28CF72E3FABB}"/>
    <cellStyle name="Note 3 40 3 2_Volatility" xfId="22315" xr:uid="{3EE63D7F-774A-48E0-B503-C96F21852935}"/>
    <cellStyle name="Note 3 40 3 3" xfId="22316" xr:uid="{1D15F02D-DC0D-46C6-B5EC-1C22F89BB5C8}"/>
    <cellStyle name="Note 3 40 3_Volatility" xfId="22317" xr:uid="{F2C68CCE-9921-4CE1-B70C-312735308534}"/>
    <cellStyle name="Note 3 40 4" xfId="22318" xr:uid="{85A5FD92-7B0F-4EBA-AC0F-D21E0BA75038}"/>
    <cellStyle name="Note 3 40 4 2" xfId="22319" xr:uid="{7271D089-89D5-4AF3-9D9B-BC18F56953D3}"/>
    <cellStyle name="Note 3 40 4_Volatility" xfId="22320" xr:uid="{02B7DC71-4375-40A3-A18A-6E70F508E7C1}"/>
    <cellStyle name="Note 3 40 5" xfId="22321" xr:uid="{B24CEA42-0BA9-4E33-A2CF-2E5E52415EA9}"/>
    <cellStyle name="Note 3 40_Volatility" xfId="22322" xr:uid="{9694FF25-F4A4-4E39-AB87-8AA6F167736E}"/>
    <cellStyle name="Note 3 41" xfId="22323" xr:uid="{27D84B65-28C0-4482-B2B6-83D741092C7D}"/>
    <cellStyle name="Note 3 41 2" xfId="22324" xr:uid="{316EFD94-4515-4D67-B8E9-93031F4E307E}"/>
    <cellStyle name="Note 3 41 2 2" xfId="22325" xr:uid="{D0E909FD-280D-4B39-8BC5-5E7D86E24E2E}"/>
    <cellStyle name="Note 3 41 2 2 2" xfId="22326" xr:uid="{AAD0E97F-094B-4A0C-836A-46DDE58E7237}"/>
    <cellStyle name="Note 3 41 2 2 2 2" xfId="22327" xr:uid="{F1D6D3AD-49F2-4823-8C72-E4915ABC1BEB}"/>
    <cellStyle name="Note 3 41 2 2 2_Volatility" xfId="22328" xr:uid="{D2BD0232-5FBA-4FF4-8FC3-3520D071ABA0}"/>
    <cellStyle name="Note 3 41 2 2 3" xfId="22329" xr:uid="{E762D33E-B6FF-48E8-8E80-3AEAEF15C1B1}"/>
    <cellStyle name="Note 3 41 2 2_Volatility" xfId="22330" xr:uid="{17F1761B-1109-4A28-A338-C2394A51C2D5}"/>
    <cellStyle name="Note 3 41 2 3" xfId="22331" xr:uid="{FCA5272F-E0BF-42FB-B7C1-E7246400FF5B}"/>
    <cellStyle name="Note 3 41 2 3 2" xfId="22332" xr:uid="{621A75D0-CE90-43E4-9C44-FFBA7ACFA6FD}"/>
    <cellStyle name="Note 3 41 2 3 2 2" xfId="22333" xr:uid="{31C52537-D16E-4D69-945C-B6EF764F9C10}"/>
    <cellStyle name="Note 3 41 2 3 2_Volatility" xfId="22334" xr:uid="{513E736E-78A9-48C6-A7E8-61D20047C626}"/>
    <cellStyle name="Note 3 41 2 3 3" xfId="22335" xr:uid="{CC0F9BE7-C3B5-4420-B93E-673461C408E5}"/>
    <cellStyle name="Note 3 41 2 3_Volatility" xfId="22336" xr:uid="{8A572DF4-576E-4CB9-BA45-337F26AB0575}"/>
    <cellStyle name="Note 3 41 2 4" xfId="22337" xr:uid="{37FB9495-EAA6-4108-8350-EA3FE45AE10D}"/>
    <cellStyle name="Note 3 41 2 4 2" xfId="22338" xr:uid="{8E40E818-17A4-4EF8-9BC7-1357E185EA36}"/>
    <cellStyle name="Note 3 41 2 4_Volatility" xfId="22339" xr:uid="{33C2B80D-6C39-46C7-A1D9-94A55B7CFF6E}"/>
    <cellStyle name="Note 3 41 2 5" xfId="22340" xr:uid="{F900FF71-499F-4BAA-93CD-5C47B980CFCD}"/>
    <cellStyle name="Note 3 41 2_Volatility" xfId="22341" xr:uid="{6871CC9F-9F89-44E9-9F60-5313B4865B4E}"/>
    <cellStyle name="Note 3 41 3" xfId="22342" xr:uid="{94944F36-7EC7-4265-A1A0-5315A9992A03}"/>
    <cellStyle name="Note 3 41 3 2" xfId="22343" xr:uid="{ED741F61-3A30-4EAD-B919-9AD979177764}"/>
    <cellStyle name="Note 3 41 3 2 2" xfId="22344" xr:uid="{342382BF-CDA5-46EC-A66D-2385AE785057}"/>
    <cellStyle name="Note 3 41 3 2_Volatility" xfId="22345" xr:uid="{7667D519-8EF8-4A5E-9F8D-A0E428E588B6}"/>
    <cellStyle name="Note 3 41 3 3" xfId="22346" xr:uid="{ED5EE925-0C80-4381-B62B-6C20B7448D36}"/>
    <cellStyle name="Note 3 41 3_Volatility" xfId="22347" xr:uid="{4193DE1A-51C5-4F62-82FC-A6AFA416FE06}"/>
    <cellStyle name="Note 3 41 4" xfId="22348" xr:uid="{FF5ABB8B-0C08-4259-A6D3-54D47A55B2CF}"/>
    <cellStyle name="Note 3 41 4 2" xfId="22349" xr:uid="{F90DF64B-ED02-4A62-99A5-C9F247BB4F26}"/>
    <cellStyle name="Note 3 41 4_Volatility" xfId="22350" xr:uid="{D9541D95-F097-4C3A-AA08-E07473EBA7CB}"/>
    <cellStyle name="Note 3 41 5" xfId="22351" xr:uid="{1F2B038B-5A7C-400D-8B29-DF0000C56D85}"/>
    <cellStyle name="Note 3 41_Volatility" xfId="22352" xr:uid="{88CCE768-EC91-4C98-A8D8-47A089DE0745}"/>
    <cellStyle name="Note 3 42" xfId="22353" xr:uid="{6B94C574-9134-4E68-A21B-02D93291B73E}"/>
    <cellStyle name="Note 3 42 2" xfId="22354" xr:uid="{5FF45041-03C4-488C-9C88-6B307B508F66}"/>
    <cellStyle name="Note 3 42_Volatility" xfId="22355" xr:uid="{71CD98B3-B986-41DE-86C2-0CC267740C13}"/>
    <cellStyle name="Note 3 43" xfId="22356" xr:uid="{508A0219-5011-4DEB-8B0E-356653794A40}"/>
    <cellStyle name="Note 3 43 2" xfId="22357" xr:uid="{8829ECAC-FA88-4C91-8D89-9A9E86030FE3}"/>
    <cellStyle name="Note 3 43_Volatility" xfId="22358" xr:uid="{BFF9B31E-C1C6-4955-9975-8D30478F54AF}"/>
    <cellStyle name="Note 3 44" xfId="22359" xr:uid="{311A9C05-B0D3-4532-ADB8-351545A6B5FC}"/>
    <cellStyle name="Note 3 44 2" xfId="22360" xr:uid="{5BC2011C-7570-4286-8AC0-2D221814F7DA}"/>
    <cellStyle name="Note 3 44_Volatility" xfId="22361" xr:uid="{6061AF9C-B30D-4946-BB7A-D856937F93B1}"/>
    <cellStyle name="Note 3 45" xfId="22362" xr:uid="{79270F72-97C8-4C65-B342-5B31CC6CF8AB}"/>
    <cellStyle name="Note 3 45 2" xfId="22363" xr:uid="{35C5C83C-38E9-4E5A-8230-A36CB8CCBAB4}"/>
    <cellStyle name="Note 3 45_Volatility" xfId="22364" xr:uid="{18382084-9E09-4AD2-990D-94BFDCFF5822}"/>
    <cellStyle name="Note 3 46" xfId="22365" xr:uid="{4926344C-C33F-47DA-AC98-9C96CA63B785}"/>
    <cellStyle name="Note 3 46 2" xfId="22366" xr:uid="{54479257-8B64-4D05-B91E-91361BAA5FF3}"/>
    <cellStyle name="Note 3 46 2 2" xfId="22367" xr:uid="{29BD43F1-822C-4960-9743-ABEB8F37D3ED}"/>
    <cellStyle name="Note 3 46 2 2 2" xfId="22368" xr:uid="{72B0D620-9A0E-4531-89CD-41CC6A9E17E1}"/>
    <cellStyle name="Note 3 46 2 2 2 2" xfId="22369" xr:uid="{59DEC2FC-8EFC-426B-BCE0-8184FC5D7A74}"/>
    <cellStyle name="Note 3 46 2 2 2_Volatility" xfId="22370" xr:uid="{098227DA-CC4B-4F8B-9344-26431D40EC58}"/>
    <cellStyle name="Note 3 46 2 2 3" xfId="22371" xr:uid="{B7CE4B71-90E4-4BAB-A7AB-A2106CC0E8BF}"/>
    <cellStyle name="Note 3 46 2 2_Volatility" xfId="22372" xr:uid="{8A7AC876-3D31-4218-BDEA-A8ADEE4A3346}"/>
    <cellStyle name="Note 3 46 2 3" xfId="22373" xr:uid="{ADBD42F1-B180-48EF-BAB7-F610774A896E}"/>
    <cellStyle name="Note 3 46 2 3 2" xfId="22374" xr:uid="{8F01983F-6B61-42EB-8C4A-B957D66B41EF}"/>
    <cellStyle name="Note 3 46 2 3 2 2" xfId="22375" xr:uid="{295EA9B3-BF7F-47E9-97E9-B4D8BFE30BC0}"/>
    <cellStyle name="Note 3 46 2 3 2_Volatility" xfId="22376" xr:uid="{B89C733D-8A86-4436-A0F7-9FB4D9880BB7}"/>
    <cellStyle name="Note 3 46 2 3 3" xfId="22377" xr:uid="{ADD47515-6B77-4466-A273-EA7BFCAFAB44}"/>
    <cellStyle name="Note 3 46 2 3_Volatility" xfId="22378" xr:uid="{02021EAA-F721-41C1-96E2-533CB873C224}"/>
    <cellStyle name="Note 3 46 2 4" xfId="22379" xr:uid="{B8A145C0-7AB2-49E5-870B-0291398410B9}"/>
    <cellStyle name="Note 3 46 2 4 2" xfId="22380" xr:uid="{D1A91433-06F6-4CE5-B3CB-DFCA12332FCE}"/>
    <cellStyle name="Note 3 46 2 4_Volatility" xfId="22381" xr:uid="{20FAB22E-A9A0-4202-A512-2EF5C9022EE2}"/>
    <cellStyle name="Note 3 46 2 5" xfId="22382" xr:uid="{2A3BA748-DB83-4BDA-8F90-4AFE737585DC}"/>
    <cellStyle name="Note 3 46 2_Volatility" xfId="22383" xr:uid="{5EC1713D-687B-4102-9292-EAC1EA3D0925}"/>
    <cellStyle name="Note 3 46 3" xfId="22384" xr:uid="{A3172269-3A66-4105-AC88-1266787119F7}"/>
    <cellStyle name="Note 3 46 3 2" xfId="22385" xr:uid="{EF15D437-218B-4F91-8B46-47E639DF085E}"/>
    <cellStyle name="Note 3 46 3 2 2" xfId="22386" xr:uid="{22AEF5D1-DB4F-4713-BB68-BBDDD3759F04}"/>
    <cellStyle name="Note 3 46 3 2_Volatility" xfId="22387" xr:uid="{51AC824A-8D77-4CE3-AFA7-26D37A0F0146}"/>
    <cellStyle name="Note 3 46 3 3" xfId="22388" xr:uid="{989B8124-9A61-4B18-BD19-34F4858BBC7D}"/>
    <cellStyle name="Note 3 46 3_Volatility" xfId="22389" xr:uid="{AE7B6CBB-25C2-4B18-9C09-FE305A661798}"/>
    <cellStyle name="Note 3 46 4" xfId="22390" xr:uid="{B91D4E11-460D-4F29-8CAD-0C0C6A80E805}"/>
    <cellStyle name="Note 3 46 4 2" xfId="22391" xr:uid="{DB2C97E3-AA9C-4D54-8151-6FEA20C57904}"/>
    <cellStyle name="Note 3 46 4_Volatility" xfId="22392" xr:uid="{6705BC6D-4DC6-467B-8D69-54D579E5490F}"/>
    <cellStyle name="Note 3 46 5" xfId="22393" xr:uid="{BC762071-A03E-4E60-A2DA-B1D9FC8481DC}"/>
    <cellStyle name="Note 3 46_Volatility" xfId="22394" xr:uid="{0E25DBA2-3FAA-4225-9E22-B4723EC52F98}"/>
    <cellStyle name="Note 3 47" xfId="22395" xr:uid="{4B872716-659D-4C07-AEA4-807C2273E385}"/>
    <cellStyle name="Note 3 47 2" xfId="22396" xr:uid="{A4417C0F-250D-4D5A-9B6C-C58B677824FC}"/>
    <cellStyle name="Note 3 47 2 2" xfId="22397" xr:uid="{BFB445A6-6180-44B1-9163-9EE6E51FB496}"/>
    <cellStyle name="Note 3 47 2 2 2" xfId="22398" xr:uid="{4B238C27-6F39-4C64-8F3A-BE46B2D52FAD}"/>
    <cellStyle name="Note 3 47 2 2 2 2" xfId="22399" xr:uid="{D0158468-7F31-4ABD-BEF9-9E4ADC541DDD}"/>
    <cellStyle name="Note 3 47 2 2 2_Volatility" xfId="22400" xr:uid="{A4B32A01-CE7C-4AAC-919B-DF38232D4C34}"/>
    <cellStyle name="Note 3 47 2 2 3" xfId="22401" xr:uid="{13350F6F-678A-4223-99B8-3981B72F1597}"/>
    <cellStyle name="Note 3 47 2 2_Volatility" xfId="22402" xr:uid="{5D979FE6-98F6-408D-82A7-A5942EAE1E27}"/>
    <cellStyle name="Note 3 47 2 3" xfId="22403" xr:uid="{7310B778-6962-4373-9E4C-D9448A80D54E}"/>
    <cellStyle name="Note 3 47 2 3 2" xfId="22404" xr:uid="{3CF0BE19-C963-4B44-B138-A08F74E7D558}"/>
    <cellStyle name="Note 3 47 2 3 2 2" xfId="22405" xr:uid="{CF71034E-F78D-4E5D-B0D8-50D3A0F17580}"/>
    <cellStyle name="Note 3 47 2 3 2_Volatility" xfId="22406" xr:uid="{1F262429-FE51-4208-A12A-A0DEFB2391D0}"/>
    <cellStyle name="Note 3 47 2 3 3" xfId="22407" xr:uid="{BF8C77F7-4026-41CF-88D3-8F3B56A05B7B}"/>
    <cellStyle name="Note 3 47 2 3_Volatility" xfId="22408" xr:uid="{F08BAC4A-CB5B-4B4A-9F1B-F0C09C25B374}"/>
    <cellStyle name="Note 3 47 2 4" xfId="22409" xr:uid="{F26184BB-3A75-48C9-A303-21029F8D6BAB}"/>
    <cellStyle name="Note 3 47 2 4 2" xfId="22410" xr:uid="{FB97CD4E-02AD-4CA0-91E6-981DCF9AAB0E}"/>
    <cellStyle name="Note 3 47 2 4_Volatility" xfId="22411" xr:uid="{0AC0F9B6-C6E5-4D6F-AB48-F1B9E35F964E}"/>
    <cellStyle name="Note 3 47 2 5" xfId="22412" xr:uid="{682C5164-8288-4E3B-AD8A-8C95C13F11DC}"/>
    <cellStyle name="Note 3 47 2_Volatility" xfId="22413" xr:uid="{4E1053A6-3611-4858-86B4-D45DC18CB221}"/>
    <cellStyle name="Note 3 47 3" xfId="22414" xr:uid="{67376D41-603F-463B-84B6-E29397F6E2ED}"/>
    <cellStyle name="Note 3 47 3 2" xfId="22415" xr:uid="{25AE50D4-84AB-4546-A628-A236B3F203A5}"/>
    <cellStyle name="Note 3 47 3 2 2" xfId="22416" xr:uid="{517085D9-6D06-47F1-B372-8B4F5B04B29A}"/>
    <cellStyle name="Note 3 47 3 2_Volatility" xfId="22417" xr:uid="{26311B3C-BE2D-4721-B066-826C1AAA5DD1}"/>
    <cellStyle name="Note 3 47 3 3" xfId="22418" xr:uid="{9D66F8D0-A0E5-4637-97E9-1A6DFE551D23}"/>
    <cellStyle name="Note 3 47 3_Volatility" xfId="22419" xr:uid="{B557CD17-62A2-4DF7-A2DB-51F65058C514}"/>
    <cellStyle name="Note 3 47 4" xfId="22420" xr:uid="{107CECF6-0A0B-4E74-BFAF-00D0BAA8319C}"/>
    <cellStyle name="Note 3 47 4 2" xfId="22421" xr:uid="{4B1DCFE4-3343-464B-97A3-2DB135BAC0D8}"/>
    <cellStyle name="Note 3 47 4_Volatility" xfId="22422" xr:uid="{586E2CF4-8441-46C6-95C5-81779BAADCB7}"/>
    <cellStyle name="Note 3 47 5" xfId="22423" xr:uid="{1B543BC2-280F-42D4-9D0A-CD2893867C44}"/>
    <cellStyle name="Note 3 47_Volatility" xfId="22424" xr:uid="{B285F171-98DC-4FBC-BF84-3B8102AB5CBF}"/>
    <cellStyle name="Note 3 48" xfId="22425" xr:uid="{F5B2D541-E07C-46EC-B968-4DD9AF2B04C0}"/>
    <cellStyle name="Note 3 48 2" xfId="22426" xr:uid="{5B280201-53C6-4555-B17E-DD461F24F0B7}"/>
    <cellStyle name="Note 3 48 2 2" xfId="22427" xr:uid="{17E9982B-BE90-4EC3-9C9F-8892E1C28E3F}"/>
    <cellStyle name="Note 3 48 2 2 2" xfId="22428" xr:uid="{14D59D29-A03A-4F5B-886B-3F9C603442E4}"/>
    <cellStyle name="Note 3 48 2 2 2 2" xfId="22429" xr:uid="{38C53F1D-F69D-41C4-A164-EA2460E80ACD}"/>
    <cellStyle name="Note 3 48 2 2 2_Volatility" xfId="22430" xr:uid="{1A770C27-5E48-47C1-87FF-F684C3AFAD37}"/>
    <cellStyle name="Note 3 48 2 2 3" xfId="22431" xr:uid="{A38B8E95-4C5F-42FD-9A3E-84B60F7A4989}"/>
    <cellStyle name="Note 3 48 2 2_Volatility" xfId="22432" xr:uid="{E660160B-1EAA-42BE-88C9-1D7849DCFCD2}"/>
    <cellStyle name="Note 3 48 2 3" xfId="22433" xr:uid="{D307B95E-3750-4190-8063-BCAD49DB7E96}"/>
    <cellStyle name="Note 3 48 2 3 2" xfId="22434" xr:uid="{F8C278EF-E430-4557-8230-DAB98650585C}"/>
    <cellStyle name="Note 3 48 2 3 2 2" xfId="22435" xr:uid="{F451168D-FBB2-4758-BD91-BDFCC754927D}"/>
    <cellStyle name="Note 3 48 2 3 2_Volatility" xfId="22436" xr:uid="{564A5D2D-7FB8-445B-82D9-6AEC5A8A84A0}"/>
    <cellStyle name="Note 3 48 2 3 3" xfId="22437" xr:uid="{092555C6-511F-4F4F-B942-4F9D371CB12F}"/>
    <cellStyle name="Note 3 48 2 3_Volatility" xfId="22438" xr:uid="{56CF0C2E-42C3-4F4F-90FF-666E4408B8B7}"/>
    <cellStyle name="Note 3 48 2 4" xfId="22439" xr:uid="{55A20603-DB54-42EE-B5E9-61808E9B3A1D}"/>
    <cellStyle name="Note 3 48 2 4 2" xfId="22440" xr:uid="{DE8AB15F-CBF3-47B2-993F-B14617350C20}"/>
    <cellStyle name="Note 3 48 2 4_Volatility" xfId="22441" xr:uid="{B03C19F7-7CD9-4FAC-9483-6649F8EF80D5}"/>
    <cellStyle name="Note 3 48 2 5" xfId="22442" xr:uid="{E354BFDF-F4D2-4B2B-A073-B934AA3676E0}"/>
    <cellStyle name="Note 3 48 2_Volatility" xfId="22443" xr:uid="{96E74E84-2D3C-4CE2-A29C-768922005E64}"/>
    <cellStyle name="Note 3 48 3" xfId="22444" xr:uid="{57E9D442-0BC1-46C9-AD75-B549589D83F9}"/>
    <cellStyle name="Note 3 48 3 2" xfId="22445" xr:uid="{9C30F674-FABC-4105-B440-1A06FBC2CD84}"/>
    <cellStyle name="Note 3 48 3 2 2" xfId="22446" xr:uid="{2901DA88-0447-4702-8CED-9F260C461EC7}"/>
    <cellStyle name="Note 3 48 3 2_Volatility" xfId="22447" xr:uid="{A93371BD-8BE2-420B-AD91-FDBC692C3478}"/>
    <cellStyle name="Note 3 48 3 3" xfId="22448" xr:uid="{1B31650B-D3AF-434D-AE74-690AADA8EAF0}"/>
    <cellStyle name="Note 3 48 3_Volatility" xfId="22449" xr:uid="{2D451972-8ABD-4B5F-8788-FCDD37778D7B}"/>
    <cellStyle name="Note 3 48 4" xfId="22450" xr:uid="{ACD6FC20-D1D0-422B-A69C-1B2BDD08615C}"/>
    <cellStyle name="Note 3 48 4 2" xfId="22451" xr:uid="{B82B4C09-ADB1-4E26-968D-5181FED07276}"/>
    <cellStyle name="Note 3 48 4_Volatility" xfId="22452" xr:uid="{B251E12E-29A0-4B53-A699-922B8948EF5E}"/>
    <cellStyle name="Note 3 48 5" xfId="22453" xr:uid="{71D5DD19-C3B1-482F-B023-FD05D6E78BAD}"/>
    <cellStyle name="Note 3 48_Volatility" xfId="22454" xr:uid="{1BB077D6-7A52-4F66-9D20-9026936BE258}"/>
    <cellStyle name="Note 3 49" xfId="22455" xr:uid="{4550909C-CF57-4EC5-B35C-E6760C98D662}"/>
    <cellStyle name="Note 3 49 2" xfId="22456" xr:uid="{C981CFF3-20FC-40C9-BF03-FFE0EC3DDC5D}"/>
    <cellStyle name="Note 3 49 2 2" xfId="22457" xr:uid="{E8D30283-3F9A-4A7E-839D-2867FE254AFA}"/>
    <cellStyle name="Note 3 49 2 2 2" xfId="22458" xr:uid="{B1775063-2841-45CC-9CF6-169F3FDA46D7}"/>
    <cellStyle name="Note 3 49 2 2 2 2" xfId="22459" xr:uid="{68090EE2-B2FC-4692-BB01-E174365EE7A3}"/>
    <cellStyle name="Note 3 49 2 2 2_Volatility" xfId="22460" xr:uid="{F75B7062-3DF2-4BF7-BAAB-BE999B4773B4}"/>
    <cellStyle name="Note 3 49 2 2 3" xfId="22461" xr:uid="{F8B5DD57-C571-45B5-BB1F-178A3F58BC10}"/>
    <cellStyle name="Note 3 49 2 2_Volatility" xfId="22462" xr:uid="{752CC9D1-4373-4756-AFD3-629D9240D999}"/>
    <cellStyle name="Note 3 49 2 3" xfId="22463" xr:uid="{65CC1CE7-F9C4-40B2-AFEA-B20E1B385238}"/>
    <cellStyle name="Note 3 49 2 3 2" xfId="22464" xr:uid="{542C2A78-2B11-408A-8316-8CA3A6C7107A}"/>
    <cellStyle name="Note 3 49 2 3 2 2" xfId="22465" xr:uid="{12AB2B4A-4CBC-41BF-88B3-216515B2FCCE}"/>
    <cellStyle name="Note 3 49 2 3 2_Volatility" xfId="22466" xr:uid="{E1AC2C4E-5187-47F2-A17C-0B761A186323}"/>
    <cellStyle name="Note 3 49 2 3 3" xfId="22467" xr:uid="{857E3382-1C0D-4E63-A798-DDC084C855A9}"/>
    <cellStyle name="Note 3 49 2 3_Volatility" xfId="22468" xr:uid="{BCB59F38-6208-45AE-9049-AADAEFB026D7}"/>
    <cellStyle name="Note 3 49 2 4" xfId="22469" xr:uid="{696E7B95-99D0-46FD-A136-AFF39BD9DEFC}"/>
    <cellStyle name="Note 3 49 2 4 2" xfId="22470" xr:uid="{767F4779-04C5-4AEB-BD64-081F4178BBD9}"/>
    <cellStyle name="Note 3 49 2 4_Volatility" xfId="22471" xr:uid="{C069D6F5-C731-4B8D-AE8D-676B49DE7808}"/>
    <cellStyle name="Note 3 49 2 5" xfId="22472" xr:uid="{FB59D4FA-BFA2-4279-90C9-973DDBEB9FAA}"/>
    <cellStyle name="Note 3 49 2_Volatility" xfId="22473" xr:uid="{ABDDE611-7888-4975-8AAD-4D8891B1FBD7}"/>
    <cellStyle name="Note 3 49 3" xfId="22474" xr:uid="{FB9E403B-6709-4044-9E74-A0028A54CED8}"/>
    <cellStyle name="Note 3 49 3 2" xfId="22475" xr:uid="{1D86CD26-AC7E-4509-A6F9-6007E6F9D941}"/>
    <cellStyle name="Note 3 49 3 2 2" xfId="22476" xr:uid="{6A968B5D-B561-450D-9C69-B77038E58F8E}"/>
    <cellStyle name="Note 3 49 3 2_Volatility" xfId="22477" xr:uid="{20F89DB3-E3EC-4B01-B668-A67EF8191854}"/>
    <cellStyle name="Note 3 49 3 3" xfId="22478" xr:uid="{54A7871F-2DF0-4E49-B55B-41AF30284D3D}"/>
    <cellStyle name="Note 3 49 3_Volatility" xfId="22479" xr:uid="{430399CA-428E-45CF-8D65-0C36EFEF0C0A}"/>
    <cellStyle name="Note 3 49 4" xfId="22480" xr:uid="{27A55E2E-6E8F-4795-BA03-88C02702404F}"/>
    <cellStyle name="Note 3 49 4 2" xfId="22481" xr:uid="{781652C9-A8DD-493D-A79A-AB2A0E8F93ED}"/>
    <cellStyle name="Note 3 49 4_Volatility" xfId="22482" xr:uid="{99144BFF-5459-4979-BA86-56FA545E9F71}"/>
    <cellStyle name="Note 3 49 5" xfId="22483" xr:uid="{F15DDD03-088B-4D1F-AA77-78D40DDFF51B}"/>
    <cellStyle name="Note 3 49_Volatility" xfId="22484" xr:uid="{85181445-8A46-434B-8E81-BA8EA88BB839}"/>
    <cellStyle name="Note 3 5" xfId="22485" xr:uid="{82E0B356-3239-4C4D-A3CE-8D0245D3BF11}"/>
    <cellStyle name="Note 3 5 2" xfId="22486" xr:uid="{99A30F3B-AF14-4D84-BF10-7492A625B3C4}"/>
    <cellStyle name="Note 3 5_Volatility" xfId="22487" xr:uid="{EE43D196-D568-4939-B9F6-3C3B095F5CF2}"/>
    <cellStyle name="Note 3 50" xfId="22488" xr:uid="{2925F1DA-7FEA-4153-93B8-3BAA4254254A}"/>
    <cellStyle name="Note 3 50 2" xfId="22489" xr:uid="{45080B84-E2A2-4046-B8FC-CC0F53065E1B}"/>
    <cellStyle name="Note 3 50 2 2" xfId="22490" xr:uid="{78296E03-DA4F-44B7-B9F4-07A2CD9BD3EE}"/>
    <cellStyle name="Note 3 50 2 2 2" xfId="22491" xr:uid="{ED5544C2-105A-485F-8416-2811883FB9DE}"/>
    <cellStyle name="Note 3 50 2 2 2 2" xfId="22492" xr:uid="{FADF1FAE-944D-4232-83A9-F11A5116B5DC}"/>
    <cellStyle name="Note 3 50 2 2 2_Volatility" xfId="22493" xr:uid="{3787C222-0951-48B5-B22E-B289EDED44F7}"/>
    <cellStyle name="Note 3 50 2 2 3" xfId="22494" xr:uid="{7053F9D4-055F-4E26-8738-605DD9EB10EB}"/>
    <cellStyle name="Note 3 50 2 2_Volatility" xfId="22495" xr:uid="{A567EA72-2A7F-4FB9-9A69-33E83835D041}"/>
    <cellStyle name="Note 3 50 2 3" xfId="22496" xr:uid="{1649C95C-765A-4494-9305-20C418F2EA4A}"/>
    <cellStyle name="Note 3 50 2 3 2" xfId="22497" xr:uid="{5560C7BD-8F6C-490E-86E0-CD1E8BA88F39}"/>
    <cellStyle name="Note 3 50 2 3 2 2" xfId="22498" xr:uid="{BA18B57F-52DF-4956-A3DF-6E8366464F32}"/>
    <cellStyle name="Note 3 50 2 3 2_Volatility" xfId="22499" xr:uid="{4672F96B-425D-453C-A022-D9988FF3C691}"/>
    <cellStyle name="Note 3 50 2 3 3" xfId="22500" xr:uid="{08F1AD72-82F4-48EC-8A77-A9F1922E874C}"/>
    <cellStyle name="Note 3 50 2 3_Volatility" xfId="22501" xr:uid="{43023404-B2CC-4262-B131-9B5924C3A304}"/>
    <cellStyle name="Note 3 50 2 4" xfId="22502" xr:uid="{6E305D10-9ACE-4144-B1C5-53E6803E38FF}"/>
    <cellStyle name="Note 3 50 2 4 2" xfId="22503" xr:uid="{1DEA316E-C2C6-4C47-B453-F71D266B39E4}"/>
    <cellStyle name="Note 3 50 2 4_Volatility" xfId="22504" xr:uid="{11424403-DDF9-470D-8975-543839CF2F7B}"/>
    <cellStyle name="Note 3 50 2 5" xfId="22505" xr:uid="{D1BBE1A3-FA12-4DE0-A621-E01D75A1C6B1}"/>
    <cellStyle name="Note 3 50 2_Volatility" xfId="22506" xr:uid="{AF191D10-8BB4-4CB6-AD95-5706F8326851}"/>
    <cellStyle name="Note 3 50 3" xfId="22507" xr:uid="{B4F85822-EA46-4DD9-A7E8-6E7065D93BAA}"/>
    <cellStyle name="Note 3 50 3 2" xfId="22508" xr:uid="{829071F9-8C2E-4233-B081-60DEB3AED3E3}"/>
    <cellStyle name="Note 3 50 3 2 2" xfId="22509" xr:uid="{A46A11A5-8422-46FF-A6A1-6B968B9F06C1}"/>
    <cellStyle name="Note 3 50 3 2_Volatility" xfId="22510" xr:uid="{3C9B6CE8-6DFE-4D65-AB8A-4AC87EA1F1FD}"/>
    <cellStyle name="Note 3 50 3 3" xfId="22511" xr:uid="{BEA6EC9D-2149-4682-8CFA-0E0AD0F2EA9C}"/>
    <cellStyle name="Note 3 50 3_Volatility" xfId="22512" xr:uid="{E8AF3B94-2805-4C7E-B7BD-5A6AEF7069CC}"/>
    <cellStyle name="Note 3 50 4" xfId="22513" xr:uid="{B336E9D0-E64D-4E1B-B09D-F32894A8E83E}"/>
    <cellStyle name="Note 3 50 4 2" xfId="22514" xr:uid="{BAC8E92E-7EFE-4479-8A51-48E754DF8AC8}"/>
    <cellStyle name="Note 3 50 4_Volatility" xfId="22515" xr:uid="{A7D9DC9B-2DE7-41B5-875F-20642218DD70}"/>
    <cellStyle name="Note 3 50 5" xfId="22516" xr:uid="{8C6691D3-2379-40E2-B3E2-737095C0E5CF}"/>
    <cellStyle name="Note 3 50_Volatility" xfId="22517" xr:uid="{F43C6C29-7F8F-4FC2-AC75-3DA32350F220}"/>
    <cellStyle name="Note 3 51" xfId="22518" xr:uid="{94F3225E-2FE8-40C9-B0FB-881C6232AB6E}"/>
    <cellStyle name="Note 3 51 2" xfId="22519" xr:uid="{2D9F1844-DA98-4C6D-A260-0D8BDB1D7EE7}"/>
    <cellStyle name="Note 3 51 2 2" xfId="22520" xr:uid="{7374A10F-4BEB-4BDE-9185-52B272F4D8A6}"/>
    <cellStyle name="Note 3 51 2 2 2" xfId="22521" xr:uid="{6E697DDF-F297-4013-8C9C-03B3E8B97968}"/>
    <cellStyle name="Note 3 51 2 2 2 2" xfId="22522" xr:uid="{AED9E8D9-79D3-49B1-BAFE-B9440FD97766}"/>
    <cellStyle name="Note 3 51 2 2 2_Volatility" xfId="22523" xr:uid="{AAE42C2C-30E7-45D2-8B02-699B213B892D}"/>
    <cellStyle name="Note 3 51 2 2 3" xfId="22524" xr:uid="{B11AFD0A-C728-41CE-90A8-D926586F943D}"/>
    <cellStyle name="Note 3 51 2 2_Volatility" xfId="22525" xr:uid="{25185152-BF5D-4FA3-963A-142CEAEF059E}"/>
    <cellStyle name="Note 3 51 2 3" xfId="22526" xr:uid="{2EDA1874-192F-4A57-AC0C-DCCED06CA8B8}"/>
    <cellStyle name="Note 3 51 2 3 2" xfId="22527" xr:uid="{E64E347E-1DEE-4F66-98B5-63B2798F4B1E}"/>
    <cellStyle name="Note 3 51 2 3 2 2" xfId="22528" xr:uid="{F44B7A24-4D42-4B18-AF1F-6B6BA10B369D}"/>
    <cellStyle name="Note 3 51 2 3 2_Volatility" xfId="22529" xr:uid="{6957A0A0-7962-4D2F-A935-69ABDDED661D}"/>
    <cellStyle name="Note 3 51 2 3 3" xfId="22530" xr:uid="{EF1F40A2-4954-497A-8DA0-38FC14CD3975}"/>
    <cellStyle name="Note 3 51 2 3_Volatility" xfId="22531" xr:uid="{65569095-09DF-466F-816D-A52065D2844D}"/>
    <cellStyle name="Note 3 51 2 4" xfId="22532" xr:uid="{62C2A159-6541-406F-84ED-028746985B6D}"/>
    <cellStyle name="Note 3 51 2 4 2" xfId="22533" xr:uid="{B3715735-0561-4889-9ED1-FF5EBDCF0BFB}"/>
    <cellStyle name="Note 3 51 2 4_Volatility" xfId="22534" xr:uid="{210F3681-67F6-4AE9-8AA6-7BB65151627E}"/>
    <cellStyle name="Note 3 51 2 5" xfId="22535" xr:uid="{0358519A-1098-4639-8960-24F0AFA1609E}"/>
    <cellStyle name="Note 3 51 2_Volatility" xfId="22536" xr:uid="{C79C2563-E4FA-4A7A-81DF-A6D9DEEDCE9B}"/>
    <cellStyle name="Note 3 51 3" xfId="22537" xr:uid="{1E4FA734-C4DD-489E-8A12-23827A264E07}"/>
    <cellStyle name="Note 3 51 3 2" xfId="22538" xr:uid="{55489B89-EED6-4AFD-A276-3FA60B3C7F74}"/>
    <cellStyle name="Note 3 51 3 2 2" xfId="22539" xr:uid="{B4B44D64-8A59-4A79-BCC3-1E0A3C933634}"/>
    <cellStyle name="Note 3 51 3 2_Volatility" xfId="22540" xr:uid="{B8ED0E7A-3216-4F5A-A245-D4DF5C63F2AD}"/>
    <cellStyle name="Note 3 51 3 3" xfId="22541" xr:uid="{0D93F084-A301-4171-83A2-FDE5FADB805D}"/>
    <cellStyle name="Note 3 51 3_Volatility" xfId="22542" xr:uid="{99ADFAAF-0FFF-4A71-8B89-93040F4829C9}"/>
    <cellStyle name="Note 3 51 4" xfId="22543" xr:uid="{7355AD1D-9270-4DE2-AD54-9B8B761FAECB}"/>
    <cellStyle name="Note 3 51 4 2" xfId="22544" xr:uid="{431826F8-A0A2-4E6B-8A6B-A98A74ECA73F}"/>
    <cellStyle name="Note 3 51 4_Volatility" xfId="22545" xr:uid="{FCEC1450-7F07-47D5-991D-1C29E8F7C1DD}"/>
    <cellStyle name="Note 3 51 5" xfId="22546" xr:uid="{A2FAEB36-39FE-44DC-90BE-13A73E0E747E}"/>
    <cellStyle name="Note 3 51_Volatility" xfId="22547" xr:uid="{1629F4D3-14A8-4196-9D4B-F2AE35EABABE}"/>
    <cellStyle name="Note 3 52" xfId="22548" xr:uid="{A71FDE55-C23B-42FF-81EC-3C604E5A88AC}"/>
    <cellStyle name="Note 3 52 2" xfId="22549" xr:uid="{6077D924-E964-47A9-9C45-5CFDC941DC46}"/>
    <cellStyle name="Note 3 52_Volatility" xfId="22550" xr:uid="{F839E662-2648-4BE5-98A7-D81DFDDFBF1E}"/>
    <cellStyle name="Note 3 53" xfId="22551" xr:uid="{6DBBC8EC-1C18-40E1-B296-2CC273BF9734}"/>
    <cellStyle name="Note 3 53 2" xfId="22552" xr:uid="{AB959E05-8119-440D-B28B-698BF2064974}"/>
    <cellStyle name="Note 3 53_Volatility" xfId="22553" xr:uid="{EAA0D93C-610D-4D01-B97B-06F2DF7411BD}"/>
    <cellStyle name="Note 3 54" xfId="22554" xr:uid="{2063DB8C-BE12-418D-A447-09B27E83CD56}"/>
    <cellStyle name="Note 3 54 2" xfId="22555" xr:uid="{8B3F14CD-D1D7-4A52-AE4E-D4432EA54501}"/>
    <cellStyle name="Note 3 54_Volatility" xfId="22556" xr:uid="{DD667E25-A4E3-4D04-891A-B6B791E6E99E}"/>
    <cellStyle name="Note 3 55" xfId="22557" xr:uid="{7C5D108E-D814-4834-B6A0-96AD2D78B6CB}"/>
    <cellStyle name="Note 3 55 2" xfId="22558" xr:uid="{B0ECA96F-9565-4D98-AF77-A53572D7C147}"/>
    <cellStyle name="Note 3 55_Volatility" xfId="22559" xr:uid="{6DD8C64F-D6A0-432D-8AEA-61088FF2F2B8}"/>
    <cellStyle name="Note 3 56" xfId="22560" xr:uid="{B97A757C-8E80-482B-A98B-5D8142D0F3C2}"/>
    <cellStyle name="Note 3 56 2" xfId="22561" xr:uid="{B8B4BF01-7490-4376-B4BD-B57E7C1850EE}"/>
    <cellStyle name="Note 3 56 2 2" xfId="22562" xr:uid="{324326C4-614E-4FEE-A9DC-E0CF57D7E2C9}"/>
    <cellStyle name="Note 3 56 2 2 2" xfId="22563" xr:uid="{B49E1541-13C2-45B1-901E-D1D83A02024D}"/>
    <cellStyle name="Note 3 56 2 2 2 2" xfId="22564" xr:uid="{F5F0C416-6F9C-4BB6-B282-530E961DE0E2}"/>
    <cellStyle name="Note 3 56 2 2 2_Volatility" xfId="22565" xr:uid="{1FD5D748-D189-4862-9DAD-F985DCB5D6CF}"/>
    <cellStyle name="Note 3 56 2 2 3" xfId="22566" xr:uid="{AB7F6CB6-4CDD-428D-99F0-03C826258721}"/>
    <cellStyle name="Note 3 56 2 2_Volatility" xfId="22567" xr:uid="{41934977-714E-4CD1-A680-F961F18D6007}"/>
    <cellStyle name="Note 3 56 2 3" xfId="22568" xr:uid="{181484CA-CE08-413A-A612-2FC95EBF7BC9}"/>
    <cellStyle name="Note 3 56 2 3 2" xfId="22569" xr:uid="{7DDA7AC9-FFFE-4A25-84CD-72A97B3DA61B}"/>
    <cellStyle name="Note 3 56 2 3 2 2" xfId="22570" xr:uid="{787B6B47-6CB3-4894-8513-86EA2BA70CC0}"/>
    <cellStyle name="Note 3 56 2 3 2_Volatility" xfId="22571" xr:uid="{D60FFE9F-710B-432F-95F0-8C664C2B3E25}"/>
    <cellStyle name="Note 3 56 2 3 3" xfId="22572" xr:uid="{4FC47428-C229-4606-9DEB-0C4BC2B7EA8F}"/>
    <cellStyle name="Note 3 56 2 3_Volatility" xfId="22573" xr:uid="{D7C3660F-2E21-4C70-94A0-A35FFD3D6A89}"/>
    <cellStyle name="Note 3 56 2 4" xfId="22574" xr:uid="{AE6681E5-CD72-4B28-A546-CE42338D6018}"/>
    <cellStyle name="Note 3 56 2 4 2" xfId="22575" xr:uid="{B00D9D45-8E67-4D23-814D-413310713104}"/>
    <cellStyle name="Note 3 56 2 4_Volatility" xfId="22576" xr:uid="{E8B32E55-184E-4BB2-AE28-E068A990D908}"/>
    <cellStyle name="Note 3 56 2 5" xfId="22577" xr:uid="{D988470F-A2F8-4C74-97D7-05D40BE1CB2A}"/>
    <cellStyle name="Note 3 56 2_Volatility" xfId="22578" xr:uid="{A47196FA-6757-4D94-B1B5-CBE5889809E3}"/>
    <cellStyle name="Note 3 56 3" xfId="22579" xr:uid="{995E857F-F59F-41D7-964B-922879B0B134}"/>
    <cellStyle name="Note 3 56 3 2" xfId="22580" xr:uid="{1A271E4D-DE37-4974-9698-0A3A5C3ADA92}"/>
    <cellStyle name="Note 3 56 3 2 2" xfId="22581" xr:uid="{E3451D74-58C9-4930-8FC3-3A78F79F80E4}"/>
    <cellStyle name="Note 3 56 3 2_Volatility" xfId="22582" xr:uid="{1947ACDB-502E-4F3A-A272-F18B538B03A7}"/>
    <cellStyle name="Note 3 56 3 3" xfId="22583" xr:uid="{FA9055B4-A7CC-4ED9-A76E-5E9B191A10C4}"/>
    <cellStyle name="Note 3 56 3_Volatility" xfId="22584" xr:uid="{260A3740-62D3-48FB-B2BA-919F24758352}"/>
    <cellStyle name="Note 3 56 4" xfId="22585" xr:uid="{53FF184D-171E-46FD-93F0-2AB808E543FF}"/>
    <cellStyle name="Note 3 56 4 2" xfId="22586" xr:uid="{4D89F066-19D3-44AF-9501-833468365468}"/>
    <cellStyle name="Note 3 56 4_Volatility" xfId="22587" xr:uid="{6BA2B1F5-107F-4EE0-B121-4C4CA94F9B42}"/>
    <cellStyle name="Note 3 56 5" xfId="22588" xr:uid="{F19D440A-F9C7-4099-8E61-4D14D240E831}"/>
    <cellStyle name="Note 3 56_Volatility" xfId="22589" xr:uid="{F5FA6935-F9D4-4014-AD3B-A51D0597F389}"/>
    <cellStyle name="Note 3 57" xfId="22590" xr:uid="{EB621742-4A6D-47D6-9219-A59BDF6E4677}"/>
    <cellStyle name="Note 3 57 2" xfId="22591" xr:uid="{0E5939DD-B3E7-4734-A5BC-BB5352F67522}"/>
    <cellStyle name="Note 3 57 2 2" xfId="22592" xr:uid="{F0F7AD3D-A47D-4E9A-8CA9-01D1E929239B}"/>
    <cellStyle name="Note 3 57 2 2 2" xfId="22593" xr:uid="{CF3D0FD5-379A-4A75-BAB7-C1869547CFD6}"/>
    <cellStyle name="Note 3 57 2 2 2 2" xfId="22594" xr:uid="{E3C44A7E-9DEB-4D63-AF14-1CE1EB68DE22}"/>
    <cellStyle name="Note 3 57 2 2 2_Volatility" xfId="22595" xr:uid="{A4D33383-DF9C-44F0-8C2C-3479FF86335C}"/>
    <cellStyle name="Note 3 57 2 2 3" xfId="22596" xr:uid="{12A9488C-8C01-49D9-ADED-47EB31484FC8}"/>
    <cellStyle name="Note 3 57 2 2_Volatility" xfId="22597" xr:uid="{C8C7747B-C59D-4699-9471-C5303FA41F95}"/>
    <cellStyle name="Note 3 57 2 3" xfId="22598" xr:uid="{9E5E58B3-9B39-49AD-A6E2-FBF645A83402}"/>
    <cellStyle name="Note 3 57 2 3 2" xfId="22599" xr:uid="{7DB89213-900C-4548-BFED-D75871DEFB1F}"/>
    <cellStyle name="Note 3 57 2 3 2 2" xfId="22600" xr:uid="{41045951-DC0C-4AE3-8073-61A2320FC21E}"/>
    <cellStyle name="Note 3 57 2 3 2_Volatility" xfId="22601" xr:uid="{1A5ABFD3-D7DA-4E91-8932-3A7E99501762}"/>
    <cellStyle name="Note 3 57 2 3 3" xfId="22602" xr:uid="{3838EB82-A270-46FC-864C-C177D54DC250}"/>
    <cellStyle name="Note 3 57 2 3_Volatility" xfId="22603" xr:uid="{AAD9333E-B6E8-44C9-BC19-8FF5559CD286}"/>
    <cellStyle name="Note 3 57 2 4" xfId="22604" xr:uid="{691D0190-B9A7-4E79-B1A5-F434DAA9EF90}"/>
    <cellStyle name="Note 3 57 2 4 2" xfId="22605" xr:uid="{5D73842A-6A72-4A1B-9B7D-DD93F2C8AB74}"/>
    <cellStyle name="Note 3 57 2 4_Volatility" xfId="22606" xr:uid="{015ECFAC-3D7B-4347-BF6E-D7673BC9E104}"/>
    <cellStyle name="Note 3 57 2 5" xfId="22607" xr:uid="{CDB90472-2BE4-4CEF-ADB2-26168001E01B}"/>
    <cellStyle name="Note 3 57 2_Volatility" xfId="22608" xr:uid="{CFAC7D7D-68D9-464D-B9C0-BAB5E7A0DCF6}"/>
    <cellStyle name="Note 3 57 3" xfId="22609" xr:uid="{14F8870B-1570-4569-9AAE-8805F6CE9E81}"/>
    <cellStyle name="Note 3 57 3 2" xfId="22610" xr:uid="{F8E8B790-889D-4052-A847-A7B5478412F5}"/>
    <cellStyle name="Note 3 57 3 2 2" xfId="22611" xr:uid="{8A6EA42E-14FA-4D22-994A-16BD4EEBD502}"/>
    <cellStyle name="Note 3 57 3 2_Volatility" xfId="22612" xr:uid="{0DF57880-B299-42C2-9D5A-37822F5841AF}"/>
    <cellStyle name="Note 3 57 3 3" xfId="22613" xr:uid="{8468881B-7486-4D2F-8B1C-62E7995984C2}"/>
    <cellStyle name="Note 3 57 3_Volatility" xfId="22614" xr:uid="{68C3150F-5475-4010-8774-BEB198B0A6C8}"/>
    <cellStyle name="Note 3 57 4" xfId="22615" xr:uid="{7A0E6FA8-FE62-49A5-8A6E-269A3B9D8A62}"/>
    <cellStyle name="Note 3 57 4 2" xfId="22616" xr:uid="{D8D3F7A1-2F43-4CB5-B985-088C91B15492}"/>
    <cellStyle name="Note 3 57 4_Volatility" xfId="22617" xr:uid="{EA3A24C0-BE4C-4359-9C05-D19102FE8547}"/>
    <cellStyle name="Note 3 57 5" xfId="22618" xr:uid="{19FE0576-6929-499D-AE05-CD2166CB5176}"/>
    <cellStyle name="Note 3 57_Volatility" xfId="22619" xr:uid="{19BF530F-A718-4216-8027-EFB8505251B8}"/>
    <cellStyle name="Note 3 58" xfId="22620" xr:uid="{BD0AD16B-A3AC-4EF6-A862-C225FADD0E76}"/>
    <cellStyle name="Note 3 58 2" xfId="22621" xr:uid="{C24CC6D2-290F-4310-9BE5-3E456347E321}"/>
    <cellStyle name="Note 3 58 2 2" xfId="22622" xr:uid="{C601F64B-C8B3-4A59-AE0D-7062BDAD6A06}"/>
    <cellStyle name="Note 3 58 2 2 2" xfId="22623" xr:uid="{3992B2C3-62C9-4CED-9C2C-3A6B4097D604}"/>
    <cellStyle name="Note 3 58 2 2 2 2" xfId="22624" xr:uid="{F39827F3-CFB6-41FD-87AC-623AEDB2E764}"/>
    <cellStyle name="Note 3 58 2 2 2_Volatility" xfId="22625" xr:uid="{045584DE-C996-45D5-AE32-7B3B568919D8}"/>
    <cellStyle name="Note 3 58 2 2 3" xfId="22626" xr:uid="{1DC9B656-B4BE-4DE0-976F-01306B61630E}"/>
    <cellStyle name="Note 3 58 2 2_Volatility" xfId="22627" xr:uid="{7426CF41-1541-49D4-9B83-3A3463AAD8A2}"/>
    <cellStyle name="Note 3 58 2 3" xfId="22628" xr:uid="{E27D21D6-22D0-4F06-824A-429619A67D66}"/>
    <cellStyle name="Note 3 58 2 3 2" xfId="22629" xr:uid="{512AD1A4-C7DF-4453-A60F-72326832A114}"/>
    <cellStyle name="Note 3 58 2 3 2 2" xfId="22630" xr:uid="{A6B72609-6021-41C1-AC84-7106D2EE7251}"/>
    <cellStyle name="Note 3 58 2 3 2_Volatility" xfId="22631" xr:uid="{F203CD5D-9915-496F-B96F-32CCBEE3A361}"/>
    <cellStyle name="Note 3 58 2 3 3" xfId="22632" xr:uid="{EA958457-3AF4-4451-B85D-3099C796A602}"/>
    <cellStyle name="Note 3 58 2 3_Volatility" xfId="22633" xr:uid="{7BAA8541-03B5-4E7A-B2CE-51DF37A3464D}"/>
    <cellStyle name="Note 3 58 2 4" xfId="22634" xr:uid="{5711B911-2FC3-4A3E-A20C-8DEC05CFD34D}"/>
    <cellStyle name="Note 3 58 2 4 2" xfId="22635" xr:uid="{B73CF90F-FC82-4391-9BE3-F31B70B243D1}"/>
    <cellStyle name="Note 3 58 2 4_Volatility" xfId="22636" xr:uid="{AACBEB10-B5BB-4036-98C2-9A5C5771A8ED}"/>
    <cellStyle name="Note 3 58 2 5" xfId="22637" xr:uid="{A256BDF9-FC28-4EA3-9B17-FB8C30000DEA}"/>
    <cellStyle name="Note 3 58 2_Volatility" xfId="22638" xr:uid="{0BF076C4-9FA6-4179-9A0C-C9E43F010A6E}"/>
    <cellStyle name="Note 3 58 3" xfId="22639" xr:uid="{1B9B0CCF-1993-4F0D-9B03-AA0ACA8D6F62}"/>
    <cellStyle name="Note 3 58 3 2" xfId="22640" xr:uid="{7AD78FCF-E9F3-423A-9588-9D311F73F8C4}"/>
    <cellStyle name="Note 3 58 3 2 2" xfId="22641" xr:uid="{62F9B744-4041-49E4-BA08-E006CBBFA903}"/>
    <cellStyle name="Note 3 58 3 2_Volatility" xfId="22642" xr:uid="{A3D80245-33A0-4294-BFA1-7AA0FE9DD176}"/>
    <cellStyle name="Note 3 58 3 3" xfId="22643" xr:uid="{BDEE5C0C-E469-4D70-8DE9-4251D7506DB7}"/>
    <cellStyle name="Note 3 58 3_Volatility" xfId="22644" xr:uid="{88AEE0DA-C3BE-4C3F-9EDE-1317589F6FFA}"/>
    <cellStyle name="Note 3 58 4" xfId="22645" xr:uid="{B9F89DCB-A437-42A1-833D-054C5D7796D9}"/>
    <cellStyle name="Note 3 58 4 2" xfId="22646" xr:uid="{67691E6B-AB67-4C3A-8338-9A466221039B}"/>
    <cellStyle name="Note 3 58 4_Volatility" xfId="22647" xr:uid="{3653C623-654D-4B41-AE70-C03EFE08ACCE}"/>
    <cellStyle name="Note 3 58 5" xfId="22648" xr:uid="{FF3FB629-CEDF-4273-984C-ED544CEC574E}"/>
    <cellStyle name="Note 3 58_Volatility" xfId="22649" xr:uid="{2FDEC992-5D9E-4264-9D9D-AF5289BFFF97}"/>
    <cellStyle name="Note 3 59" xfId="22650" xr:uid="{EAFEF3CC-8080-4841-B9F4-D9B97A61120C}"/>
    <cellStyle name="Note 3 59 2" xfId="22651" xr:uid="{26D2821C-7326-42B4-A802-C6881E519B2E}"/>
    <cellStyle name="Note 3 59 2 2" xfId="22652" xr:uid="{ED44D713-05FD-48BC-8F2B-3C07125C0223}"/>
    <cellStyle name="Note 3 59 2 2 2" xfId="22653" xr:uid="{7B34F522-84D2-4E45-801E-26C618AC8EE2}"/>
    <cellStyle name="Note 3 59 2 2 2 2" xfId="22654" xr:uid="{C9E34B38-5CAE-459C-A632-8857B4F42BBB}"/>
    <cellStyle name="Note 3 59 2 2 2_Volatility" xfId="22655" xr:uid="{3AB81BF9-0D05-4957-9400-9D7C30F36566}"/>
    <cellStyle name="Note 3 59 2 2 3" xfId="22656" xr:uid="{49B44543-3993-4AD1-93D1-4DDB3CECAB47}"/>
    <cellStyle name="Note 3 59 2 2_Volatility" xfId="22657" xr:uid="{D7189C9E-079D-48B9-B9B0-2929B8EB5FDB}"/>
    <cellStyle name="Note 3 59 2 3" xfId="22658" xr:uid="{8E5B6208-0117-449D-B854-EDA0F48F0DCC}"/>
    <cellStyle name="Note 3 59 2 3 2" xfId="22659" xr:uid="{0D60DDF3-8463-464C-9500-9B2D7472D52F}"/>
    <cellStyle name="Note 3 59 2 3 2 2" xfId="22660" xr:uid="{DCB20E6E-287F-44AF-BA6E-F2AD1CC3FDCD}"/>
    <cellStyle name="Note 3 59 2 3 2_Volatility" xfId="22661" xr:uid="{CB5B0316-6B46-442A-96F8-1988A0E017E3}"/>
    <cellStyle name="Note 3 59 2 3 3" xfId="22662" xr:uid="{8408421C-EF71-4A2B-8C72-95B3311A19CF}"/>
    <cellStyle name="Note 3 59 2 3_Volatility" xfId="22663" xr:uid="{67E0E4DC-4D02-4455-9D70-6F29AE90979C}"/>
    <cellStyle name="Note 3 59 2 4" xfId="22664" xr:uid="{441A977D-766B-4DE8-85E9-A81A921066BB}"/>
    <cellStyle name="Note 3 59 2 4 2" xfId="22665" xr:uid="{50B23A27-1C70-4109-9684-33D570D98A9B}"/>
    <cellStyle name="Note 3 59 2 4_Volatility" xfId="22666" xr:uid="{A2468663-FC91-4494-9063-9487FBCC53E6}"/>
    <cellStyle name="Note 3 59 2 5" xfId="22667" xr:uid="{6C04EDA1-E14D-434C-8070-2C2257F50A45}"/>
    <cellStyle name="Note 3 59 2_Volatility" xfId="22668" xr:uid="{E81DEAD7-92D6-4CDB-AA24-39C25E5E7F74}"/>
    <cellStyle name="Note 3 59 3" xfId="22669" xr:uid="{1BC55337-0E3E-4707-8A65-2752503EEEA1}"/>
    <cellStyle name="Note 3 59 3 2" xfId="22670" xr:uid="{1CCB82A0-37AE-472F-B58B-5FEF814C1250}"/>
    <cellStyle name="Note 3 59 3 2 2" xfId="22671" xr:uid="{FEFBAB69-A423-4DA3-9A15-256B3C8AC68D}"/>
    <cellStyle name="Note 3 59 3 2_Volatility" xfId="22672" xr:uid="{8E939C62-E4E5-43B7-9FE8-FEBC06A7C873}"/>
    <cellStyle name="Note 3 59 3 3" xfId="22673" xr:uid="{D5BE446F-099B-4AD3-867F-C0AC4BF5FCE9}"/>
    <cellStyle name="Note 3 59 3_Volatility" xfId="22674" xr:uid="{6AB68C41-D48C-472D-B63D-11575D8B190B}"/>
    <cellStyle name="Note 3 59 4" xfId="22675" xr:uid="{08898901-294B-45CE-96AE-CD167285369B}"/>
    <cellStyle name="Note 3 59 4 2" xfId="22676" xr:uid="{E4BB728C-C7D0-4E84-A270-3DEB7A643B7C}"/>
    <cellStyle name="Note 3 59 4_Volatility" xfId="22677" xr:uid="{94417EE9-5EB6-4AB1-94ED-9DB4DB8A20D0}"/>
    <cellStyle name="Note 3 59 5" xfId="22678" xr:uid="{85B8ECD8-11B5-4517-93AD-979A70746572}"/>
    <cellStyle name="Note 3 59_Volatility" xfId="22679" xr:uid="{F17F2821-C37E-4552-8989-503780F31F9D}"/>
    <cellStyle name="Note 3 6" xfId="22680" xr:uid="{B93636D9-0B75-45AD-A864-BD83E147AFD1}"/>
    <cellStyle name="Note 3 6 2" xfId="22681" xr:uid="{EA7C59AB-620E-44AC-AFC1-415B802471B8}"/>
    <cellStyle name="Note 3 6_Volatility" xfId="22682" xr:uid="{6141295F-DFB8-4585-A57E-942861521F6A}"/>
    <cellStyle name="Note 3 60" xfId="22683" xr:uid="{F6F31EE7-4E29-49AF-88E3-B86D37FF88BB}"/>
    <cellStyle name="Note 3 60 2" xfId="22684" xr:uid="{5400BA2B-102E-4DD5-842F-8E111CB46ED4}"/>
    <cellStyle name="Note 3 60 2 2" xfId="22685" xr:uid="{6F29D688-0B66-4D77-B80E-8EE2A19952B2}"/>
    <cellStyle name="Note 3 60 2 2 2" xfId="22686" xr:uid="{DFE29001-C862-450D-A03C-05B319D01718}"/>
    <cellStyle name="Note 3 60 2 2 2 2" xfId="22687" xr:uid="{95140014-F3EE-4D59-9E18-605CCBC1738C}"/>
    <cellStyle name="Note 3 60 2 2 2_Volatility" xfId="22688" xr:uid="{858CAFBC-9283-4B3F-AE00-8C82145FF0EA}"/>
    <cellStyle name="Note 3 60 2 2 3" xfId="22689" xr:uid="{C3DB8FC4-BE24-4BFF-BD9F-813BC7653B4B}"/>
    <cellStyle name="Note 3 60 2 2_Volatility" xfId="22690" xr:uid="{52909B73-C075-4C98-9AFA-03A02ED678BF}"/>
    <cellStyle name="Note 3 60 2 3" xfId="22691" xr:uid="{D89C4158-E8E5-4963-9AE4-2EC2FB329464}"/>
    <cellStyle name="Note 3 60 2 3 2" xfId="22692" xr:uid="{2ABB9D63-C928-4F8C-A6B3-D2CAEA464C1B}"/>
    <cellStyle name="Note 3 60 2 3 2 2" xfId="22693" xr:uid="{B9E857DE-1975-47FB-978B-DA81CBABD9A8}"/>
    <cellStyle name="Note 3 60 2 3 2_Volatility" xfId="22694" xr:uid="{C22C01CF-D41B-4177-9415-4F63D7079259}"/>
    <cellStyle name="Note 3 60 2 3 3" xfId="22695" xr:uid="{4CADFB59-998A-471F-856E-92424A660508}"/>
    <cellStyle name="Note 3 60 2 3_Volatility" xfId="22696" xr:uid="{4D70A475-F123-474B-A058-9CD41C9D49DC}"/>
    <cellStyle name="Note 3 60 2 4" xfId="22697" xr:uid="{BDDC933E-9382-4F81-A286-2E2D184DA9CE}"/>
    <cellStyle name="Note 3 60 2 4 2" xfId="22698" xr:uid="{3EF76030-4971-44B7-81B5-A3A6B23ED679}"/>
    <cellStyle name="Note 3 60 2 4_Volatility" xfId="22699" xr:uid="{FCF3E52C-068B-4344-9417-420A990418D2}"/>
    <cellStyle name="Note 3 60 2 5" xfId="22700" xr:uid="{F5256C8D-68AC-46D9-995E-69E5C35785CB}"/>
    <cellStyle name="Note 3 60 2_Volatility" xfId="22701" xr:uid="{EA2F814F-DC75-4198-BB31-4DE4A0DA98AB}"/>
    <cellStyle name="Note 3 60 3" xfId="22702" xr:uid="{60F80758-54F0-4A4D-BEC1-39CEB92B95BA}"/>
    <cellStyle name="Note 3 60 3 2" xfId="22703" xr:uid="{8E838972-9CDC-4EF7-8E3A-7B3671861EA3}"/>
    <cellStyle name="Note 3 60 3 2 2" xfId="22704" xr:uid="{F51912D9-4D0C-497D-93F3-666A815F9876}"/>
    <cellStyle name="Note 3 60 3 2_Volatility" xfId="22705" xr:uid="{3BFF08E5-CAFA-4E86-A070-1DBF33F37A31}"/>
    <cellStyle name="Note 3 60 3 3" xfId="22706" xr:uid="{1EC178B2-F3F2-40F9-8E77-90CDEDC7C03F}"/>
    <cellStyle name="Note 3 60 3_Volatility" xfId="22707" xr:uid="{A9A442FA-486C-4B3E-A8F8-CD2DB57EA061}"/>
    <cellStyle name="Note 3 60 4" xfId="22708" xr:uid="{5805DD94-42DD-44AF-8E57-75600C7F8A26}"/>
    <cellStyle name="Note 3 60 4 2" xfId="22709" xr:uid="{309FF064-670B-4C8D-AD52-CAE42588E386}"/>
    <cellStyle name="Note 3 60 4_Volatility" xfId="22710" xr:uid="{FACDBB7B-8D22-4B8F-B7F1-82F72E899BDC}"/>
    <cellStyle name="Note 3 60 5" xfId="22711" xr:uid="{A72AF73B-B7B4-4477-A30B-617277423461}"/>
    <cellStyle name="Note 3 60_Volatility" xfId="22712" xr:uid="{5EB85B85-B4EC-4D41-8844-F79E33B97596}"/>
    <cellStyle name="Note 3 61" xfId="22713" xr:uid="{760A3DEB-DE0E-48FC-9F6E-FC5F51FB4AF5}"/>
    <cellStyle name="Note 3 61 2" xfId="22714" xr:uid="{06D89679-A624-4D69-813F-97E92142F06F}"/>
    <cellStyle name="Note 3 61 2 2" xfId="22715" xr:uid="{B78AAB3E-8BB1-42D7-8CD2-0645C1D48F08}"/>
    <cellStyle name="Note 3 61 2 2 2" xfId="22716" xr:uid="{DD4476FA-3B23-4DDA-B04F-6356A9EB8260}"/>
    <cellStyle name="Note 3 61 2 2 2 2" xfId="22717" xr:uid="{C1C7032F-DC16-48A8-84FA-63C78A7F80AD}"/>
    <cellStyle name="Note 3 61 2 2 2_Volatility" xfId="22718" xr:uid="{93C435B4-6E71-4B17-8ECF-CE1DCF3BA0C7}"/>
    <cellStyle name="Note 3 61 2 2 3" xfId="22719" xr:uid="{AECCDC39-919A-4F3B-B929-14F85F52EAA7}"/>
    <cellStyle name="Note 3 61 2 2_Volatility" xfId="22720" xr:uid="{48460EF9-CBC6-4378-9858-05D984BFB09E}"/>
    <cellStyle name="Note 3 61 2 3" xfId="22721" xr:uid="{F60F8832-8EE5-4521-A34F-7C498F5970FB}"/>
    <cellStyle name="Note 3 61 2 3 2" xfId="22722" xr:uid="{6EE53E38-44B6-49D3-A4B6-CD2ADC8006FD}"/>
    <cellStyle name="Note 3 61 2 3 2 2" xfId="22723" xr:uid="{CF543472-09C7-48DD-99EC-9900E3686A42}"/>
    <cellStyle name="Note 3 61 2 3 2_Volatility" xfId="22724" xr:uid="{434D72C9-42DD-4FE0-860E-A908F0CEBE20}"/>
    <cellStyle name="Note 3 61 2 3 3" xfId="22725" xr:uid="{81B43431-7664-421B-A91F-141CBBA6ED40}"/>
    <cellStyle name="Note 3 61 2 3_Volatility" xfId="22726" xr:uid="{C8921FB7-AB97-4222-B667-CF94C54DDA22}"/>
    <cellStyle name="Note 3 61 2 4" xfId="22727" xr:uid="{5D95BC5E-F5D3-44D4-8B68-5AE104417711}"/>
    <cellStyle name="Note 3 61 2 4 2" xfId="22728" xr:uid="{E4FDA9E1-271E-440D-AA0D-847162139B97}"/>
    <cellStyle name="Note 3 61 2 4_Volatility" xfId="22729" xr:uid="{A9E3DC74-6D95-41A2-923F-B2E3AF8A4E22}"/>
    <cellStyle name="Note 3 61 2 5" xfId="22730" xr:uid="{AFD7420E-73C8-4C34-BB58-F802EE2DCFB6}"/>
    <cellStyle name="Note 3 61 2_Volatility" xfId="22731" xr:uid="{A99ACE59-BD1B-4073-8592-2587C6379537}"/>
    <cellStyle name="Note 3 61 3" xfId="22732" xr:uid="{2889DB2A-C4DC-4378-B137-6F80C1499C0E}"/>
    <cellStyle name="Note 3 61 3 2" xfId="22733" xr:uid="{FC8678D7-936C-424C-8685-01AC2A0526D5}"/>
    <cellStyle name="Note 3 61 3 2 2" xfId="22734" xr:uid="{897E8D17-CE1E-4C36-BCA1-4EDE9BC1BEC2}"/>
    <cellStyle name="Note 3 61 3 2_Volatility" xfId="22735" xr:uid="{476A895B-17FA-4462-B3E8-A39101C7F612}"/>
    <cellStyle name="Note 3 61 3 3" xfId="22736" xr:uid="{68442539-AAAE-46FD-9263-505BBDF49607}"/>
    <cellStyle name="Note 3 61 3_Volatility" xfId="22737" xr:uid="{1D86A3F4-4CA1-4981-9752-D8EB26F77D2C}"/>
    <cellStyle name="Note 3 61 4" xfId="22738" xr:uid="{65AFE461-BE5F-4688-B8CF-98B4FC3F8C62}"/>
    <cellStyle name="Note 3 61 4 2" xfId="22739" xr:uid="{218CF7A7-4203-4014-9888-719310987AC9}"/>
    <cellStyle name="Note 3 61 4_Volatility" xfId="22740" xr:uid="{22A164E2-5EA2-4A0F-8AFB-07574A75A408}"/>
    <cellStyle name="Note 3 61 5" xfId="22741" xr:uid="{F4501315-A2F8-4F1A-BA1B-15B341686DF2}"/>
    <cellStyle name="Note 3 61_Volatility" xfId="22742" xr:uid="{F0136C6F-3010-4319-B278-E7B1B9BDEBBD}"/>
    <cellStyle name="Note 3 62" xfId="22743" xr:uid="{767A4D1B-96FD-4C30-A5CD-5A0C2BC23E7A}"/>
    <cellStyle name="Note 3 62 2" xfId="22744" xr:uid="{CB80A92E-354E-4AC9-ABC4-C9F38EE67002}"/>
    <cellStyle name="Note 3 62_Volatility" xfId="22745" xr:uid="{E86705F7-A5CE-4B00-8AE1-4A25ED230C83}"/>
    <cellStyle name="Note 3 63" xfId="22746" xr:uid="{6D4A7896-CD29-434A-80C5-8BDAE3C46414}"/>
    <cellStyle name="Note 3 63 2" xfId="22747" xr:uid="{875353CF-6150-499E-9ACD-941DB1F10962}"/>
    <cellStyle name="Note 3 63_Volatility" xfId="22748" xr:uid="{13BA05FB-6069-486F-BB37-5A52DC70F455}"/>
    <cellStyle name="Note 3 64" xfId="22749" xr:uid="{BA23CA59-C319-4C49-B966-8F2C712B8E51}"/>
    <cellStyle name="Note 3 64 2" xfId="22750" xr:uid="{79599499-B88C-4CDD-AB0F-6B8643904CFA}"/>
    <cellStyle name="Note 3 64_Volatility" xfId="22751" xr:uid="{05FB4925-22F4-4064-A57E-71D51E6DACF3}"/>
    <cellStyle name="Note 3 65" xfId="22752" xr:uid="{1F5BF185-D58C-4986-AB84-EB13287AD294}"/>
    <cellStyle name="Note 3 65 2" xfId="22753" xr:uid="{7DC82B06-9EBF-4F91-8E2C-F33EA1F01678}"/>
    <cellStyle name="Note 3 65_Volatility" xfId="22754" xr:uid="{AAEC08B2-6328-495C-9B20-E9F4C19A1515}"/>
    <cellStyle name="Note 3 66" xfId="22755" xr:uid="{F66306A0-8576-47A3-BC84-142EA8A54D7B}"/>
    <cellStyle name="Note 3 66 2" xfId="22756" xr:uid="{AE964C8A-BBAD-44AF-A754-47AAB568C317}"/>
    <cellStyle name="Note 3 66 2 2" xfId="22757" xr:uid="{292FDC94-31B1-4950-AF3D-E507676CF667}"/>
    <cellStyle name="Note 3 66 2 2 2" xfId="22758" xr:uid="{C3A86A2B-84F4-4F46-8A05-18B5BC203529}"/>
    <cellStyle name="Note 3 66 2 2 2 2" xfId="22759" xr:uid="{66469591-75C0-4713-B2FD-C6B14B41DB84}"/>
    <cellStyle name="Note 3 66 2 2 2_Volatility" xfId="22760" xr:uid="{9B56C839-6BD4-43C6-BEB1-E2366EB44AD6}"/>
    <cellStyle name="Note 3 66 2 2 3" xfId="22761" xr:uid="{DAA0AC8A-74EB-45E8-A258-8F2F8F7AD5F1}"/>
    <cellStyle name="Note 3 66 2 2_Volatility" xfId="22762" xr:uid="{33251100-47AA-42FF-87FE-3C89CFAC64EB}"/>
    <cellStyle name="Note 3 66 2 3" xfId="22763" xr:uid="{12DDFF8B-D2B0-4355-8711-8C64F2F905A4}"/>
    <cellStyle name="Note 3 66 2 3 2" xfId="22764" xr:uid="{0025AEB6-537E-4257-849C-F698FC00D3F2}"/>
    <cellStyle name="Note 3 66 2 3 2 2" xfId="22765" xr:uid="{CF7EB434-F25B-4B94-826D-C7CDDD07B920}"/>
    <cellStyle name="Note 3 66 2 3 2_Volatility" xfId="22766" xr:uid="{B3C2323A-5252-49FC-9211-8A6477A0E327}"/>
    <cellStyle name="Note 3 66 2 3 3" xfId="22767" xr:uid="{4F8C35B9-9E5B-40BE-9211-4AA26B3E44FB}"/>
    <cellStyle name="Note 3 66 2 3_Volatility" xfId="22768" xr:uid="{8D1D822E-BE85-47DB-AED4-CFB2E9365634}"/>
    <cellStyle name="Note 3 66 2 4" xfId="22769" xr:uid="{7DBF410D-CCB1-4917-9423-FC48F61D4014}"/>
    <cellStyle name="Note 3 66 2 4 2" xfId="22770" xr:uid="{DE4E8AB2-D8AC-4D67-B430-2CC04511913A}"/>
    <cellStyle name="Note 3 66 2 4_Volatility" xfId="22771" xr:uid="{490C90D8-99EB-4757-AA12-F2BA3619917A}"/>
    <cellStyle name="Note 3 66 2 5" xfId="22772" xr:uid="{CEDB7866-9874-4DC5-806E-7C4D5567ABFF}"/>
    <cellStyle name="Note 3 66 2_Volatility" xfId="22773" xr:uid="{688AB985-965E-423D-A6B4-581D0AA7A7E7}"/>
    <cellStyle name="Note 3 66 3" xfId="22774" xr:uid="{7283AEDD-D95C-4B51-9D23-1A9CB612D16E}"/>
    <cellStyle name="Note 3 66 3 2" xfId="22775" xr:uid="{630940A2-0D02-4726-A00C-A09B9C8A4226}"/>
    <cellStyle name="Note 3 66 3 2 2" xfId="22776" xr:uid="{DBD2DA11-DA30-479A-A865-C9F7E9BCCE3B}"/>
    <cellStyle name="Note 3 66 3 2_Volatility" xfId="22777" xr:uid="{DE2F2BC0-5527-4689-B5F8-37E08CD5D0D2}"/>
    <cellStyle name="Note 3 66 3 3" xfId="22778" xr:uid="{5E3C1B28-77F0-40B4-843B-E9C163669F69}"/>
    <cellStyle name="Note 3 66 3_Volatility" xfId="22779" xr:uid="{4EFB2C81-1A5F-4808-97F0-D7A5613B5068}"/>
    <cellStyle name="Note 3 66 4" xfId="22780" xr:uid="{FF3C6AB2-D414-48CB-9370-8C421F372EFA}"/>
    <cellStyle name="Note 3 66 4 2" xfId="22781" xr:uid="{4DEC60EF-2B50-40D0-8AD2-5B435C288374}"/>
    <cellStyle name="Note 3 66 4_Volatility" xfId="22782" xr:uid="{CE34D74B-74C2-47BE-A5AB-B9DED9758A8E}"/>
    <cellStyle name="Note 3 66 5" xfId="22783" xr:uid="{722B0BBF-BE58-45ED-A562-4550D461261F}"/>
    <cellStyle name="Note 3 66_Volatility" xfId="22784" xr:uid="{6434D76A-D975-4284-AFBB-4FD8F54D46E5}"/>
    <cellStyle name="Note 3 67" xfId="22785" xr:uid="{88735D2D-2264-45AA-8F98-454456ED7321}"/>
    <cellStyle name="Note 3 67 2" xfId="22786" xr:uid="{FB787365-4412-4F9F-B87D-B947DC56671A}"/>
    <cellStyle name="Note 3 67 2 2" xfId="22787" xr:uid="{C825D992-3853-423F-A980-565C147EF6A8}"/>
    <cellStyle name="Note 3 67 2 2 2" xfId="22788" xr:uid="{6E7AD7E6-77ED-4B00-AC84-AAC9753F0309}"/>
    <cellStyle name="Note 3 67 2 2 2 2" xfId="22789" xr:uid="{7BCC3AFA-8D0E-4B8A-B90C-CC319BAA0D75}"/>
    <cellStyle name="Note 3 67 2 2 2_Volatility" xfId="22790" xr:uid="{ECDEDB88-6E81-46E0-90AC-89430B9F1CE5}"/>
    <cellStyle name="Note 3 67 2 2 3" xfId="22791" xr:uid="{3B5C71C3-A32B-4D2A-90FA-3203B1FA3EFD}"/>
    <cellStyle name="Note 3 67 2 2_Volatility" xfId="22792" xr:uid="{B734AF9B-2D70-4BE9-9F92-C184B6999420}"/>
    <cellStyle name="Note 3 67 2 3" xfId="22793" xr:uid="{1004E79B-CF4B-45BC-B0F7-9B27123CB0BB}"/>
    <cellStyle name="Note 3 67 2 3 2" xfId="22794" xr:uid="{8D461CC4-656F-4BF7-8205-915C950DFE73}"/>
    <cellStyle name="Note 3 67 2 3 2 2" xfId="22795" xr:uid="{7877200F-253B-49BB-BA58-D715B6CF4DE2}"/>
    <cellStyle name="Note 3 67 2 3 2_Volatility" xfId="22796" xr:uid="{5E1067DF-8B89-4BF7-9633-A75B65D1B736}"/>
    <cellStyle name="Note 3 67 2 3 3" xfId="22797" xr:uid="{014EF075-C024-4CC5-99A3-55911F1458BC}"/>
    <cellStyle name="Note 3 67 2 3_Volatility" xfId="22798" xr:uid="{63FDE343-92B5-4337-8FDD-6FFB7FCC33B9}"/>
    <cellStyle name="Note 3 67 2 4" xfId="22799" xr:uid="{2B9EA5A1-2E66-4806-A406-83A72895F5F9}"/>
    <cellStyle name="Note 3 67 2 4 2" xfId="22800" xr:uid="{7B77CBC1-23A3-490F-807E-5F34BF37EF52}"/>
    <cellStyle name="Note 3 67 2 4_Volatility" xfId="22801" xr:uid="{1A0B66A3-ABE3-4F4C-97FB-BABB3DE30B2D}"/>
    <cellStyle name="Note 3 67 2 5" xfId="22802" xr:uid="{9DC42929-A710-42B6-9EFF-132A4804D169}"/>
    <cellStyle name="Note 3 67 2_Volatility" xfId="22803" xr:uid="{0BCB2F6B-7BE4-41B1-9500-DFC33B6D70F2}"/>
    <cellStyle name="Note 3 67 3" xfId="22804" xr:uid="{31849E7E-788D-4D58-90AC-CDFF8CA0E465}"/>
    <cellStyle name="Note 3 67 3 2" xfId="22805" xr:uid="{18B95C92-139E-49B1-9F15-52F5FD2BE3A6}"/>
    <cellStyle name="Note 3 67 3 2 2" xfId="22806" xr:uid="{F088012B-E50A-40DB-9B15-998892677DC6}"/>
    <cellStyle name="Note 3 67 3 2_Volatility" xfId="22807" xr:uid="{87325F06-E7A6-4531-A98D-31C2EDDF65A2}"/>
    <cellStyle name="Note 3 67 3 3" xfId="22808" xr:uid="{A1E50391-F0B9-451F-8B0E-E7F6F552F7DE}"/>
    <cellStyle name="Note 3 67 3_Volatility" xfId="22809" xr:uid="{6CCDCC88-88DA-46D2-A49A-8728477983C7}"/>
    <cellStyle name="Note 3 67 4" xfId="22810" xr:uid="{1DF95A29-D6B1-408E-A731-305343D88EB0}"/>
    <cellStyle name="Note 3 67 4 2" xfId="22811" xr:uid="{3BA3D219-40FE-49DF-A9EB-FFBDCD34F524}"/>
    <cellStyle name="Note 3 67 4_Volatility" xfId="22812" xr:uid="{28049B9E-0D4C-42E4-9336-2F9738F0E9B7}"/>
    <cellStyle name="Note 3 67 5" xfId="22813" xr:uid="{1524778B-81A7-4D42-8EEC-82A3185DCDB8}"/>
    <cellStyle name="Note 3 67_Volatility" xfId="22814" xr:uid="{BCC7C1C8-599B-48F5-B04A-092F66B32CCC}"/>
    <cellStyle name="Note 3 68" xfId="22815" xr:uid="{80623623-A616-4E79-8D42-666DCEC01DFA}"/>
    <cellStyle name="Note 3 68 2" xfId="22816" xr:uid="{6F8703D8-E09C-4F2E-A3DB-4D5DB95C7976}"/>
    <cellStyle name="Note 3 68 2 2" xfId="22817" xr:uid="{B87F5CCB-5842-4AC9-ADE9-C9CF63802FD2}"/>
    <cellStyle name="Note 3 68 2 2 2" xfId="22818" xr:uid="{6D7F6EAA-4D3F-4526-B091-9CF360465BDA}"/>
    <cellStyle name="Note 3 68 2 2 2 2" xfId="22819" xr:uid="{927899F0-BDF0-4E01-BDB1-84B7C7CDDEB2}"/>
    <cellStyle name="Note 3 68 2 2 2_Volatility" xfId="22820" xr:uid="{B7FE25AD-3DF3-4C7C-BC60-DF094920BA73}"/>
    <cellStyle name="Note 3 68 2 2 3" xfId="22821" xr:uid="{67243A02-8091-49FF-91FB-4F523FAB5143}"/>
    <cellStyle name="Note 3 68 2 2_Volatility" xfId="22822" xr:uid="{2329F155-D787-4101-A5D6-7A33CAC8296F}"/>
    <cellStyle name="Note 3 68 2 3" xfId="22823" xr:uid="{FBDCB455-D87C-4573-82B9-3302A94A3AC3}"/>
    <cellStyle name="Note 3 68 2 3 2" xfId="22824" xr:uid="{DA9C5C72-A3F8-4E15-BE36-03291499E6C6}"/>
    <cellStyle name="Note 3 68 2 3 2 2" xfId="22825" xr:uid="{54343BEA-042B-4E08-96E9-6E58305E1938}"/>
    <cellStyle name="Note 3 68 2 3 2_Volatility" xfId="22826" xr:uid="{79707FD5-07B5-4745-A42A-F1E2F2615207}"/>
    <cellStyle name="Note 3 68 2 3 3" xfId="22827" xr:uid="{A2689C45-4253-4F57-BDDB-D0AC32C56198}"/>
    <cellStyle name="Note 3 68 2 3_Volatility" xfId="22828" xr:uid="{E02A756E-88E5-40BA-B5F5-22D01C5BD92A}"/>
    <cellStyle name="Note 3 68 2 4" xfId="22829" xr:uid="{66766EA4-9F89-4D96-BAFF-7E735F1306B7}"/>
    <cellStyle name="Note 3 68 2 4 2" xfId="22830" xr:uid="{44488E15-407A-4C00-BCB3-375E8D57F7E5}"/>
    <cellStyle name="Note 3 68 2 4_Volatility" xfId="22831" xr:uid="{467A22B4-62C5-4F75-BE80-6CA6D0D8885D}"/>
    <cellStyle name="Note 3 68 2 5" xfId="22832" xr:uid="{07321E2C-B334-47F4-A246-94C869292C70}"/>
    <cellStyle name="Note 3 68 2_Volatility" xfId="22833" xr:uid="{BFFD9680-AD00-427C-A53A-AA6D845A2C00}"/>
    <cellStyle name="Note 3 68 3" xfId="22834" xr:uid="{115CB9B3-3BB1-4F35-A811-4029CCC0B5E3}"/>
    <cellStyle name="Note 3 68 3 2" xfId="22835" xr:uid="{D708E18B-FC44-4193-99C3-308509651D5E}"/>
    <cellStyle name="Note 3 68 3 2 2" xfId="22836" xr:uid="{53394054-258F-427F-8E5D-67BE76AC9859}"/>
    <cellStyle name="Note 3 68 3 2_Volatility" xfId="22837" xr:uid="{F4138107-2BC2-494D-B1BE-2377714AC7F2}"/>
    <cellStyle name="Note 3 68 3 3" xfId="22838" xr:uid="{3F279521-CE0C-4D72-AA77-29299BCA4398}"/>
    <cellStyle name="Note 3 68 3_Volatility" xfId="22839" xr:uid="{D66E3C5E-D4EB-4EA7-B86A-50F526BFB8D1}"/>
    <cellStyle name="Note 3 68 4" xfId="22840" xr:uid="{E2D007BF-033B-463C-9B8C-868904179A59}"/>
    <cellStyle name="Note 3 68 4 2" xfId="22841" xr:uid="{AE00F4E7-409D-4DE6-8DFC-63ACD76ED54D}"/>
    <cellStyle name="Note 3 68 4_Volatility" xfId="22842" xr:uid="{9E70AC7F-211A-48A7-BD3B-D370A5A14545}"/>
    <cellStyle name="Note 3 68 5" xfId="22843" xr:uid="{142B8E80-81E4-4514-9BB9-B3619C3B59D2}"/>
    <cellStyle name="Note 3 68_Volatility" xfId="22844" xr:uid="{976FDB51-4864-4AC9-87DF-8D8ED9413E27}"/>
    <cellStyle name="Note 3 69" xfId="22845" xr:uid="{E698A281-CFCC-4EE4-B912-832139E872A8}"/>
    <cellStyle name="Note 3 69 2" xfId="22846" xr:uid="{2F29D94F-19E4-49FF-9086-FADD27D841ED}"/>
    <cellStyle name="Note 3 69 2 2" xfId="22847" xr:uid="{37A8ABA4-9A57-4B9E-9684-BF67FCEC0C76}"/>
    <cellStyle name="Note 3 69 2 2 2" xfId="22848" xr:uid="{00EDD95F-FECC-4046-A4F1-AFD7780BD99B}"/>
    <cellStyle name="Note 3 69 2 2 2 2" xfId="22849" xr:uid="{D4CADE33-7C73-486C-86AE-C660617795A9}"/>
    <cellStyle name="Note 3 69 2 2 2_Volatility" xfId="22850" xr:uid="{677636DE-DFCF-4D09-8632-45315F6FAA38}"/>
    <cellStyle name="Note 3 69 2 2 3" xfId="22851" xr:uid="{948D114F-327D-4D0F-91FE-598E96AB7C1E}"/>
    <cellStyle name="Note 3 69 2 2_Volatility" xfId="22852" xr:uid="{FA0429CF-2728-4AC9-AFD9-3E9F4E6AC085}"/>
    <cellStyle name="Note 3 69 2 3" xfId="22853" xr:uid="{41FE2949-B24D-4E6B-8EB4-DEA9D035274C}"/>
    <cellStyle name="Note 3 69 2 3 2" xfId="22854" xr:uid="{6ACD2E0F-6DCA-484E-9FEA-DDC8B23084D6}"/>
    <cellStyle name="Note 3 69 2 3 2 2" xfId="22855" xr:uid="{CEEFB10A-CA98-4159-B878-C805EE51937E}"/>
    <cellStyle name="Note 3 69 2 3 2_Volatility" xfId="22856" xr:uid="{BBF208F1-0C1A-4060-931A-27E6D62D38B4}"/>
    <cellStyle name="Note 3 69 2 3 3" xfId="22857" xr:uid="{DC9FEB5B-55C2-4DA3-B608-D4E2B01E4B70}"/>
    <cellStyle name="Note 3 69 2 3_Volatility" xfId="22858" xr:uid="{38B6AB4B-F614-4294-AE58-729D42B3CAAB}"/>
    <cellStyle name="Note 3 69 2 4" xfId="22859" xr:uid="{3152F55B-A9FB-4575-AC46-4D5014781A07}"/>
    <cellStyle name="Note 3 69 2 4 2" xfId="22860" xr:uid="{BBA3B40F-5144-49FB-A68F-2CDCF4AA0A6A}"/>
    <cellStyle name="Note 3 69 2 4_Volatility" xfId="22861" xr:uid="{D62D75B2-B3E6-4FB5-BB59-260689DC63EF}"/>
    <cellStyle name="Note 3 69 2 5" xfId="22862" xr:uid="{85169A00-FFC7-49B3-B293-A33C5AA17388}"/>
    <cellStyle name="Note 3 69 2_Volatility" xfId="22863" xr:uid="{1A610CF0-7E4D-4057-BC49-44639F039901}"/>
    <cellStyle name="Note 3 69 3" xfId="22864" xr:uid="{951EB671-2885-4B53-8901-3CD98A0CB919}"/>
    <cellStyle name="Note 3 69 3 2" xfId="22865" xr:uid="{8444D3B1-AEAC-42DB-974D-1E7827DAE8FD}"/>
    <cellStyle name="Note 3 69 3 2 2" xfId="22866" xr:uid="{F89064B6-CBC0-4905-A21B-E4DFEB0D0247}"/>
    <cellStyle name="Note 3 69 3 2_Volatility" xfId="22867" xr:uid="{9E4254DA-145A-4705-8E7C-B205D0E1415D}"/>
    <cellStyle name="Note 3 69 3 3" xfId="22868" xr:uid="{2ECB3944-5528-491B-9D8E-F7D5FB2E1D63}"/>
    <cellStyle name="Note 3 69 3_Volatility" xfId="22869" xr:uid="{73FF1838-9B15-4F63-94F6-08372964DDBA}"/>
    <cellStyle name="Note 3 69 4" xfId="22870" xr:uid="{5217EF9C-D083-48CB-8E7C-E31482394D55}"/>
    <cellStyle name="Note 3 69 4 2" xfId="22871" xr:uid="{965ADCDC-C5EC-4A9E-AA05-195EE006E4CE}"/>
    <cellStyle name="Note 3 69 4_Volatility" xfId="22872" xr:uid="{84F4A5DF-45EB-42E5-80C1-B4DA6D863A38}"/>
    <cellStyle name="Note 3 69 5" xfId="22873" xr:uid="{FFC91736-D925-41A3-96CA-A642D2EC91D3}"/>
    <cellStyle name="Note 3 69_Volatility" xfId="22874" xr:uid="{D0EDFE1C-8909-478E-8509-5AAD576373B3}"/>
    <cellStyle name="Note 3 7" xfId="22875" xr:uid="{ACE15D13-17DC-4312-9FB5-424A031C900B}"/>
    <cellStyle name="Note 3 7 2" xfId="22876" xr:uid="{5A5163DB-32DA-4225-AFA2-B5D1F8E13FBC}"/>
    <cellStyle name="Note 3 7_Volatility" xfId="22877" xr:uid="{FAE6667A-5A80-4D61-BF21-1E9E3C08A483}"/>
    <cellStyle name="Note 3 70" xfId="22878" xr:uid="{613E87FB-E1E0-421F-98EF-E97C03DAB66A}"/>
    <cellStyle name="Note 3 70 2" xfId="22879" xr:uid="{E48AB630-72D0-44AA-A22D-260D6A4533C8}"/>
    <cellStyle name="Note 3 70 2 2" xfId="22880" xr:uid="{2A76D9D6-44CC-4524-8693-E9DDEBAFE124}"/>
    <cellStyle name="Note 3 70 2 2 2" xfId="22881" xr:uid="{A7DC55BF-FFB2-4F37-BA73-284BD9A1E114}"/>
    <cellStyle name="Note 3 70 2 2 2 2" xfId="22882" xr:uid="{CBCEE63E-CB2A-484D-BD0C-3067EEDF33DA}"/>
    <cellStyle name="Note 3 70 2 2 2_Volatility" xfId="22883" xr:uid="{6944D0AE-92B6-4BE3-B972-79E98D53DDBC}"/>
    <cellStyle name="Note 3 70 2 2 3" xfId="22884" xr:uid="{A72AEC75-8345-4DB4-94B4-30B51EE57572}"/>
    <cellStyle name="Note 3 70 2 2_Volatility" xfId="22885" xr:uid="{065BC948-192D-4AF0-B7F3-0E8739167604}"/>
    <cellStyle name="Note 3 70 2 3" xfId="22886" xr:uid="{93C4D651-8BFE-4CDA-8B05-965CF3E3C551}"/>
    <cellStyle name="Note 3 70 2 3 2" xfId="22887" xr:uid="{F8DE1083-D852-4716-A6AA-1FE1DC026174}"/>
    <cellStyle name="Note 3 70 2 3 2 2" xfId="22888" xr:uid="{64BCD951-2FC5-488A-AA9F-6774497B7A87}"/>
    <cellStyle name="Note 3 70 2 3 2_Volatility" xfId="22889" xr:uid="{544F485B-EF75-4E8D-89B1-009408E86B4E}"/>
    <cellStyle name="Note 3 70 2 3 3" xfId="22890" xr:uid="{C92635E2-1A5A-467E-9CB5-6EAEA9EEC718}"/>
    <cellStyle name="Note 3 70 2 3_Volatility" xfId="22891" xr:uid="{79AD370E-A2CD-4F7B-A425-7758C277A84A}"/>
    <cellStyle name="Note 3 70 2 4" xfId="22892" xr:uid="{B63AA9CA-FFB8-46E1-A110-69B2AF6EFE15}"/>
    <cellStyle name="Note 3 70 2 4 2" xfId="22893" xr:uid="{C1123613-21DE-4825-8523-17AA1106200E}"/>
    <cellStyle name="Note 3 70 2 4_Volatility" xfId="22894" xr:uid="{08745B28-52CD-44C2-B14C-FF2B8496A0A9}"/>
    <cellStyle name="Note 3 70 2 5" xfId="22895" xr:uid="{A2F4CF6B-E847-4EF9-8F40-A49024DED421}"/>
    <cellStyle name="Note 3 70 2_Volatility" xfId="22896" xr:uid="{6C17797C-C8BA-491A-83BB-4F0292A897AF}"/>
    <cellStyle name="Note 3 70 3" xfId="22897" xr:uid="{371B732D-FB6C-4C41-A64D-19E812DF2854}"/>
    <cellStyle name="Note 3 70 3 2" xfId="22898" xr:uid="{2EB3FD13-BF3E-4D1A-8F8D-FD2596C55E96}"/>
    <cellStyle name="Note 3 70 3 2 2" xfId="22899" xr:uid="{C48AF454-C02C-45E3-9E4E-B0363BB2B9EA}"/>
    <cellStyle name="Note 3 70 3 2_Volatility" xfId="22900" xr:uid="{3224F125-0767-458D-95B4-A966B1A6DB32}"/>
    <cellStyle name="Note 3 70 3 3" xfId="22901" xr:uid="{74A2A1E8-9CDD-41C2-9CF4-35F4CFA76877}"/>
    <cellStyle name="Note 3 70 3_Volatility" xfId="22902" xr:uid="{F629F2F9-8211-401F-A2EF-611DF60E3456}"/>
    <cellStyle name="Note 3 70 4" xfId="22903" xr:uid="{1408F553-A5F9-4605-8396-B168F8926900}"/>
    <cellStyle name="Note 3 70 4 2" xfId="22904" xr:uid="{03FED19D-8A7B-4694-BC16-4B655A17DB41}"/>
    <cellStyle name="Note 3 70 4_Volatility" xfId="22905" xr:uid="{B14388B2-0C4B-4B09-8BD5-F100AAC2F841}"/>
    <cellStyle name="Note 3 70 5" xfId="22906" xr:uid="{4558B1D0-8D13-4E07-9A1B-2D74901D3258}"/>
    <cellStyle name="Note 3 70_Volatility" xfId="22907" xr:uid="{8F16ED76-0BB0-4F81-8C95-05F2CDB8421F}"/>
    <cellStyle name="Note 3 71" xfId="22908" xr:uid="{E844997F-25DD-46DD-AE1A-2ACA5F39A983}"/>
    <cellStyle name="Note 3 71 2" xfId="22909" xr:uid="{E544D215-3B43-4525-A79B-5FBE8FE847EA}"/>
    <cellStyle name="Note 3 71 2 2" xfId="22910" xr:uid="{713079EC-4EA3-45F5-9B6A-C0201BE39791}"/>
    <cellStyle name="Note 3 71 2 2 2" xfId="22911" xr:uid="{7E8422C5-64ED-4BA9-91B3-51399A7970BD}"/>
    <cellStyle name="Note 3 71 2 2 2 2" xfId="22912" xr:uid="{571A53F9-34A1-488F-9CA6-F3BF25BBC9AC}"/>
    <cellStyle name="Note 3 71 2 2 2_Volatility" xfId="22913" xr:uid="{6374E04F-E9F6-46F7-BDC0-6F429057FA0B}"/>
    <cellStyle name="Note 3 71 2 2 3" xfId="22914" xr:uid="{277F649A-E441-4476-9C51-2D6004CA446C}"/>
    <cellStyle name="Note 3 71 2 2_Volatility" xfId="22915" xr:uid="{4383EA8A-71D1-46D5-837C-84D91679F493}"/>
    <cellStyle name="Note 3 71 2 3" xfId="22916" xr:uid="{EFD1DA2E-57A7-4582-97AF-05F07B52D3A2}"/>
    <cellStyle name="Note 3 71 2 3 2" xfId="22917" xr:uid="{CDAC7E91-4BB3-40DE-B9B8-415E25B59EB5}"/>
    <cellStyle name="Note 3 71 2 3 2 2" xfId="22918" xr:uid="{9A57798D-DE4C-4D5D-813D-76BF53273C9C}"/>
    <cellStyle name="Note 3 71 2 3 2_Volatility" xfId="22919" xr:uid="{9B028ED8-CF92-405F-B3E7-B93E07978270}"/>
    <cellStyle name="Note 3 71 2 3 3" xfId="22920" xr:uid="{173D4437-CD21-468A-8873-2FC02EA4CCE4}"/>
    <cellStyle name="Note 3 71 2 3_Volatility" xfId="22921" xr:uid="{86C0B2C4-BEC4-4C26-AA0F-4BEAFC01E056}"/>
    <cellStyle name="Note 3 71 2 4" xfId="22922" xr:uid="{A01B463E-EB0B-499F-8FC0-A32A44D3B6BE}"/>
    <cellStyle name="Note 3 71 2 4 2" xfId="22923" xr:uid="{CA6F30F5-8FFD-40A3-A8CA-E72D6D85333C}"/>
    <cellStyle name="Note 3 71 2 4_Volatility" xfId="22924" xr:uid="{9B0DCC68-2AD1-455B-98FE-BA67444B99FE}"/>
    <cellStyle name="Note 3 71 2 5" xfId="22925" xr:uid="{D3DC1A8F-44B2-40AD-925F-344FE0A09D51}"/>
    <cellStyle name="Note 3 71 2_Volatility" xfId="22926" xr:uid="{22FC267B-E069-4ACC-9BDF-6443FDBBFBBF}"/>
    <cellStyle name="Note 3 71 3" xfId="22927" xr:uid="{7B6F1AA8-575D-4245-893F-956A8334BA3C}"/>
    <cellStyle name="Note 3 71 3 2" xfId="22928" xr:uid="{461160DC-7CE8-40F8-A584-5173332C478D}"/>
    <cellStyle name="Note 3 71 3 2 2" xfId="22929" xr:uid="{C54D963A-AF33-4DD8-A3C8-99BCAEC648FF}"/>
    <cellStyle name="Note 3 71 3 2_Volatility" xfId="22930" xr:uid="{4F2D764D-7DE9-49F7-AC92-ABF24FD626B4}"/>
    <cellStyle name="Note 3 71 3 3" xfId="22931" xr:uid="{915C805F-C944-4754-907F-38FF7CCE1017}"/>
    <cellStyle name="Note 3 71 3_Volatility" xfId="22932" xr:uid="{2AA4325D-9C2E-496C-8240-F8A402A586A1}"/>
    <cellStyle name="Note 3 71 4" xfId="22933" xr:uid="{F81E7260-B545-454E-8150-EFED3EB4E6DF}"/>
    <cellStyle name="Note 3 71 4 2" xfId="22934" xr:uid="{6FEB5F2A-950F-4A53-B6AD-C032D013EAA8}"/>
    <cellStyle name="Note 3 71 4_Volatility" xfId="22935" xr:uid="{B43F5C3F-F191-4424-89AB-19E142AB07ED}"/>
    <cellStyle name="Note 3 71 5" xfId="22936" xr:uid="{CC046DEF-02BB-4E49-971A-2C427ECF33D4}"/>
    <cellStyle name="Note 3 71_Volatility" xfId="22937" xr:uid="{B390C1B6-2064-4AEE-A2F7-F452C4DE12BC}"/>
    <cellStyle name="Note 3 72" xfId="22938" xr:uid="{3BE28C89-E1EA-4DAD-BD82-069839B423FB}"/>
    <cellStyle name="Note 3 72 2" xfId="22939" xr:uid="{5DBB1992-D139-4CBA-89AC-25962C2973FE}"/>
    <cellStyle name="Note 3 72 2 2" xfId="22940" xr:uid="{C0DF51E4-6D95-434A-8476-BA778D9A3B6E}"/>
    <cellStyle name="Note 3 72 2 2 2" xfId="22941" xr:uid="{29B3C6AD-A0C1-4BAA-8055-B91488CDA0A5}"/>
    <cellStyle name="Note 3 72 2 2 2 2" xfId="22942" xr:uid="{AF9AAE29-D1A9-4F32-984F-A17E74B6CA0A}"/>
    <cellStyle name="Note 3 72 2 2 2_Volatility" xfId="22943" xr:uid="{E27F8737-C6AB-416E-853A-3F3C717FB971}"/>
    <cellStyle name="Note 3 72 2 2 3" xfId="22944" xr:uid="{3586843E-775D-4E07-A4B0-513A7E1F1B64}"/>
    <cellStyle name="Note 3 72 2 2_Volatility" xfId="22945" xr:uid="{E663C88E-826B-4B48-ADB7-A7342BC0167D}"/>
    <cellStyle name="Note 3 72 2 3" xfId="22946" xr:uid="{57F42366-A3A6-4B82-90F2-A4616AC76DA7}"/>
    <cellStyle name="Note 3 72 2 3 2" xfId="22947" xr:uid="{8A4644AC-EC01-4492-BC25-63393585038E}"/>
    <cellStyle name="Note 3 72 2 3 2 2" xfId="22948" xr:uid="{59D086E0-73E2-4DF8-B6C7-D567414D65E2}"/>
    <cellStyle name="Note 3 72 2 3 2_Volatility" xfId="22949" xr:uid="{33B41424-B5A2-4E66-9DE3-AB19E02BB885}"/>
    <cellStyle name="Note 3 72 2 3 3" xfId="22950" xr:uid="{FE444911-7A28-4A02-8F55-A378746F5413}"/>
    <cellStyle name="Note 3 72 2 3_Volatility" xfId="22951" xr:uid="{135F3D12-3CD6-4A58-82B7-91087650A880}"/>
    <cellStyle name="Note 3 72 2 4" xfId="22952" xr:uid="{39E16D2C-CCE8-4595-8317-F22A3BB836A0}"/>
    <cellStyle name="Note 3 72 2 4 2" xfId="22953" xr:uid="{EFC6CFA3-0199-4AA4-9EBB-05B4C427BCD6}"/>
    <cellStyle name="Note 3 72 2 4_Volatility" xfId="22954" xr:uid="{84A4B91D-BF10-40E7-B99E-CCA710B15600}"/>
    <cellStyle name="Note 3 72 2 5" xfId="22955" xr:uid="{6EBF08DE-11BF-4613-805F-D50947388187}"/>
    <cellStyle name="Note 3 72 2_Volatility" xfId="22956" xr:uid="{B2240716-34C9-4004-AC2C-5D838B4A44C1}"/>
    <cellStyle name="Note 3 72 3" xfId="22957" xr:uid="{D48E76A6-6B18-4041-A058-CDD24CFD684C}"/>
    <cellStyle name="Note 3 72 3 2" xfId="22958" xr:uid="{857EC814-C128-40F3-A69E-60D0B6F687F8}"/>
    <cellStyle name="Note 3 72 3 2 2" xfId="22959" xr:uid="{CC6D9900-2907-4920-B941-A47D0680C254}"/>
    <cellStyle name="Note 3 72 3 2_Volatility" xfId="22960" xr:uid="{6841B602-A203-4ED0-A043-BA5549DAB25F}"/>
    <cellStyle name="Note 3 72 3 3" xfId="22961" xr:uid="{4C5835CE-413C-4446-9E2C-AE91E706288B}"/>
    <cellStyle name="Note 3 72 3_Volatility" xfId="22962" xr:uid="{DA913BA7-A18A-4EBA-9571-6395C95C61E0}"/>
    <cellStyle name="Note 3 72 4" xfId="22963" xr:uid="{B297D82D-63A9-42C7-925A-1150B68282C5}"/>
    <cellStyle name="Note 3 72 4 2" xfId="22964" xr:uid="{BD20192D-32B7-42AF-9C6B-0AABD434DE5A}"/>
    <cellStyle name="Note 3 72 4_Volatility" xfId="22965" xr:uid="{CFF77D21-69D7-4FE2-B583-91508DA6E3F2}"/>
    <cellStyle name="Note 3 72 5" xfId="22966" xr:uid="{3390A2B6-73FB-4F02-B313-37B60592722E}"/>
    <cellStyle name="Note 3 72_Volatility" xfId="22967" xr:uid="{ED384265-159A-4E0C-AEE4-13D2AFEEFFFD}"/>
    <cellStyle name="Note 3 73" xfId="22968" xr:uid="{E09BD0E3-6A8B-46EF-A4A8-13ADA4C35497}"/>
    <cellStyle name="Note 3 74" xfId="22969" xr:uid="{334EDFB6-3E42-4315-9225-3CD996A20B30}"/>
    <cellStyle name="Note 3 75" xfId="22970" xr:uid="{078792C4-C51D-41F9-9DD5-F97D864406F4}"/>
    <cellStyle name="Note 3 76" xfId="22971" xr:uid="{1B5816D6-F559-4B87-A8E0-BEA53F4EF917}"/>
    <cellStyle name="Note 3 77" xfId="22972" xr:uid="{56DB770A-3679-4E87-9150-E924B364D108}"/>
    <cellStyle name="Note 3 77 2" xfId="22973" xr:uid="{0C9F40E8-ED5C-42CF-9B1D-19B67C97BAF4}"/>
    <cellStyle name="Note 3 78" xfId="22974" xr:uid="{618978A2-24D5-44AF-B030-892FFBD1B5CD}"/>
    <cellStyle name="Note 3 78 2" xfId="22975" xr:uid="{1B0BABA9-CEF9-4F86-B896-67C96025BF0A}"/>
    <cellStyle name="Note 3 79" xfId="22976" xr:uid="{60BCC5C8-0B0B-43F4-9564-B3AC6474E1C1}"/>
    <cellStyle name="Note 3 79 2" xfId="22977" xr:uid="{18749B0B-7ABF-4DE7-B001-B6600991F8DF}"/>
    <cellStyle name="Note 3 8" xfId="22978" xr:uid="{80C3BF2E-F2D7-458B-A18E-6FF527629E65}"/>
    <cellStyle name="Note 3 8 2" xfId="22979" xr:uid="{85704D13-7E67-4D9D-8CA4-A6705F1376DD}"/>
    <cellStyle name="Note 3 8_Volatility" xfId="22980" xr:uid="{0179C701-99ED-47B0-B2D2-17208366765E}"/>
    <cellStyle name="Note 3 80" xfId="22981" xr:uid="{9B5960B0-8298-4544-B832-1DB986A8923A}"/>
    <cellStyle name="Note 3 80 2" xfId="22982" xr:uid="{B5B2E1A0-2A8A-44BA-BD7D-77B7C30E4292}"/>
    <cellStyle name="Note 3 81" xfId="22983" xr:uid="{679C0D66-1B1E-43B5-AE33-3557EE0963FB}"/>
    <cellStyle name="Note 3 81 2" xfId="22984" xr:uid="{27FF42D1-47B0-497C-A0E9-BD3BCB6811A4}"/>
    <cellStyle name="Note 3 81 2 2" xfId="22985" xr:uid="{A94D8042-FA50-4691-AE0E-721867B61370}"/>
    <cellStyle name="Note 3 81 2 2 2" xfId="22986" xr:uid="{F065D934-1DB6-4912-B005-09D20116166D}"/>
    <cellStyle name="Note 3 81 2 2_Volatility" xfId="22987" xr:uid="{593EE935-276D-46E5-A3D0-D434F0E05EF6}"/>
    <cellStyle name="Note 3 81 2 3" xfId="22988" xr:uid="{32E87B72-5E8B-474F-B74B-124119DB37AD}"/>
    <cellStyle name="Note 3 81 2_Volatility" xfId="22989" xr:uid="{F4E81BA4-7352-4D41-B800-922A034D630A}"/>
    <cellStyle name="Note 3 81 3" xfId="22990" xr:uid="{32B79CE2-273A-4024-95F4-6B0D4874BE90}"/>
    <cellStyle name="Note 3 81 3 2" xfId="22991" xr:uid="{C3EBD91F-BB14-46B5-8D34-2B3BAE9AC6D0}"/>
    <cellStyle name="Note 3 81 3 2 2" xfId="22992" xr:uid="{07DA60BB-A0CD-455F-AEF9-042A05164EC7}"/>
    <cellStyle name="Note 3 81 3 2_Volatility" xfId="22993" xr:uid="{75C2CAEF-4444-4467-A255-82BCE799D1C8}"/>
    <cellStyle name="Note 3 81 3 3" xfId="22994" xr:uid="{96A329E2-3ADB-44A1-A574-0BC73894BEFC}"/>
    <cellStyle name="Note 3 81 3_Volatility" xfId="22995" xr:uid="{639756F2-415A-43DF-AF04-0E585BD25D05}"/>
    <cellStyle name="Note 3 81 4" xfId="22996" xr:uid="{6190667F-AF90-4308-95DD-A99FCE5A4D7C}"/>
    <cellStyle name="Note 3 81 4 2" xfId="22997" xr:uid="{79E92F4F-F22D-40D8-A818-6B2D149CFF27}"/>
    <cellStyle name="Note 3 81 4_Volatility" xfId="22998" xr:uid="{D3A96686-B9DC-44C6-8E1F-59346253682A}"/>
    <cellStyle name="Note 3 81 5" xfId="22999" xr:uid="{419C4FA5-CE0C-4EBE-A5A2-D020B73735D9}"/>
    <cellStyle name="Note 3 81_Volatility" xfId="23000" xr:uid="{BA62E045-3807-433D-98E2-C842946459C5}"/>
    <cellStyle name="Note 3 82" xfId="23001" xr:uid="{ABF272DC-17B6-4FCB-AC6C-0EDAF7054E98}"/>
    <cellStyle name="Note 3 82 2" xfId="23002" xr:uid="{2DED0A47-591C-4D93-AEF7-24D2C5AD1A2D}"/>
    <cellStyle name="Note 3 83" xfId="23003" xr:uid="{FB6F5542-CF4A-499F-B8C9-2C67EDDA99A8}"/>
    <cellStyle name="Note 3 83 2" xfId="23004" xr:uid="{5D4CB76B-F323-42AC-8032-2A296ABDE8A2}"/>
    <cellStyle name="Note 3 84" xfId="23005" xr:uid="{AF1C9FDE-589A-4F22-A35D-AA3D1D34FBC9}"/>
    <cellStyle name="Note 3 84 2" xfId="23006" xr:uid="{F41F71E3-9BA6-4407-98E8-39D657A8A2B9}"/>
    <cellStyle name="Note 3 85" xfId="23007" xr:uid="{2B99D7E6-C601-4741-AF3D-2DE21BC0FF04}"/>
    <cellStyle name="Note 3 85 2" xfId="23008" xr:uid="{E28C80F8-D1D0-4C27-ABE4-FD02675151F9}"/>
    <cellStyle name="Note 3 86" xfId="23009" xr:uid="{8F725FD7-D5BF-4C2F-89E6-0A1ED00146C3}"/>
    <cellStyle name="Note 3 86 2" xfId="23010" xr:uid="{65A8121D-069B-4E0E-99DE-477053E55F36}"/>
    <cellStyle name="Note 3 86 2 2" xfId="23011" xr:uid="{932E6AA4-C7AB-41D5-9DAB-C893C59D9F3E}"/>
    <cellStyle name="Note 3 86 2_Volatility" xfId="23012" xr:uid="{5743AD16-A17F-4B66-8C13-CEDE232BF622}"/>
    <cellStyle name="Note 3 86 3" xfId="23013" xr:uid="{2188D524-93BA-4ACB-99FB-684D79BB77F8}"/>
    <cellStyle name="Note 3 86_Volatility" xfId="23014" xr:uid="{F3BC6A66-8D34-4B19-A696-DAE0C575B4DB}"/>
    <cellStyle name="Note 3 87" xfId="23015" xr:uid="{92033B66-9250-4247-B9BA-86CD224FB97E}"/>
    <cellStyle name="Note 3 87 2" xfId="23016" xr:uid="{B0DDF56F-0050-43A8-A561-9029D54CE2B5}"/>
    <cellStyle name="Note 3 87_Volatility" xfId="23017" xr:uid="{763AB7DE-B234-40F2-A03D-68F35CD3D8EA}"/>
    <cellStyle name="Note 3 88" xfId="23018" xr:uid="{FB73E884-4B5A-45EB-90A9-075AA8428BF4}"/>
    <cellStyle name="Note 3 9" xfId="23019" xr:uid="{4832295D-59FA-4FF9-9878-733386B0A474}"/>
    <cellStyle name="Note 3 9 2" xfId="23020" xr:uid="{4210EBF8-93FE-4074-96AE-A3C7E7DA2711}"/>
    <cellStyle name="Note 3 9 2 2" xfId="23021" xr:uid="{94C705A4-344C-4C1C-A921-28D1B7883C46}"/>
    <cellStyle name="Note 3 9 2 2 2" xfId="23022" xr:uid="{2282D050-5416-45F8-A438-05E9587228D0}"/>
    <cellStyle name="Note 3 9 2 2 2 2" xfId="23023" xr:uid="{A9CDDCD5-B3DB-43D0-9CB9-746C8B1CBAD5}"/>
    <cellStyle name="Note 3 9 2 2 2_Volatility" xfId="23024" xr:uid="{ED12CED6-FE69-47F5-80CF-FD9C1978C242}"/>
    <cellStyle name="Note 3 9 2 2 3" xfId="23025" xr:uid="{BA079CA8-F7DA-4AB7-A0C0-7804F8066A7D}"/>
    <cellStyle name="Note 3 9 2 2_Volatility" xfId="23026" xr:uid="{A79DAF87-4BF4-40E4-8D0A-09CE561D5A08}"/>
    <cellStyle name="Note 3 9 2 3" xfId="23027" xr:uid="{8A7A88EB-5265-4A4E-90D4-5E76F9419A69}"/>
    <cellStyle name="Note 3 9 2 3 2" xfId="23028" xr:uid="{E185BB8A-6273-4A20-A49E-ED2A88378210}"/>
    <cellStyle name="Note 3 9 2 3 2 2" xfId="23029" xr:uid="{31255FA7-9FB2-4EFA-A97D-651F551ADC3C}"/>
    <cellStyle name="Note 3 9 2 3 2_Volatility" xfId="23030" xr:uid="{8F0A3C85-C935-4B4D-8607-1DC881F70DC8}"/>
    <cellStyle name="Note 3 9 2 3 3" xfId="23031" xr:uid="{419BCB1F-461D-4AA0-961E-FFE80A07EF2C}"/>
    <cellStyle name="Note 3 9 2 3_Volatility" xfId="23032" xr:uid="{CBCEDFB6-A8F0-48EB-8BF1-911084D0837E}"/>
    <cellStyle name="Note 3 9 2 4" xfId="23033" xr:uid="{14B33B32-3C3E-43EC-B290-8F9715B9E1C7}"/>
    <cellStyle name="Note 3 9 2 4 2" xfId="23034" xr:uid="{F8484D7A-1E22-43BD-9A6A-4467D9E46A1C}"/>
    <cellStyle name="Note 3 9 2 4_Volatility" xfId="23035" xr:uid="{D4BBAF97-1569-4D0D-8559-1EA7FE634A8D}"/>
    <cellStyle name="Note 3 9 2 5" xfId="23036" xr:uid="{CF074FCE-F564-4D7B-B39F-EFB88C15753B}"/>
    <cellStyle name="Note 3 9 2_Volatility" xfId="23037" xr:uid="{6D2268AB-039B-441E-89F9-0D7B764EB2BC}"/>
    <cellStyle name="Note 3 9 3" xfId="23038" xr:uid="{076D83BB-A214-4219-A977-DB85838F37A1}"/>
    <cellStyle name="Note 3 9 3 2" xfId="23039" xr:uid="{4CEDFA3D-17E7-4FAD-AB2E-E43EAE631C80}"/>
    <cellStyle name="Note 3 9 3 2 2" xfId="23040" xr:uid="{69E9966D-B46A-405E-9F1F-947EF952179C}"/>
    <cellStyle name="Note 3 9 3 2_Volatility" xfId="23041" xr:uid="{4CBF7478-79EF-41E8-838E-02D503ED23FC}"/>
    <cellStyle name="Note 3 9 3 3" xfId="23042" xr:uid="{D200B1AB-EE9D-4FF5-BB03-DCC031A658F7}"/>
    <cellStyle name="Note 3 9 3_Volatility" xfId="23043" xr:uid="{86347A1A-1D9A-44DC-809C-E0FB9C7418F3}"/>
    <cellStyle name="Note 3 9 4" xfId="23044" xr:uid="{50BEAB66-4851-447B-A196-5CE32A7CF0C3}"/>
    <cellStyle name="Note 3 9 4 2" xfId="23045" xr:uid="{487384D7-6C3A-4158-9784-9F0DBBF26CFA}"/>
    <cellStyle name="Note 3 9 4_Volatility" xfId="23046" xr:uid="{878E324F-9FE9-4D87-A8C6-9E5AA5501B8A}"/>
    <cellStyle name="Note 3 9 5" xfId="23047" xr:uid="{C8FC2E01-0324-450B-92CC-66F17EABDB47}"/>
    <cellStyle name="Note 3 9_Volatility" xfId="23048" xr:uid="{75F678F6-A2B8-4ADF-920B-607CC80EC3CC}"/>
    <cellStyle name="Note 3_Summary_Gap_Balance_exNIB" xfId="23049" xr:uid="{E3E7C682-8EE5-43D7-8A6B-A67F1648C746}"/>
    <cellStyle name="Note 4" xfId="23050" xr:uid="{ABCFBE0E-8087-467B-AA41-D02D9C3BA27C}"/>
    <cellStyle name="Note 4 10" xfId="23051" xr:uid="{AD982C93-6462-4FE5-A4D7-FAE17D170C80}"/>
    <cellStyle name="Note 4 10 2" xfId="23052" xr:uid="{419E2BA4-53ED-43BE-AFA9-DE0F86402667}"/>
    <cellStyle name="Note 4 100" xfId="23053" xr:uid="{2378227B-8F2C-4820-8762-6AF434F75F33}"/>
    <cellStyle name="Note 4 100 2" xfId="23054" xr:uid="{B430B1A8-45DF-4C6C-BE34-EB400C60BCBA}"/>
    <cellStyle name="Note 4 101" xfId="23055" xr:uid="{36B18441-C6BB-445E-9880-493E8EDA23BD}"/>
    <cellStyle name="Note 4 101 2" xfId="23056" xr:uid="{A11FDDD1-31ED-4558-BB8C-E48D89C7CE32}"/>
    <cellStyle name="Note 4 102" xfId="23057" xr:uid="{34672037-7156-4AC5-A726-B33C748915FE}"/>
    <cellStyle name="Note 4 102 2" xfId="23058" xr:uid="{37DCEB74-74E0-4669-A94D-68D5FCDDB02D}"/>
    <cellStyle name="Note 4 103" xfId="23059" xr:uid="{FD30226F-DF35-4766-A468-1CC8F5453A39}"/>
    <cellStyle name="Note 4 103 2" xfId="23060" xr:uid="{2BA13847-DC1E-4FC8-879C-006DB7AB9D28}"/>
    <cellStyle name="Note 4 104" xfId="23061" xr:uid="{F542DBA8-5498-4D0C-AD7C-F28EAE5A5760}"/>
    <cellStyle name="Note 4 104 2" xfId="23062" xr:uid="{53A1A148-9353-4B46-AC92-9BDA52132AD0}"/>
    <cellStyle name="Note 4 105" xfId="23063" xr:uid="{BD95BA9B-1279-4DE8-932B-3CDF3CB1FEF1}"/>
    <cellStyle name="Note 4 105 2" xfId="23064" xr:uid="{D36736DC-3A43-4831-8459-B7514FEC3BE9}"/>
    <cellStyle name="Note 4 106" xfId="23065" xr:uid="{884DD707-CA74-4DFC-BEF2-0F8D5EA22952}"/>
    <cellStyle name="Note 4 106 2" xfId="23066" xr:uid="{8A63EB21-64DD-430A-8FC2-44EF1C520EA8}"/>
    <cellStyle name="Note 4 107" xfId="23067" xr:uid="{AC4459E3-2AA1-4742-9C18-D59CA5AEF3FE}"/>
    <cellStyle name="Note 4 107 2" xfId="23068" xr:uid="{983A8FCF-26CB-4367-8170-0F4849B5D617}"/>
    <cellStyle name="Note 4 108" xfId="23069" xr:uid="{E8D91250-18C6-4F50-984C-2CD8929C8623}"/>
    <cellStyle name="Note 4 108 2" xfId="23070" xr:uid="{A645E370-433A-4AA9-9A5E-CD3498E0A8B3}"/>
    <cellStyle name="Note 4 109" xfId="23071" xr:uid="{562AE8AB-A700-468A-813C-A981152BA655}"/>
    <cellStyle name="Note 4 109 2" xfId="23072" xr:uid="{1C2FD87F-3431-4B33-9C60-EB5C69E91961}"/>
    <cellStyle name="Note 4 11" xfId="23073" xr:uid="{12F60ACB-79BD-4492-80FD-E28CDF1D06EB}"/>
    <cellStyle name="Note 4 11 2" xfId="23074" xr:uid="{700210F5-74D2-4296-B483-D2138D907B66}"/>
    <cellStyle name="Note 4 110" xfId="23075" xr:uid="{525E292D-39A6-4E43-B1BF-2531726B6EA7}"/>
    <cellStyle name="Note 4 110 2" xfId="23076" xr:uid="{DEA24FAB-81B8-48D1-ABD4-03E7B97079C9}"/>
    <cellStyle name="Note 4 111" xfId="23077" xr:uid="{169C1A86-D2B8-4958-9148-925A0439B9ED}"/>
    <cellStyle name="Note 4 111 2" xfId="23078" xr:uid="{2A330221-BAE7-4E6E-ABE6-ACC39ADAB1A1}"/>
    <cellStyle name="Note 4 112" xfId="23079" xr:uid="{68975FBC-0C12-46B9-A852-8BBED309D140}"/>
    <cellStyle name="Note 4 112 2" xfId="23080" xr:uid="{AD76A950-ABC5-450F-BD11-7D5A9B6C0F16}"/>
    <cellStyle name="Note 4 113" xfId="23081" xr:uid="{51EF2A75-8EE9-40D2-ABAB-1ED0020E935E}"/>
    <cellStyle name="Note 4 113 2" xfId="23082" xr:uid="{EC9B343C-843D-47B6-AC28-E60FFC058F63}"/>
    <cellStyle name="Note 4 114" xfId="23083" xr:uid="{3D42B577-8655-4187-90FE-AB997D1542CF}"/>
    <cellStyle name="Note 4 114 2" xfId="23084" xr:uid="{8687016E-C4E4-4022-B25D-D8DA12394182}"/>
    <cellStyle name="Note 4 115" xfId="23085" xr:uid="{A783F281-4D3A-43C1-A68B-2C188A0E1C75}"/>
    <cellStyle name="Note 4 115 2" xfId="23086" xr:uid="{CF8F94B2-1DDE-417D-BB55-95B64249E564}"/>
    <cellStyle name="Note 4 116" xfId="23087" xr:uid="{EC1A07ED-C0D3-45D8-A4FC-BCA4D76428E3}"/>
    <cellStyle name="Note 4 116 2" xfId="23088" xr:uid="{F7D79950-6FD5-4B63-B16B-5675B4F7EE07}"/>
    <cellStyle name="Note 4 117" xfId="23089" xr:uid="{88535C27-1F93-4E54-928A-48C26FBCC1B4}"/>
    <cellStyle name="Note 4 117 2" xfId="23090" xr:uid="{34A13103-96AD-4BD2-A0D4-2F0FAE8B2F7F}"/>
    <cellStyle name="Note 4 118" xfId="23091" xr:uid="{048877F9-5F22-4A44-819D-9E4AFBE0FEF1}"/>
    <cellStyle name="Note 4 118 2" xfId="23092" xr:uid="{916A9FE4-97F0-4124-BE5D-4B0782C6199C}"/>
    <cellStyle name="Note 4 119" xfId="23093" xr:uid="{1379EF4C-D3E9-4ADC-A6EF-83E5E52EA3BA}"/>
    <cellStyle name="Note 4 119 2" xfId="23094" xr:uid="{1DE8DD37-9550-4E79-B85B-3A4DD77E18E1}"/>
    <cellStyle name="Note 4 12" xfId="23095" xr:uid="{3F7FDEBE-BE17-45DA-8DB9-51A88709F11B}"/>
    <cellStyle name="Note 4 12 2" xfId="23096" xr:uid="{AE6D96B4-CC6C-47D0-9F24-8B2930062BCD}"/>
    <cellStyle name="Note 4 120" xfId="23097" xr:uid="{BB76C034-ED68-4A3D-B8F7-00986AD8ECCD}"/>
    <cellStyle name="Note 4 120 2" xfId="23098" xr:uid="{CAFAB49C-0363-4EAD-9068-130F6541BEAE}"/>
    <cellStyle name="Note 4 121" xfId="23099" xr:uid="{18A25C08-BC9F-4E38-B555-142317689C3A}"/>
    <cellStyle name="Note 4 121 2" xfId="23100" xr:uid="{F7210CC5-0B21-43E3-ABF2-F08315C915E9}"/>
    <cellStyle name="Note 4 122" xfId="23101" xr:uid="{D746934A-D7BC-4C53-AD35-86149C7DAE2D}"/>
    <cellStyle name="Note 4 122 2" xfId="23102" xr:uid="{E9293D42-F862-42AC-8A83-DBD0F31D4E51}"/>
    <cellStyle name="Note 4 122_Volatility" xfId="23103" xr:uid="{7812D2A2-3643-432F-8DF0-D046C13E64DB}"/>
    <cellStyle name="Note 4 123" xfId="23104" xr:uid="{CFE5DCB5-6A81-4DFC-B487-65E2B4F0FA16}"/>
    <cellStyle name="Note 4 124" xfId="23105" xr:uid="{B2DEE4EB-C1FB-4BDD-A9F9-FF5F6E3DFEE0}"/>
    <cellStyle name="Note 4 125" xfId="23106" xr:uid="{15D9C290-6BF3-469E-A115-C8223CDA6A36}"/>
    <cellStyle name="Note 4 13" xfId="23107" xr:uid="{BBECFE65-96E3-433F-A2B6-FE9171AE8BF6}"/>
    <cellStyle name="Note 4 13 2" xfId="23108" xr:uid="{75454ED4-62DF-4D2F-B222-292650C98E63}"/>
    <cellStyle name="Note 4 14" xfId="23109" xr:uid="{330A7DEB-318D-4266-BC34-36810B75C57F}"/>
    <cellStyle name="Note 4 14 2" xfId="23110" xr:uid="{1D79D942-9240-46EB-A060-F836531519CE}"/>
    <cellStyle name="Note 4 15" xfId="23111" xr:uid="{9B4996FB-270C-4D72-B2BE-E8BCC5D52A6C}"/>
    <cellStyle name="Note 4 15 2" xfId="23112" xr:uid="{262E30E5-C06A-4E8B-9C57-B054D73F7777}"/>
    <cellStyle name="Note 4 16" xfId="23113" xr:uid="{CA714C3C-6C1F-4138-B3EE-742A4F3C5329}"/>
    <cellStyle name="Note 4 16 2" xfId="23114" xr:uid="{2670333D-8BA4-4498-9F9A-33A5756BED22}"/>
    <cellStyle name="Note 4 17" xfId="23115" xr:uid="{CFC46AFC-7CBD-4F56-8768-5CC1FB19D1B2}"/>
    <cellStyle name="Note 4 17 2" xfId="23116" xr:uid="{DBC1C0AD-7358-49E5-981C-C9732755E159}"/>
    <cellStyle name="Note 4 18" xfId="23117" xr:uid="{B1396310-C0F3-40B4-8A31-79720A0CA0EB}"/>
    <cellStyle name="Note 4 18 2" xfId="23118" xr:uid="{44A21B75-DB68-4450-BD63-0B4467F0CCD7}"/>
    <cellStyle name="Note 4 19" xfId="23119" xr:uid="{71FA6061-5669-48AD-BBF7-C63EC3BC03D6}"/>
    <cellStyle name="Note 4 19 2" xfId="23120" xr:uid="{626412E0-DAF8-43E6-8AED-C705DB1D56EF}"/>
    <cellStyle name="Note 4 2" xfId="23121" xr:uid="{15F86440-6345-4D9C-9EC8-7D50346AA5E8}"/>
    <cellStyle name="Note 4 2 2" xfId="23122" xr:uid="{205F1063-DDD4-4988-991C-17714A0FB63A}"/>
    <cellStyle name="Note 4 2 3" xfId="23123" xr:uid="{18CB8B5E-C5C9-43B8-B6A0-3D9A636B855E}"/>
    <cellStyle name="Note 4 2_Summary_Gap_Balance_exNIB" xfId="23124" xr:uid="{1D6A699F-87EA-4141-AF3E-ED4A774DDB6E}"/>
    <cellStyle name="Note 4 20" xfId="23125" xr:uid="{B6FB76A7-BEB7-4C1A-B2EE-3C003E0F3CD0}"/>
    <cellStyle name="Note 4 20 2" xfId="23126" xr:uid="{0C3DE6DD-3D10-4CDD-86F3-D674E4696241}"/>
    <cellStyle name="Note 4 21" xfId="23127" xr:uid="{2215BF64-49A3-4A28-98FC-98B92674801A}"/>
    <cellStyle name="Note 4 21 2" xfId="23128" xr:uid="{069BD306-54A0-4035-AFE7-CA3EAFA9BAF1}"/>
    <cellStyle name="Note 4 22" xfId="23129" xr:uid="{52BB5ED5-76FE-4C5B-A59E-90D997A46539}"/>
    <cellStyle name="Note 4 22 2" xfId="23130" xr:uid="{B2A3C60E-6FB9-459C-BBA3-F0C489A8BB50}"/>
    <cellStyle name="Note 4 23" xfId="23131" xr:uid="{826DC37C-AAA4-4923-A1DB-347B631F577A}"/>
    <cellStyle name="Note 4 23 2" xfId="23132" xr:uid="{F80C013D-B7CD-4512-8E4C-2281AC126AAD}"/>
    <cellStyle name="Note 4 24" xfId="23133" xr:uid="{E9F51D87-1DBF-4ABD-9D49-1CB7C73F10D6}"/>
    <cellStyle name="Note 4 24 2" xfId="23134" xr:uid="{9B542C17-B6DB-4DA0-8729-BC6C099D7F93}"/>
    <cellStyle name="Note 4 25" xfId="23135" xr:uid="{739EDF7B-83B5-4664-A8A9-69CD48721EC4}"/>
    <cellStyle name="Note 4 25 2" xfId="23136" xr:uid="{39AF206D-BB86-496E-BF10-79EA959969D2}"/>
    <cellStyle name="Note 4 26" xfId="23137" xr:uid="{69B4A4B1-7430-41C3-AF16-35B2BC48DF0A}"/>
    <cellStyle name="Note 4 26 2" xfId="23138" xr:uid="{8C94E726-F0EC-4E73-8CE5-A1D4CACF7131}"/>
    <cellStyle name="Note 4 27" xfId="23139" xr:uid="{BF3A079A-0CB4-4F76-8319-4321BF78BD9B}"/>
    <cellStyle name="Note 4 27 2" xfId="23140" xr:uid="{E3CFB3E6-F96A-4044-8333-BECD7140C170}"/>
    <cellStyle name="Note 4 28" xfId="23141" xr:uid="{5A1A7AA7-0221-4DAE-97AC-A4D2E243C404}"/>
    <cellStyle name="Note 4 28 2" xfId="23142" xr:uid="{86DB4699-EDE5-49F8-9DDD-DDC2D385C35A}"/>
    <cellStyle name="Note 4 29" xfId="23143" xr:uid="{A212D646-8B0E-40EF-95DB-AB6FFADA47F0}"/>
    <cellStyle name="Note 4 29 2" xfId="23144" xr:uid="{0CE41E73-2C5C-48E1-924E-82B695613582}"/>
    <cellStyle name="Note 4 3" xfId="23145" xr:uid="{831B3E3B-B4CB-49AF-9371-FC8A81E3466A}"/>
    <cellStyle name="Note 4 3 2" xfId="23146" xr:uid="{8C4F2F8E-F99E-4339-AA1B-13076D0A3319}"/>
    <cellStyle name="Note 4 30" xfId="23147" xr:uid="{7E5FA8D1-C3E4-42BE-9BA6-24E21F425BB5}"/>
    <cellStyle name="Note 4 30 2" xfId="23148" xr:uid="{7F1F50F7-72AE-4F1E-A03C-EE2B7152B869}"/>
    <cellStyle name="Note 4 31" xfId="23149" xr:uid="{FE530744-E51C-4883-A733-0256957D5A6F}"/>
    <cellStyle name="Note 4 31 2" xfId="23150" xr:uid="{1FA00BDA-0F17-4B33-B871-920F8CDFF3D9}"/>
    <cellStyle name="Note 4 32" xfId="23151" xr:uid="{C3697FF2-35C2-47B4-95E7-1B618C9FE1DD}"/>
    <cellStyle name="Note 4 32 2" xfId="23152" xr:uid="{41B7B549-A5CF-4BFF-9FB3-08A01D4752A5}"/>
    <cellStyle name="Note 4 33" xfId="23153" xr:uid="{2FDF4091-CBFC-412B-8C64-39C60A0E342A}"/>
    <cellStyle name="Note 4 33 2" xfId="23154" xr:uid="{B9B4E275-29D1-4DB4-8D52-EB6E1A6A17D2}"/>
    <cellStyle name="Note 4 34" xfId="23155" xr:uid="{436D8CB7-2D71-4036-BEC6-E7ACB4A8B11D}"/>
    <cellStyle name="Note 4 34 2" xfId="23156" xr:uid="{82733588-219B-40F0-86D4-F613D0EB0874}"/>
    <cellStyle name="Note 4 35" xfId="23157" xr:uid="{7283C59C-0F60-4576-A579-7640C2A0C941}"/>
    <cellStyle name="Note 4 35 2" xfId="23158" xr:uid="{5DE88F58-AFD0-4BB1-8624-2B3CF876FA24}"/>
    <cellStyle name="Note 4 36" xfId="23159" xr:uid="{0BAF684C-6C4C-45A9-ACBC-B97FBF074EDA}"/>
    <cellStyle name="Note 4 36 2" xfId="23160" xr:uid="{FC73616A-EB92-442E-BD76-DF15B1359C05}"/>
    <cellStyle name="Note 4 37" xfId="23161" xr:uid="{DABBA758-9440-46D5-9F41-3214817376C5}"/>
    <cellStyle name="Note 4 37 2" xfId="23162" xr:uid="{97C5E2D3-320A-4E1E-87D6-9D3594183DE4}"/>
    <cellStyle name="Note 4 38" xfId="23163" xr:uid="{32FEAFF1-7119-447B-8B19-64BB574A8D27}"/>
    <cellStyle name="Note 4 38 2" xfId="23164" xr:uid="{A94D82A0-B6E7-49A1-BA5A-5BF39AFC1477}"/>
    <cellStyle name="Note 4 39" xfId="23165" xr:uid="{6231EEC5-C64F-44DB-BE65-A8AA114A50F2}"/>
    <cellStyle name="Note 4 39 2" xfId="23166" xr:uid="{E4ECBFBA-F6A4-44B3-9375-02B486ED0723}"/>
    <cellStyle name="Note 4 4" xfId="23167" xr:uid="{6D37DC4C-1E3F-4FE3-89F2-603388B53113}"/>
    <cellStyle name="Note 4 4 2" xfId="23168" xr:uid="{9F831BE6-07AD-4B1F-885A-5B63A6D631F2}"/>
    <cellStyle name="Note 4 40" xfId="23169" xr:uid="{A7B55E48-28AE-44D4-8E3B-480F5AFAF83C}"/>
    <cellStyle name="Note 4 40 2" xfId="23170" xr:uid="{E3901552-A1AB-44C2-BEDC-DA177A79CC4C}"/>
    <cellStyle name="Note 4 41" xfId="23171" xr:uid="{62634736-1692-46BA-87F6-90804669764F}"/>
    <cellStyle name="Note 4 41 2" xfId="23172" xr:uid="{AFEB3B10-21EB-4D27-9EAE-99E5CC8CA2A9}"/>
    <cellStyle name="Note 4 42" xfId="23173" xr:uid="{94D8F2DD-46CA-4E47-A78A-A5E58E6E8F2F}"/>
    <cellStyle name="Note 4 42 2" xfId="23174" xr:uid="{E6EA662C-35C2-4AAE-B515-A173D6910F99}"/>
    <cellStyle name="Note 4 43" xfId="23175" xr:uid="{CD673ECC-EBA7-48FF-8550-8BCC47BA1C1A}"/>
    <cellStyle name="Note 4 43 2" xfId="23176" xr:uid="{8CDF0720-062D-4D82-9CB8-50B3AB1B82AD}"/>
    <cellStyle name="Note 4 44" xfId="23177" xr:uid="{6BF26333-B313-4000-8F89-61CC4A521FBE}"/>
    <cellStyle name="Note 4 44 2" xfId="23178" xr:uid="{986DE657-7F04-44C2-945F-63D1E21B7FFD}"/>
    <cellStyle name="Note 4 45" xfId="23179" xr:uid="{92C4DF21-FD7E-4691-886C-4FE6816E1E1B}"/>
    <cellStyle name="Note 4 45 2" xfId="23180" xr:uid="{11EB4D8D-81E2-423A-ACD3-B69F10FB495B}"/>
    <cellStyle name="Note 4 46" xfId="23181" xr:uid="{8B917D1C-F545-4D00-8980-FB641C34DA0A}"/>
    <cellStyle name="Note 4 46 2" xfId="23182" xr:uid="{4F30172B-DD75-4B0E-AE71-F2E58F48BC2B}"/>
    <cellStyle name="Note 4 47" xfId="23183" xr:uid="{E35FE3B6-756B-4290-9B20-0B61F302F7FF}"/>
    <cellStyle name="Note 4 47 2" xfId="23184" xr:uid="{E5D71875-7C02-4A69-BF97-89F57A1A5CE0}"/>
    <cellStyle name="Note 4 48" xfId="23185" xr:uid="{5D2BA1DD-2BBC-4321-9AC0-EE72EF0B8237}"/>
    <cellStyle name="Note 4 48 2" xfId="23186" xr:uid="{5CC40007-C41E-491C-9FAF-3B9A222B1CA3}"/>
    <cellStyle name="Note 4 49" xfId="23187" xr:uid="{D42DF99F-F616-4632-A282-BF1FF263807B}"/>
    <cellStyle name="Note 4 49 2" xfId="23188" xr:uid="{EE3752EA-9A39-49CB-80D6-860356B6E1F8}"/>
    <cellStyle name="Note 4 5" xfId="23189" xr:uid="{35646B1E-FD3B-478B-A80C-5E721933F7D5}"/>
    <cellStyle name="Note 4 5 2" xfId="23190" xr:uid="{ACF763F7-7B68-4A20-BC7D-271AF85B0B5C}"/>
    <cellStyle name="Note 4 50" xfId="23191" xr:uid="{3FE95E8E-C971-495E-9C24-955C4D67AB8C}"/>
    <cellStyle name="Note 4 50 2" xfId="23192" xr:uid="{6447EAA8-16B4-45F8-86AE-138CACDE5828}"/>
    <cellStyle name="Note 4 51" xfId="23193" xr:uid="{F625087A-EF09-4833-9462-DDED9CC7ED87}"/>
    <cellStyle name="Note 4 51 2" xfId="23194" xr:uid="{58E33DCA-722B-415D-9782-68D508223AC3}"/>
    <cellStyle name="Note 4 52" xfId="23195" xr:uid="{A2A267E5-3260-492F-B334-771221E57755}"/>
    <cellStyle name="Note 4 52 2" xfId="23196" xr:uid="{598773B4-0530-4E6B-ABD3-16A3BCD005C4}"/>
    <cellStyle name="Note 4 53" xfId="23197" xr:uid="{5EB624BF-BEAF-47B9-B369-05B70BD45BCD}"/>
    <cellStyle name="Note 4 53 2" xfId="23198" xr:uid="{B7FAE775-4924-4918-9EDF-B8F10BAAC939}"/>
    <cellStyle name="Note 4 54" xfId="23199" xr:uid="{BE14A252-EBA4-44B1-97B9-C97DC73BBFBA}"/>
    <cellStyle name="Note 4 54 2" xfId="23200" xr:uid="{750EBEFC-41CE-4658-973A-3856741CB4A1}"/>
    <cellStyle name="Note 4 55" xfId="23201" xr:uid="{3BE1D317-77FC-4826-8FC6-933A04AE6083}"/>
    <cellStyle name="Note 4 55 2" xfId="23202" xr:uid="{50167FBE-5D1B-4BFA-BAC8-2DE22712169D}"/>
    <cellStyle name="Note 4 56" xfId="23203" xr:uid="{512AC7C9-85D2-4F5B-B114-50F4592ECF3B}"/>
    <cellStyle name="Note 4 56 2" xfId="23204" xr:uid="{3116F687-4196-4622-B894-BE8ABE314BBE}"/>
    <cellStyle name="Note 4 57" xfId="23205" xr:uid="{8D3ABA0B-D0EE-49A3-8181-318CDBC43E93}"/>
    <cellStyle name="Note 4 57 2" xfId="23206" xr:uid="{F99DB9F5-E173-4C25-82EE-BED49DDADED9}"/>
    <cellStyle name="Note 4 58" xfId="23207" xr:uid="{43C568F7-C4B5-4CB7-A2C2-4593A1FCAF84}"/>
    <cellStyle name="Note 4 58 2" xfId="23208" xr:uid="{3AED8682-7B0D-4D41-8DF2-70484D7070EC}"/>
    <cellStyle name="Note 4 59" xfId="23209" xr:uid="{025B5450-EA9C-4598-A173-D2797A0F73CD}"/>
    <cellStyle name="Note 4 59 2" xfId="23210" xr:uid="{AD7273A2-835E-47BB-B457-520428647F55}"/>
    <cellStyle name="Note 4 6" xfId="23211" xr:uid="{5B454C23-26B8-4CCC-87A3-605FAFEC1900}"/>
    <cellStyle name="Note 4 6 2" xfId="23212" xr:uid="{03396C77-C22A-4729-B1A6-80A6BF99CF9A}"/>
    <cellStyle name="Note 4 60" xfId="23213" xr:uid="{C29C3427-215C-43FC-838C-63F31D005C35}"/>
    <cellStyle name="Note 4 60 2" xfId="23214" xr:uid="{C39C93A2-9673-404C-AF1F-1F30330F79C9}"/>
    <cellStyle name="Note 4 61" xfId="23215" xr:uid="{1831FE64-4DDD-4DBB-8672-6DA1C6717F8C}"/>
    <cellStyle name="Note 4 61 2" xfId="23216" xr:uid="{11E82DA8-C11D-48AD-AF3A-347E7AE0ED66}"/>
    <cellStyle name="Note 4 62" xfId="23217" xr:uid="{3B1E722D-B328-4E5B-B1F3-891E26A50379}"/>
    <cellStyle name="Note 4 62 2" xfId="23218" xr:uid="{167BC1B7-B0D7-43C2-AD8B-A552E0B079B1}"/>
    <cellStyle name="Note 4 63" xfId="23219" xr:uid="{E8CEEBBF-446D-4C95-B685-309FA10B583A}"/>
    <cellStyle name="Note 4 63 2" xfId="23220" xr:uid="{97FE7381-003C-47BB-946D-35E372F1C637}"/>
    <cellStyle name="Note 4 64" xfId="23221" xr:uid="{EB6A63B4-A1DC-41A9-A87D-D4A98160C109}"/>
    <cellStyle name="Note 4 64 2" xfId="23222" xr:uid="{5C5A7272-EF89-4E69-AD06-6081DA24C64E}"/>
    <cellStyle name="Note 4 65" xfId="23223" xr:uid="{A3575B74-FB88-4D3A-9AFC-0B009033EBF0}"/>
    <cellStyle name="Note 4 65 2" xfId="23224" xr:uid="{614ED188-DB3C-458C-8D97-0A1C884BB7F5}"/>
    <cellStyle name="Note 4 66" xfId="23225" xr:uid="{8562CDC9-456B-45E1-92AC-AD553D27ADEC}"/>
    <cellStyle name="Note 4 66 2" xfId="23226" xr:uid="{B9939F59-9E8C-4E57-B254-F547DD0282D0}"/>
    <cellStyle name="Note 4 67" xfId="23227" xr:uid="{EC127CB0-D99F-4079-8077-8C2F53A8C8AD}"/>
    <cellStyle name="Note 4 67 2" xfId="23228" xr:uid="{83EAA42F-43B1-4E6D-88CA-D8DDC759865E}"/>
    <cellStyle name="Note 4 68" xfId="23229" xr:uid="{71C63463-84FC-4C97-919D-6803022D5D4B}"/>
    <cellStyle name="Note 4 68 2" xfId="23230" xr:uid="{387DA4CD-607F-4635-BAED-CB4029F74AD0}"/>
    <cellStyle name="Note 4 69" xfId="23231" xr:uid="{45C147A7-2A84-41C2-A618-67A16A7B762B}"/>
    <cellStyle name="Note 4 69 2" xfId="23232" xr:uid="{53391299-95C4-420E-B558-54C5C91DFA30}"/>
    <cellStyle name="Note 4 7" xfId="23233" xr:uid="{799B0BC6-B783-46AF-BBC6-34CA46EFF6B7}"/>
    <cellStyle name="Note 4 7 2" xfId="23234" xr:uid="{4FFB143B-1418-4090-8E26-DF72D162BE8A}"/>
    <cellStyle name="Note 4 70" xfId="23235" xr:uid="{4DF663B2-ED9E-45DD-A807-24746D858F57}"/>
    <cellStyle name="Note 4 70 2" xfId="23236" xr:uid="{73204F87-6DAD-47F9-81C1-205B63A70887}"/>
    <cellStyle name="Note 4 71" xfId="23237" xr:uid="{19EB354E-C931-491D-8432-A92402F5737B}"/>
    <cellStyle name="Note 4 71 2" xfId="23238" xr:uid="{6A3BB98A-27CF-42E3-A214-50EAFCC44402}"/>
    <cellStyle name="Note 4 72" xfId="23239" xr:uid="{416EAE49-2FEA-45F8-87B5-ABEAECB16C06}"/>
    <cellStyle name="Note 4 72 2" xfId="23240" xr:uid="{C22DC551-9868-40D8-868E-1B351CA7FE9C}"/>
    <cellStyle name="Note 4 73" xfId="23241" xr:uid="{996F9DB9-2CC3-4269-82F1-D93667D7C2F4}"/>
    <cellStyle name="Note 4 73 2" xfId="23242" xr:uid="{02030C85-833B-4880-8417-E9E7A6C7CDE4}"/>
    <cellStyle name="Note 4 74" xfId="23243" xr:uid="{7CED1B7F-3700-4F97-B09A-5ABEAD993F74}"/>
    <cellStyle name="Note 4 74 2" xfId="23244" xr:uid="{C3676758-8345-47D4-A0D6-3F86ED2CCF8F}"/>
    <cellStyle name="Note 4 75" xfId="23245" xr:uid="{9A59D864-409C-45B6-B3E5-182485405512}"/>
    <cellStyle name="Note 4 75 2" xfId="23246" xr:uid="{5F732D4A-A425-4912-B0C0-CF67B5FA699F}"/>
    <cellStyle name="Note 4 76" xfId="23247" xr:uid="{FB6C6D2B-0BEF-46F4-87B8-A5E320B005A7}"/>
    <cellStyle name="Note 4 76 2" xfId="23248" xr:uid="{2410FD08-B5D7-4FF3-9041-55253512C0F4}"/>
    <cellStyle name="Note 4 77" xfId="23249" xr:uid="{F5342E2F-083D-461E-98FC-643D1162D43D}"/>
    <cellStyle name="Note 4 77 2" xfId="23250" xr:uid="{B2A9B945-918C-43C9-8713-F05191BDBD3B}"/>
    <cellStyle name="Note 4 78" xfId="23251" xr:uid="{45B17E43-EE5A-454C-AEA8-D14B890DFACA}"/>
    <cellStyle name="Note 4 78 2" xfId="23252" xr:uid="{6A55237D-6A80-4E67-A5FE-657BFC13CBBD}"/>
    <cellStyle name="Note 4 79" xfId="23253" xr:uid="{38193F22-4E02-41F5-963F-01043BC6D1C2}"/>
    <cellStyle name="Note 4 79 2" xfId="23254" xr:uid="{FF353B4F-35A3-4C69-AA7B-7691896FC5F3}"/>
    <cellStyle name="Note 4 8" xfId="23255" xr:uid="{984BE757-43C4-47E7-A983-2DB4EB0D328C}"/>
    <cellStyle name="Note 4 8 2" xfId="23256" xr:uid="{04329D9D-B020-48A9-A67B-425A0BE71366}"/>
    <cellStyle name="Note 4 80" xfId="23257" xr:uid="{69D1D5AF-B988-4520-BD43-6783407F5ED3}"/>
    <cellStyle name="Note 4 80 2" xfId="23258" xr:uid="{53CF683C-92EA-4BCA-B00B-5FC89568C68F}"/>
    <cellStyle name="Note 4 81" xfId="23259" xr:uid="{05B9182C-ECB2-4D62-B4F6-0F1022CECEA3}"/>
    <cellStyle name="Note 4 81 2" xfId="23260" xr:uid="{4C600835-2EB9-40B7-BA6E-27D124BA03C9}"/>
    <cellStyle name="Note 4 82" xfId="23261" xr:uid="{B3D5BB02-CBB0-4050-BF4D-1C88B8BE6308}"/>
    <cellStyle name="Note 4 82 2" xfId="23262" xr:uid="{456DC684-9C68-4455-BAC1-A93859F07415}"/>
    <cellStyle name="Note 4 83" xfId="23263" xr:uid="{C8DF7E81-31A1-4DC5-9469-11B97093EA3A}"/>
    <cellStyle name="Note 4 83 2" xfId="23264" xr:uid="{2B8B4F00-D102-4C26-ACCF-5CC8BA0F77DF}"/>
    <cellStyle name="Note 4 84" xfId="23265" xr:uid="{303F0514-9FFA-43C2-A68C-4337F9993B78}"/>
    <cellStyle name="Note 4 84 2" xfId="23266" xr:uid="{D88C8E63-467D-4FD6-A93F-A476C6DB8599}"/>
    <cellStyle name="Note 4 85" xfId="23267" xr:uid="{EE45CBBF-CFE4-4EFC-8326-D1CCE5EF9CAB}"/>
    <cellStyle name="Note 4 85 2" xfId="23268" xr:uid="{530FF4AA-88ED-41BD-B3A9-C262F739B217}"/>
    <cellStyle name="Note 4 86" xfId="23269" xr:uid="{5550550E-B252-46A4-AB5A-3E8F5000F3EE}"/>
    <cellStyle name="Note 4 86 2" xfId="23270" xr:uid="{40955C2B-AEAD-4F92-93C0-A83E7FCA79DB}"/>
    <cellStyle name="Note 4 87" xfId="23271" xr:uid="{D9DD6CCE-3A7A-48EA-B9C4-22E38A58A5D3}"/>
    <cellStyle name="Note 4 87 2" xfId="23272" xr:uid="{BEE6DCB5-4B39-49F4-9CE6-A25732FAB3BF}"/>
    <cellStyle name="Note 4 88" xfId="23273" xr:uid="{2F2CAA32-7AB5-4FB7-8E57-7C3064FDE0D2}"/>
    <cellStyle name="Note 4 88 2" xfId="23274" xr:uid="{7D678AF3-541F-4201-98DA-0279E442EDB3}"/>
    <cellStyle name="Note 4 89" xfId="23275" xr:uid="{A9101004-B3E1-4214-99EA-93701204FF04}"/>
    <cellStyle name="Note 4 89 2" xfId="23276" xr:uid="{4BA0ED87-5270-426A-98EF-A8A12CFC34D3}"/>
    <cellStyle name="Note 4 9" xfId="23277" xr:uid="{18885D73-9501-44D6-ADAE-B3D40C48CE7C}"/>
    <cellStyle name="Note 4 9 2" xfId="23278" xr:uid="{86D5BC13-F34A-47E0-95C7-84DA12DBDD83}"/>
    <cellStyle name="Note 4 90" xfId="23279" xr:uid="{131E6CC0-60A5-4FF2-860D-DC1269E334DC}"/>
    <cellStyle name="Note 4 90 2" xfId="23280" xr:uid="{3BF9FF35-E234-4182-88ED-17C3EE031A41}"/>
    <cellStyle name="Note 4 91" xfId="23281" xr:uid="{02479391-AFE9-43DF-A258-E94D4D3F3C87}"/>
    <cellStyle name="Note 4 91 2" xfId="23282" xr:uid="{D5CCAF60-14B4-4032-9145-97E0B5A01E2E}"/>
    <cellStyle name="Note 4 92" xfId="23283" xr:uid="{66E6C1F8-EF8F-43D4-AEF7-E8B2CF2B060D}"/>
    <cellStyle name="Note 4 92 2" xfId="23284" xr:uid="{59F7D41E-03E8-4F77-9190-4463E0453876}"/>
    <cellStyle name="Note 4 93" xfId="23285" xr:uid="{0F0ED31B-0B61-4C56-A311-DC880BE093E5}"/>
    <cellStyle name="Note 4 93 2" xfId="23286" xr:uid="{901366C1-2C18-48CF-9DCA-0D687BB39E20}"/>
    <cellStyle name="Note 4 94" xfId="23287" xr:uid="{42716ADA-E9A1-4EB7-982A-DF661A7C7CEE}"/>
    <cellStyle name="Note 4 94 2" xfId="23288" xr:uid="{BBF77DAA-EE40-40BB-A2B3-32A00B22B154}"/>
    <cellStyle name="Note 4 95" xfId="23289" xr:uid="{FC27D55A-94CE-4670-BFB1-54DC25CB7CD3}"/>
    <cellStyle name="Note 4 95 2" xfId="23290" xr:uid="{29482FFF-8958-4F15-AEB5-1BABC64D4344}"/>
    <cellStyle name="Note 4 96" xfId="23291" xr:uid="{B58C16F1-D355-4921-9F6D-1D47176CF66A}"/>
    <cellStyle name="Note 4 96 2" xfId="23292" xr:uid="{B193785B-D43D-426F-A09B-DFD504BBB9BD}"/>
    <cellStyle name="Note 4 97" xfId="23293" xr:uid="{25088F26-FE98-4A95-85AC-143DCF99A5FD}"/>
    <cellStyle name="Note 4 97 2" xfId="23294" xr:uid="{99EB78AA-AA71-4080-ACF1-E7122E662D73}"/>
    <cellStyle name="Note 4 98" xfId="23295" xr:uid="{4894FA17-BC55-4BA4-ABE8-89F2231843E2}"/>
    <cellStyle name="Note 4 98 2" xfId="23296" xr:uid="{F3CF6EA7-286E-47E2-A3EE-1C2400190C2F}"/>
    <cellStyle name="Note 4 99" xfId="23297" xr:uid="{706F1977-898C-43CE-9660-268F44889F45}"/>
    <cellStyle name="Note 4 99 2" xfId="23298" xr:uid="{F0BD23C6-AE6B-4A5F-8927-C582C03F79F5}"/>
    <cellStyle name="Note 4_CAD-L.C." xfId="23299" xr:uid="{85F9FCC4-9341-41DF-8177-B0C23119B8D1}"/>
    <cellStyle name="Note 5" xfId="23300" xr:uid="{E0CE6DD4-1079-4DB4-9F2C-1CC89EB78230}"/>
    <cellStyle name="Note 5 10" xfId="23301" xr:uid="{CBC64223-E9AF-4138-9308-C9F6BA5DED93}"/>
    <cellStyle name="Note 5 10 2" xfId="23302" xr:uid="{DF2B358C-2AE0-405C-A387-CD6CBB2CB94A}"/>
    <cellStyle name="Note 5 11" xfId="23303" xr:uid="{0C01A5C6-47AF-4615-BC5E-E2898834915E}"/>
    <cellStyle name="Note 5 11 2" xfId="23304" xr:uid="{008B1E9F-360E-4376-AD4D-F309B4C0B236}"/>
    <cellStyle name="Note 5 12" xfId="23305" xr:uid="{655150DA-3014-4587-ABDD-E77AC6D9A0D2}"/>
    <cellStyle name="Note 5 12 2" xfId="23306" xr:uid="{6740F37F-3B86-4C6A-9D12-13CEE7DB5965}"/>
    <cellStyle name="Note 5 13" xfId="23307" xr:uid="{62751755-0F60-4450-A3DC-9F5EE38DA6D8}"/>
    <cellStyle name="Note 5 13 2" xfId="23308" xr:uid="{63E60870-86AD-43B5-8513-1ABB84D653E6}"/>
    <cellStyle name="Note 5 14" xfId="23309" xr:uid="{31C8521C-9D48-4E5F-BE6E-2BB345FB2312}"/>
    <cellStyle name="Note 5 14 2" xfId="23310" xr:uid="{26BF2F3D-8A62-40A1-AB11-72FB06915B37}"/>
    <cellStyle name="Note 5 15" xfId="23311" xr:uid="{B1F420B1-52C2-409B-8B3A-99C0C47552AE}"/>
    <cellStyle name="Note 5 15 2" xfId="23312" xr:uid="{1D669545-2DCD-4D24-8895-B455D0CE3CE2}"/>
    <cellStyle name="Note 5 16" xfId="23313" xr:uid="{4A65539A-EC54-4908-8021-3774A54C1321}"/>
    <cellStyle name="Note 5 16 2" xfId="23314" xr:uid="{0C519610-4CF6-4A93-B0CA-53433ABC4B03}"/>
    <cellStyle name="Note 5 17" xfId="23315" xr:uid="{E1A404A1-0EF0-4224-9BB7-807F13C43A09}"/>
    <cellStyle name="Note 5 17 2" xfId="23316" xr:uid="{C3339F69-140B-4F44-B8E4-871D4311601D}"/>
    <cellStyle name="Note 5 18" xfId="23317" xr:uid="{EFB3622F-9EAF-4A63-8BDA-8427AE46EDA0}"/>
    <cellStyle name="Note 5 18 2" xfId="23318" xr:uid="{E72E63F7-2A10-4CB9-92D9-19A2D072959D}"/>
    <cellStyle name="Note 5 19" xfId="23319" xr:uid="{A24041E3-B7E1-4C5E-9045-DB816D8729BE}"/>
    <cellStyle name="Note 5 19 2" xfId="23320" xr:uid="{0CB9CA89-7267-42F9-8BEB-457323DF2D69}"/>
    <cellStyle name="Note 5 2" xfId="23321" xr:uid="{9693DD9F-4948-4CB3-9F25-ACB6FE37D291}"/>
    <cellStyle name="Note 5 2 2" xfId="23322" xr:uid="{F424C182-2630-4B40-A16F-099E6CBF6901}"/>
    <cellStyle name="Note 5 20" xfId="23323" xr:uid="{937DAD07-FEF4-4C0E-8CE6-F95818A7F365}"/>
    <cellStyle name="Note 5 20 2" xfId="23324" xr:uid="{E60300A3-5F3E-45E7-B65F-753A17E5EB6E}"/>
    <cellStyle name="Note 5 21" xfId="23325" xr:uid="{345DE35E-95C6-400F-B45D-9DDC5A17CA53}"/>
    <cellStyle name="Note 5 21 2" xfId="23326" xr:uid="{E70583E6-787C-42B6-98A7-46F6CC4DE9B7}"/>
    <cellStyle name="Note 5 22" xfId="23327" xr:uid="{0D45761E-54FF-403F-9E1F-D295CE626B9A}"/>
    <cellStyle name="Note 5 22 2" xfId="23328" xr:uid="{F5B75DB1-2C1D-4852-8543-05420419F8AA}"/>
    <cellStyle name="Note 5 23" xfId="23329" xr:uid="{8E7335CE-C9A1-447A-97EE-6E10A0702730}"/>
    <cellStyle name="Note 5 23 2" xfId="23330" xr:uid="{2CE15E8F-0AEF-41AA-93CB-E144C05EFE8D}"/>
    <cellStyle name="Note 5 24" xfId="23331" xr:uid="{E63307E3-D8AA-438C-A7FC-84A11888D87F}"/>
    <cellStyle name="Note 5 24 2" xfId="23332" xr:uid="{23587CAF-D0F2-4CB1-A376-1BC37520A9D7}"/>
    <cellStyle name="Note 5 25" xfId="23333" xr:uid="{48F67C7C-55C9-4CCD-8189-5D69EBF86E48}"/>
    <cellStyle name="Note 5 25 2" xfId="23334" xr:uid="{3FB85532-B25A-4249-91F8-C3708891454B}"/>
    <cellStyle name="Note 5 26" xfId="23335" xr:uid="{1857E8C8-DD5A-4BFF-8695-5E807BFFBA79}"/>
    <cellStyle name="Note 5 3" xfId="23336" xr:uid="{876B6F41-B839-4456-9411-92770B53D871}"/>
    <cellStyle name="Note 5 3 2" xfId="23337" xr:uid="{A7AE8473-1E18-452E-8BD1-47A7AFF71451}"/>
    <cellStyle name="Note 5 4" xfId="23338" xr:uid="{E33550EA-39FC-4455-9281-9BE77FEEF4E4}"/>
    <cellStyle name="Note 5 4 2" xfId="23339" xr:uid="{FC9A2351-E91E-463C-AE42-FA22D98EFD23}"/>
    <cellStyle name="Note 5 5" xfId="23340" xr:uid="{63A714CB-EF56-4098-965C-741FB9B59DB5}"/>
    <cellStyle name="Note 5 5 2" xfId="23341" xr:uid="{368AF558-0CF2-44C3-B21F-73373B7523A5}"/>
    <cellStyle name="Note 5 6" xfId="23342" xr:uid="{89D8161A-CB66-4895-BB5F-704DFABB2989}"/>
    <cellStyle name="Note 5 6 2" xfId="23343" xr:uid="{5103ABDC-BBC3-4450-A90E-E81E6DB4356C}"/>
    <cellStyle name="Note 5 7" xfId="23344" xr:uid="{E8017FC7-7B1F-4F1D-8515-403D33D0DB13}"/>
    <cellStyle name="Note 5 7 2" xfId="23345" xr:uid="{6FFA9CFE-1EA2-4742-ACBA-D885A71356BA}"/>
    <cellStyle name="Note 5 8" xfId="23346" xr:uid="{7034EFE2-D6F2-476E-99AE-07BD4AF709AC}"/>
    <cellStyle name="Note 5 8 2" xfId="23347" xr:uid="{391CE5B0-BD37-4DA8-A64B-4F44B55BB448}"/>
    <cellStyle name="Note 5 9" xfId="23348" xr:uid="{3130F312-3978-4747-AAC8-C06B40ADB23E}"/>
    <cellStyle name="Note 5 9 2" xfId="23349" xr:uid="{BF2C5130-6AE1-4343-876D-1752204860D0}"/>
    <cellStyle name="Note 5_Volatility" xfId="23350" xr:uid="{CBD9DF87-AE17-4CBD-8A72-046AF40AA454}"/>
    <cellStyle name="Note 6" xfId="23351" xr:uid="{905F97BD-A904-47D3-9B64-CA0D18B52B65}"/>
    <cellStyle name="Notiz" xfId="49" xr:uid="{43DCFED7-97AB-4A5A-BE0E-230C8A97C8D7}"/>
    <cellStyle name="Notiz 2" xfId="23353" xr:uid="{FC9D3E0A-471A-4B70-8811-C8D77B31D97E}"/>
    <cellStyle name="Notiz 2 2" xfId="23354" xr:uid="{3DD304AF-EFF3-49E6-B337-C717A3B34A3E}"/>
    <cellStyle name="Notiz 3" xfId="23355" xr:uid="{C2E80884-D5B8-43E4-97A4-1CE646FB310E}"/>
    <cellStyle name="Notiz 4" xfId="23356" xr:uid="{FEA160FA-0ADD-4539-9C0F-E2DF28AEF6EF}"/>
    <cellStyle name="Notiz 4 2" xfId="23357" xr:uid="{A27D0CDC-7F1B-4631-B58A-C0033B594CCF}"/>
    <cellStyle name="Notiz 4 3" xfId="23358" xr:uid="{00CF0AAE-4547-41AF-BA68-4C2652CBFCFE}"/>
    <cellStyle name="Notiz 5" xfId="23359" xr:uid="{C1A3417C-3B21-4C28-AF19-BAF2F1AB9B55}"/>
    <cellStyle name="Notiz_EU IRRBB1" xfId="23352" xr:uid="{ADD2DEDC-9E7D-4A78-B327-6C581E1338BD}"/>
    <cellStyle name="Obično_List1" xfId="23360" xr:uid="{C019F5B0-3F3A-4FF3-B709-6B7A2D05D5DA}"/>
    <cellStyle name="optionalExposure" xfId="7" xr:uid="{00000000-0005-0000-0000-00000C000000}"/>
    <cellStyle name="optionalMaturity" xfId="23361" xr:uid="{B83BAABC-8AA4-48DC-9689-4F64D3DB14AD}"/>
    <cellStyle name="optionalPD" xfId="23362" xr:uid="{4BAEB692-327D-41A2-9725-AFFDA96E5A59}"/>
    <cellStyle name="optionalPercentage" xfId="23363" xr:uid="{6E757022-C07F-44D3-951C-73366E1716FF}"/>
    <cellStyle name="optionalPercentageL" xfId="23364" xr:uid="{81D53304-9CDB-4DE0-8060-F55FE541ADDF}"/>
    <cellStyle name="optionalPercentageS" xfId="23365" xr:uid="{8D91A8CB-8E71-4BBC-BE43-A9C1F3849C9B}"/>
    <cellStyle name="optionalSelection" xfId="23366" xr:uid="{AEF3C321-07E6-4A0B-91A8-7E0DA3EC7B04}"/>
    <cellStyle name="optionalText" xfId="23367" xr:uid="{8930E7C1-0B1F-4167-82F1-DDE23B079783}"/>
    <cellStyle name="Összesen" xfId="23368" xr:uid="{C8DD484A-A648-44D1-97BA-7FD1A94D7562}"/>
    <cellStyle name="Összesen 2" xfId="23369" xr:uid="{7F546658-680B-4938-A2E3-B87532170165}"/>
    <cellStyle name="Összesen 2 10" xfId="23370" xr:uid="{96F10B60-5BF8-4631-8E94-27FEC8C1DA2A}"/>
    <cellStyle name="Összesen 2 10 2" xfId="23371" xr:uid="{BEC847BC-C576-4670-A8BE-802D20B908E9}"/>
    <cellStyle name="Összesen 2 10 2 2" xfId="23372" xr:uid="{B63A6903-8456-4F52-87C3-DE3FD436032D}"/>
    <cellStyle name="Összesen 2 10 2 2 2" xfId="23373" xr:uid="{730AC4F5-B5FA-429C-84B0-107AAEC90E34}"/>
    <cellStyle name="Összesen 2 10 2 2 2 2" xfId="23374" xr:uid="{784F5ECA-5777-4FA5-82C7-B646F1A0A4A2}"/>
    <cellStyle name="Összesen 2 10 2 2 2_Volatility" xfId="23375" xr:uid="{D33D9CBA-7EB7-4F80-95C0-C97C00676B11}"/>
    <cellStyle name="Összesen 2 10 2 2 3" xfId="23376" xr:uid="{E7E594DD-71B5-41A7-8A48-F6A93BF30150}"/>
    <cellStyle name="Összesen 2 10 2 2_Volatility" xfId="23377" xr:uid="{EBD2A299-CE82-46E8-9277-B3668C24DFDD}"/>
    <cellStyle name="Összesen 2 10 2 3" xfId="23378" xr:uid="{952FAF1A-84C1-4148-A72D-66B787BDCA4E}"/>
    <cellStyle name="Összesen 2 10 2 3 2" xfId="23379" xr:uid="{DCE810E6-C63B-4371-A5FE-17A750AA6C16}"/>
    <cellStyle name="Összesen 2 10 2 3 2 2" xfId="23380" xr:uid="{9CD19C74-7685-4574-AB34-8FD03DC17DF2}"/>
    <cellStyle name="Összesen 2 10 2 3 2_Volatility" xfId="23381" xr:uid="{041CF0A5-FFB8-4B9D-BF61-858E18D56CA8}"/>
    <cellStyle name="Összesen 2 10 2 3 3" xfId="23382" xr:uid="{65C0C89F-55E4-489E-916B-3D38F252C634}"/>
    <cellStyle name="Összesen 2 10 2 3_Volatility" xfId="23383" xr:uid="{4B2161E8-FA1B-4E64-A9CF-D6105F5706A9}"/>
    <cellStyle name="Összesen 2 10 2 4" xfId="23384" xr:uid="{68C2E1DD-DE59-4F84-A962-05D67D6A8140}"/>
    <cellStyle name="Összesen 2 10 2 4 2" xfId="23385" xr:uid="{2FE5E92F-4974-4D18-B85A-42DBF3FAD6D5}"/>
    <cellStyle name="Összesen 2 10 2 4_Volatility" xfId="23386" xr:uid="{A42F9C12-50ED-4A34-B8A5-A737B67CE0D6}"/>
    <cellStyle name="Összesen 2 10 2 5" xfId="23387" xr:uid="{16441C10-58C1-4C38-A8DF-CC4EDBEA5D53}"/>
    <cellStyle name="Összesen 2 10 2_Volatility" xfId="23388" xr:uid="{7253FFAA-0214-48CF-B860-389D6E617BD6}"/>
    <cellStyle name="Összesen 2 10 3" xfId="23389" xr:uid="{FA82156C-9D1B-494B-98DC-0B0725C6430E}"/>
    <cellStyle name="Összesen 2 10 3 2" xfId="23390" xr:uid="{AA5872F8-7069-46C9-81BF-95F1CB19005A}"/>
    <cellStyle name="Összesen 2 10 3 2 2" xfId="23391" xr:uid="{F7D5CE8B-3D5D-4156-BCB9-44C41C22B86D}"/>
    <cellStyle name="Összesen 2 10 3 2_Volatility" xfId="23392" xr:uid="{121A68F4-522C-4BED-B58F-FCF810C1B5C7}"/>
    <cellStyle name="Összesen 2 10 3 3" xfId="23393" xr:uid="{BAF6F93B-FEE5-4B54-B2F1-AC6AE19E9955}"/>
    <cellStyle name="Összesen 2 10 3_Volatility" xfId="23394" xr:uid="{A6A567CD-A7D3-4FBB-B781-034823A3A68A}"/>
    <cellStyle name="Összesen 2 10 4" xfId="23395" xr:uid="{E46F4036-BEB3-464F-9179-CEC2DE99F17D}"/>
    <cellStyle name="Összesen 2 10 4 2" xfId="23396" xr:uid="{453F893F-B6FA-4B52-9ED9-369D33A7DDD0}"/>
    <cellStyle name="Összesen 2 10 4_Volatility" xfId="23397" xr:uid="{9ACAD6F3-8660-48CC-9A43-B7041A4B77CC}"/>
    <cellStyle name="Összesen 2 10 5" xfId="23398" xr:uid="{12B93AE2-7E7D-42E5-8E6D-C17EE25B4952}"/>
    <cellStyle name="Összesen 2 10_Volatility" xfId="23399" xr:uid="{8725029D-8ABF-48BE-8AC8-9D3FAC30B314}"/>
    <cellStyle name="Összesen 2 11" xfId="23400" xr:uid="{90560F12-847B-408B-A361-395A57B4C11E}"/>
    <cellStyle name="Összesen 2 11 2" xfId="23401" xr:uid="{8CB15595-4DDE-41F5-96BA-F90E17226BE3}"/>
    <cellStyle name="Összesen 2 11 2 2" xfId="23402" xr:uid="{0342B9C9-8C74-4A48-96B7-DADA84DAB906}"/>
    <cellStyle name="Összesen 2 11 2 2 2" xfId="23403" xr:uid="{25A7188F-C034-4512-8975-765983EDEE92}"/>
    <cellStyle name="Összesen 2 11 2 2 2 2" xfId="23404" xr:uid="{45F1C37B-EF4C-41C2-A16B-69929BA7DCE0}"/>
    <cellStyle name="Összesen 2 11 2 2 2_Volatility" xfId="23405" xr:uid="{ABCD4B1F-B5F0-4CE7-AD33-060C9C753915}"/>
    <cellStyle name="Összesen 2 11 2 2 3" xfId="23406" xr:uid="{BAE3D537-4D7C-4AE6-82CD-E5A150CEAB2B}"/>
    <cellStyle name="Összesen 2 11 2 2_Volatility" xfId="23407" xr:uid="{608B9AB8-585C-4306-8B11-5B122F5CAA24}"/>
    <cellStyle name="Összesen 2 11 2 3" xfId="23408" xr:uid="{D5449BB2-61BF-4EF8-92D0-F7015E4EAA0B}"/>
    <cellStyle name="Összesen 2 11 2 3 2" xfId="23409" xr:uid="{B2CCBCBF-946F-43F2-977B-C30C8C8CC95C}"/>
    <cellStyle name="Összesen 2 11 2 3 2 2" xfId="23410" xr:uid="{1D7F8D85-3575-4B18-AA62-AE3FA17167F8}"/>
    <cellStyle name="Összesen 2 11 2 3 2_Volatility" xfId="23411" xr:uid="{86A61D74-1D71-4D24-83AE-E62A1A666724}"/>
    <cellStyle name="Összesen 2 11 2 3 3" xfId="23412" xr:uid="{1556DB66-D8E4-4442-90C8-A65659FA3967}"/>
    <cellStyle name="Összesen 2 11 2 3_Volatility" xfId="23413" xr:uid="{D6B7855C-B45F-45C2-9AE7-6115B95C2CD8}"/>
    <cellStyle name="Összesen 2 11 2 4" xfId="23414" xr:uid="{C793341B-EF10-4FA5-9D8C-A244574A083F}"/>
    <cellStyle name="Összesen 2 11 2 4 2" xfId="23415" xr:uid="{DFDDC4F2-603A-4C53-8428-143522348968}"/>
    <cellStyle name="Összesen 2 11 2 4_Volatility" xfId="23416" xr:uid="{EFF5BFD1-8A2C-46E9-B60D-E959E84C3C47}"/>
    <cellStyle name="Összesen 2 11 2 5" xfId="23417" xr:uid="{642BD240-974A-4986-A6BD-53BC67F527C8}"/>
    <cellStyle name="Összesen 2 11 2_Volatility" xfId="23418" xr:uid="{661CE974-1DFF-4622-AD13-E1FCB44C53B0}"/>
    <cellStyle name="Összesen 2 11 3" xfId="23419" xr:uid="{DF4D8775-10B9-4569-B2BE-CA0DC73F1C53}"/>
    <cellStyle name="Összesen 2 11 3 2" xfId="23420" xr:uid="{32E3CDED-FCE8-4C13-9113-CA7D2708D443}"/>
    <cellStyle name="Összesen 2 11 3 2 2" xfId="23421" xr:uid="{BF86AB5E-65E3-4093-B706-BBEB6915EAC2}"/>
    <cellStyle name="Összesen 2 11 3 2_Volatility" xfId="23422" xr:uid="{30B3A101-3368-441F-AE1F-F9BDE25A62EE}"/>
    <cellStyle name="Összesen 2 11 3 3" xfId="23423" xr:uid="{04BF3EE7-C24F-469F-9517-9EA1EAD3AB68}"/>
    <cellStyle name="Összesen 2 11 3_Volatility" xfId="23424" xr:uid="{8C39F31F-D514-46C8-8B56-722A5692368E}"/>
    <cellStyle name="Összesen 2 11 4" xfId="23425" xr:uid="{CA9512D0-29E7-403F-BB15-0165D9488295}"/>
    <cellStyle name="Összesen 2 11 4 2" xfId="23426" xr:uid="{D478E333-DEE9-44E0-A20C-71A07ABAF1F3}"/>
    <cellStyle name="Összesen 2 11 4_Volatility" xfId="23427" xr:uid="{BBF433D0-3283-4381-A7FA-6D70267F4521}"/>
    <cellStyle name="Összesen 2 11 5" xfId="23428" xr:uid="{C5D23FDD-67F6-4576-870F-2F359B3F127F}"/>
    <cellStyle name="Összesen 2 11_Volatility" xfId="23429" xr:uid="{95C1F0AD-2BF5-4471-A5FA-33901ED8D971}"/>
    <cellStyle name="Összesen 2 12" xfId="23430" xr:uid="{505FB91D-3212-4B59-A538-084715DEFFFF}"/>
    <cellStyle name="Összesen 2 12 2" xfId="23431" xr:uid="{83632DB6-F3FF-40E1-84FB-C3E4629D6E34}"/>
    <cellStyle name="Összesen 2 12 2 2" xfId="23432" xr:uid="{5E69E31A-BDA4-4382-8DCE-0EE5C825F3E1}"/>
    <cellStyle name="Összesen 2 12 2 2 2" xfId="23433" xr:uid="{A9617A02-92A5-4964-90AC-38C4DC10122C}"/>
    <cellStyle name="Összesen 2 12 2 2 2 2" xfId="23434" xr:uid="{2B9C1E4D-AC7D-4ADB-BF09-DB5C05D25D6B}"/>
    <cellStyle name="Összesen 2 12 2 2 2_Volatility" xfId="23435" xr:uid="{95B22A0E-81B7-483C-BC5F-0036CDD41C0F}"/>
    <cellStyle name="Összesen 2 12 2 2 3" xfId="23436" xr:uid="{7D72203A-37A0-4955-8C68-893DD72702D7}"/>
    <cellStyle name="Összesen 2 12 2 2_Volatility" xfId="23437" xr:uid="{4875A8CF-6192-4427-9321-E19C59CB649D}"/>
    <cellStyle name="Összesen 2 12 2 3" xfId="23438" xr:uid="{5F572FCE-693B-4D8F-BDB7-493D71F1EABE}"/>
    <cellStyle name="Összesen 2 12 2 3 2" xfId="23439" xr:uid="{F1AB8064-692E-46A8-BD7B-EC2B30A6CCA6}"/>
    <cellStyle name="Összesen 2 12 2 3 2 2" xfId="23440" xr:uid="{657814E0-41C7-4C75-822C-99ED2C1903E9}"/>
    <cellStyle name="Összesen 2 12 2 3 2_Volatility" xfId="23441" xr:uid="{D8160D9C-C9C9-4146-B410-5576CE48A14C}"/>
    <cellStyle name="Összesen 2 12 2 3 3" xfId="23442" xr:uid="{DE80F776-47C0-44CE-B8FB-FF79F3998FEA}"/>
    <cellStyle name="Összesen 2 12 2 3_Volatility" xfId="23443" xr:uid="{E1C9AA14-6B38-47DD-A90A-902E3CE7AD07}"/>
    <cellStyle name="Összesen 2 12 2 4" xfId="23444" xr:uid="{2A32C0D3-D63A-4D77-ABFC-F4EF076BBC98}"/>
    <cellStyle name="Összesen 2 12 2 4 2" xfId="23445" xr:uid="{785B8F2D-2340-4723-9772-DEA55258B764}"/>
    <cellStyle name="Összesen 2 12 2 4_Volatility" xfId="23446" xr:uid="{1A53A842-3F2C-428A-B752-B6A7CD762D20}"/>
    <cellStyle name="Összesen 2 12 2 5" xfId="23447" xr:uid="{64BEF904-C5FA-4AFC-B752-815600B629FF}"/>
    <cellStyle name="Összesen 2 12 2_Volatility" xfId="23448" xr:uid="{29CAED4C-B599-49C8-B5CA-F662EEF9CD0B}"/>
    <cellStyle name="Összesen 2 12 3" xfId="23449" xr:uid="{A5BCFDDF-995C-4A5E-8A08-6627447B30BD}"/>
    <cellStyle name="Összesen 2 12 3 2" xfId="23450" xr:uid="{AA95D69C-A485-430F-A20D-515AFFC3C471}"/>
    <cellStyle name="Összesen 2 12 3 2 2" xfId="23451" xr:uid="{49B8B757-3BF7-4985-88E7-927157BE8B12}"/>
    <cellStyle name="Összesen 2 12 3 2_Volatility" xfId="23452" xr:uid="{F2D9A805-9FC2-410C-A7FB-12D66B9D39A4}"/>
    <cellStyle name="Összesen 2 12 3 3" xfId="23453" xr:uid="{55ADB166-B59F-449C-BD30-920C15ABFEFB}"/>
    <cellStyle name="Összesen 2 12 3_Volatility" xfId="23454" xr:uid="{559F9EA5-BF29-4A46-8B45-3FB6F049E0FE}"/>
    <cellStyle name="Összesen 2 12 4" xfId="23455" xr:uid="{A4ABF26A-523E-4A42-B40F-10B2D951D0FE}"/>
    <cellStyle name="Összesen 2 12 4 2" xfId="23456" xr:uid="{44870547-376F-4582-8E92-0AC1C66862C2}"/>
    <cellStyle name="Összesen 2 12 4_Volatility" xfId="23457" xr:uid="{7D8C5307-0F01-4C89-ADD1-B005D0A8D858}"/>
    <cellStyle name="Összesen 2 12 5" xfId="23458" xr:uid="{C113D9BE-34B1-478B-929B-7EA580CE0F1D}"/>
    <cellStyle name="Összesen 2 12_Volatility" xfId="23459" xr:uid="{BFFFEBE5-2894-4645-91E1-63D84703A9F6}"/>
    <cellStyle name="Összesen 2 13" xfId="23460" xr:uid="{9C44FA41-AB76-48F1-88FB-40FC0B0E35A5}"/>
    <cellStyle name="Összesen 2 13 2" xfId="23461" xr:uid="{337B4211-51DC-4896-A2AF-A626044F3040}"/>
    <cellStyle name="Összesen 2 13 2 2" xfId="23462" xr:uid="{DAD3E525-BAB2-4803-BF22-D2953A709652}"/>
    <cellStyle name="Összesen 2 13 2 2 2" xfId="23463" xr:uid="{0072B47A-144F-4855-A09D-C5D9D834B02D}"/>
    <cellStyle name="Összesen 2 13 2 2 2 2" xfId="23464" xr:uid="{399A0B2E-3915-4B5D-841F-DE1CF83E63E8}"/>
    <cellStyle name="Összesen 2 13 2 2 2_Volatility" xfId="23465" xr:uid="{D662B968-6693-4451-BA91-F632E4817100}"/>
    <cellStyle name="Összesen 2 13 2 2 3" xfId="23466" xr:uid="{43C263EB-EF8E-4920-B8D4-376FB58B61CE}"/>
    <cellStyle name="Összesen 2 13 2 2_Volatility" xfId="23467" xr:uid="{7EB4C15F-DFC5-4CD4-BCC3-2B622A8A28F3}"/>
    <cellStyle name="Összesen 2 13 2 3" xfId="23468" xr:uid="{2C39F8BC-2A08-4DC0-82A1-42E2F01DBA11}"/>
    <cellStyle name="Összesen 2 13 2 3 2" xfId="23469" xr:uid="{D46D0267-E385-4468-8AC1-F24E831353A7}"/>
    <cellStyle name="Összesen 2 13 2 3 2 2" xfId="23470" xr:uid="{2A82F62C-A06C-4E9A-9B6A-741B04F77758}"/>
    <cellStyle name="Összesen 2 13 2 3 2_Volatility" xfId="23471" xr:uid="{4789354F-7810-420A-8A64-EF1B508F07AB}"/>
    <cellStyle name="Összesen 2 13 2 3 3" xfId="23472" xr:uid="{EE263273-86B7-4AF4-A663-6A88519B07B3}"/>
    <cellStyle name="Összesen 2 13 2 3_Volatility" xfId="23473" xr:uid="{F7FE2354-6723-42BD-9047-981B4B23755E}"/>
    <cellStyle name="Összesen 2 13 2 4" xfId="23474" xr:uid="{A7DD5CA2-1408-4628-BDD0-8AA3C8DC6E3A}"/>
    <cellStyle name="Összesen 2 13 2 4 2" xfId="23475" xr:uid="{86FFC5A7-396A-41F6-ABBA-C8E19F6FA019}"/>
    <cellStyle name="Összesen 2 13 2 4_Volatility" xfId="23476" xr:uid="{795E19B2-BEBD-4B6A-BF6E-59DC89BF1AA5}"/>
    <cellStyle name="Összesen 2 13 2 5" xfId="23477" xr:uid="{9864D92B-8C63-4FD4-915E-7D3D883BA09D}"/>
    <cellStyle name="Összesen 2 13 2_Volatility" xfId="23478" xr:uid="{F078239A-C0E5-4C47-A587-EA56F7D521A6}"/>
    <cellStyle name="Összesen 2 13 3" xfId="23479" xr:uid="{ED3151FB-DAB8-4978-ACE5-8482CFF0054C}"/>
    <cellStyle name="Összesen 2 13 3 2" xfId="23480" xr:uid="{CD3E6F25-2141-42CE-A5A7-4D8BF553176C}"/>
    <cellStyle name="Összesen 2 13 3 2 2" xfId="23481" xr:uid="{709D306E-2F45-4F45-9A53-43C3AF6D7601}"/>
    <cellStyle name="Összesen 2 13 3 2_Volatility" xfId="23482" xr:uid="{0E0C6DF3-EE07-4811-BDD2-4760B86624F4}"/>
    <cellStyle name="Összesen 2 13 3 3" xfId="23483" xr:uid="{FFA234A7-4544-4AA0-A4EE-C0BC37FEF960}"/>
    <cellStyle name="Összesen 2 13 3_Volatility" xfId="23484" xr:uid="{6FFC0118-F35F-43BC-944F-1E012DDCEFD6}"/>
    <cellStyle name="Összesen 2 13 4" xfId="23485" xr:uid="{B79D19A9-6CF9-4355-8AB6-041486928617}"/>
    <cellStyle name="Összesen 2 13 4 2" xfId="23486" xr:uid="{BF7E46CA-3BEA-4405-9AD6-BFE2952CAF75}"/>
    <cellStyle name="Összesen 2 13 4_Volatility" xfId="23487" xr:uid="{59D3190D-D51A-4830-85D5-05B396D50427}"/>
    <cellStyle name="Összesen 2 13 5" xfId="23488" xr:uid="{F722AEA8-2227-4DA9-9540-FC4DB242C8D5}"/>
    <cellStyle name="Összesen 2 13_Volatility" xfId="23489" xr:uid="{77B7C769-0829-4BE9-9DAA-C12635D2FACF}"/>
    <cellStyle name="Összesen 2 14" xfId="23490" xr:uid="{C967DC86-78C2-40CC-89C3-4459CF3425EC}"/>
    <cellStyle name="Összesen 2 14 2" xfId="23491" xr:uid="{E97CE4B1-4413-4DF6-813A-1CDB52FD5D76}"/>
    <cellStyle name="Összesen 2 14 2 2" xfId="23492" xr:uid="{FB03929E-6C52-46BB-BA39-642E166F4F6A}"/>
    <cellStyle name="Összesen 2 14 2 2 2" xfId="23493" xr:uid="{5FB9B920-7197-4954-A0E4-DE99F044C5FB}"/>
    <cellStyle name="Összesen 2 14 2 2 2 2" xfId="23494" xr:uid="{D66631A0-F995-4611-B3CF-CFB0A659161A}"/>
    <cellStyle name="Összesen 2 14 2 2 2_Volatility" xfId="23495" xr:uid="{D5300E3A-66EE-46C7-9DA8-9E5D9FE1B39C}"/>
    <cellStyle name="Összesen 2 14 2 2 3" xfId="23496" xr:uid="{2C0A9695-CD7E-4C27-A665-100E57A6A3E3}"/>
    <cellStyle name="Összesen 2 14 2 2_Volatility" xfId="23497" xr:uid="{3280265A-30F9-48C5-B96D-B20EE7DB6B44}"/>
    <cellStyle name="Összesen 2 14 2 3" xfId="23498" xr:uid="{46D5FAAE-A6DE-42A0-991E-6709232A8D7B}"/>
    <cellStyle name="Összesen 2 14 2 3 2" xfId="23499" xr:uid="{8DE42D56-D4B1-4888-8574-3463AA9E9F8B}"/>
    <cellStyle name="Összesen 2 14 2 3 2 2" xfId="23500" xr:uid="{414304DC-668A-4A85-8FFE-0AB16C78AAD0}"/>
    <cellStyle name="Összesen 2 14 2 3 2_Volatility" xfId="23501" xr:uid="{41303A50-2371-44C6-9958-60FE530024D0}"/>
    <cellStyle name="Összesen 2 14 2 3 3" xfId="23502" xr:uid="{21017A48-09BE-4A70-92E9-55F95470AF31}"/>
    <cellStyle name="Összesen 2 14 2 3_Volatility" xfId="23503" xr:uid="{A661C821-0991-4F9B-B873-8F9E8A55D0EA}"/>
    <cellStyle name="Összesen 2 14 2 4" xfId="23504" xr:uid="{40F7CD12-3975-473F-96AF-22542FFE76AD}"/>
    <cellStyle name="Összesen 2 14 2 4 2" xfId="23505" xr:uid="{B07C44D0-D35E-4553-9538-DE4B9EED6F3B}"/>
    <cellStyle name="Összesen 2 14 2 4_Volatility" xfId="23506" xr:uid="{6855637E-B9AC-4068-BFBF-758A63C3B64B}"/>
    <cellStyle name="Összesen 2 14 2 5" xfId="23507" xr:uid="{6C3666C0-03A8-4D85-B767-C48FC1D2BBB1}"/>
    <cellStyle name="Összesen 2 14 2_Volatility" xfId="23508" xr:uid="{4671D902-4ED3-4031-8CFD-C545B278F138}"/>
    <cellStyle name="Összesen 2 14 3" xfId="23509" xr:uid="{671CDD72-23B3-4B6B-9C16-0F16475DDF88}"/>
    <cellStyle name="Összesen 2 14 3 2" xfId="23510" xr:uid="{25310BD8-1AF2-4EB2-A9A8-95BBAA6CCCE6}"/>
    <cellStyle name="Összesen 2 14 3 2 2" xfId="23511" xr:uid="{276FBA8E-1178-4548-8285-B95F38950432}"/>
    <cellStyle name="Összesen 2 14 3 2_Volatility" xfId="23512" xr:uid="{03D647A5-61AC-47AB-A6F0-6FBC4DE364EF}"/>
    <cellStyle name="Összesen 2 14 3 3" xfId="23513" xr:uid="{3B40F5AF-3895-49D0-B873-351C1EDC13EF}"/>
    <cellStyle name="Összesen 2 14 3_Volatility" xfId="23514" xr:uid="{E742027D-A6A2-4D42-BA34-6EE7326AA5D1}"/>
    <cellStyle name="Összesen 2 14 4" xfId="23515" xr:uid="{2F26FC56-2BE0-4640-A314-B02CF2415C53}"/>
    <cellStyle name="Összesen 2 14 4 2" xfId="23516" xr:uid="{B00C39F8-E92F-45F9-9352-F0A7C7BEF13A}"/>
    <cellStyle name="Összesen 2 14 4_Volatility" xfId="23517" xr:uid="{0FBB7436-0404-4323-8A31-CD2237E3E635}"/>
    <cellStyle name="Összesen 2 14 5" xfId="23518" xr:uid="{5F64FA77-5935-4F4B-BFD3-50E533224AA9}"/>
    <cellStyle name="Összesen 2 14_Volatility" xfId="23519" xr:uid="{C6DFD6CC-599F-44D3-982F-533E1D66EA13}"/>
    <cellStyle name="Összesen 2 15" xfId="23520" xr:uid="{10D5B648-A870-481A-8578-FFEE372F9A50}"/>
    <cellStyle name="Összesen 2 15 2" xfId="23521" xr:uid="{5B4E52F1-1999-43CE-9BA1-9196741E9AFD}"/>
    <cellStyle name="Összesen 2 15 2 2" xfId="23522" xr:uid="{A644875A-402F-4664-9277-98FE074A416C}"/>
    <cellStyle name="Összesen 2 15 2 2 2" xfId="23523" xr:uid="{27AF7C67-D41B-4A95-9855-180B006FE09E}"/>
    <cellStyle name="Összesen 2 15 2 2 2 2" xfId="23524" xr:uid="{502B812D-A342-4393-8D13-0E715DBBB3E8}"/>
    <cellStyle name="Összesen 2 15 2 2 2_Volatility" xfId="23525" xr:uid="{29511A21-F267-4F69-87F3-679D75AD620F}"/>
    <cellStyle name="Összesen 2 15 2 2 3" xfId="23526" xr:uid="{ABBA8A3A-A7D5-4E9B-A831-DF243491F042}"/>
    <cellStyle name="Összesen 2 15 2 2_Volatility" xfId="23527" xr:uid="{E4D23240-5D88-497C-BCBC-A28D91FFD5E2}"/>
    <cellStyle name="Összesen 2 15 2 3" xfId="23528" xr:uid="{347EDD07-E1CD-4020-9E0D-F996FEF947CA}"/>
    <cellStyle name="Összesen 2 15 2 3 2" xfId="23529" xr:uid="{E84D411B-B6C2-422A-848D-475412230306}"/>
    <cellStyle name="Összesen 2 15 2 3 2 2" xfId="23530" xr:uid="{5E376E21-5560-4545-B2D1-FF2AD548B9D9}"/>
    <cellStyle name="Összesen 2 15 2 3 2_Volatility" xfId="23531" xr:uid="{77293E51-0D2B-42D0-BA55-A7123BE02D5E}"/>
    <cellStyle name="Összesen 2 15 2 3 3" xfId="23532" xr:uid="{BFFE7A11-7B6A-4466-8D48-5048C92E1FA7}"/>
    <cellStyle name="Összesen 2 15 2 3_Volatility" xfId="23533" xr:uid="{6133D01E-A86E-4B0C-9294-B6F1E430A4AA}"/>
    <cellStyle name="Összesen 2 15 2 4" xfId="23534" xr:uid="{17E9629A-AEF5-42EF-8F5C-B62381E66256}"/>
    <cellStyle name="Összesen 2 15 2 4 2" xfId="23535" xr:uid="{767320CB-02F2-4824-83FD-BBEBD99787A5}"/>
    <cellStyle name="Összesen 2 15 2 4_Volatility" xfId="23536" xr:uid="{9E46BA33-5129-4ED9-97B7-7F9CDD4B3587}"/>
    <cellStyle name="Összesen 2 15 2 5" xfId="23537" xr:uid="{A6AB8555-D7D3-44F6-A596-9C30844F3AB6}"/>
    <cellStyle name="Összesen 2 15 2_Volatility" xfId="23538" xr:uid="{DC34F537-25A2-4E16-80FE-2CA77EA8D490}"/>
    <cellStyle name="Összesen 2 15 3" xfId="23539" xr:uid="{D732C7EA-D8A3-4221-B516-71C9B903DE9A}"/>
    <cellStyle name="Összesen 2 15 3 2" xfId="23540" xr:uid="{30187A21-3CA8-4D16-B6C7-ED247560B879}"/>
    <cellStyle name="Összesen 2 15 3 2 2" xfId="23541" xr:uid="{E948CD35-042D-494C-BE89-D054CC9111B7}"/>
    <cellStyle name="Összesen 2 15 3 2_Volatility" xfId="23542" xr:uid="{B4558D67-A803-4F69-AA1A-4FB5BE586E86}"/>
    <cellStyle name="Összesen 2 15 3 3" xfId="23543" xr:uid="{6E844728-35CC-4C02-BE31-710AFEB0D1E6}"/>
    <cellStyle name="Összesen 2 15 3_Volatility" xfId="23544" xr:uid="{1F0C9BE1-2349-4FC0-B3FA-A29980026A97}"/>
    <cellStyle name="Összesen 2 15 4" xfId="23545" xr:uid="{650478B5-34F2-4037-B375-7AFE33032B09}"/>
    <cellStyle name="Összesen 2 15 4 2" xfId="23546" xr:uid="{B7C3B571-D0CB-41E9-B111-666CCA89F9E8}"/>
    <cellStyle name="Összesen 2 15 4_Volatility" xfId="23547" xr:uid="{16F630ED-7A2E-4FD5-8A01-1D452849539F}"/>
    <cellStyle name="Összesen 2 15 5" xfId="23548" xr:uid="{DD1478D2-1D6F-48F7-870D-58C5B4230B21}"/>
    <cellStyle name="Összesen 2 15_Volatility" xfId="23549" xr:uid="{01C29A17-3D51-4533-98C6-1FC625E3F7F9}"/>
    <cellStyle name="Összesen 2 16" xfId="23550" xr:uid="{161E17FA-FBF4-45EB-BB06-9E9CBB69FEF6}"/>
    <cellStyle name="Összesen 2 16 2" xfId="23551" xr:uid="{8886BA91-E2A8-4A17-AB34-F6C24131A609}"/>
    <cellStyle name="Összesen 2 16 2 2" xfId="23552" xr:uid="{D642A81D-DE67-45EB-A478-D2571B3E3BB9}"/>
    <cellStyle name="Összesen 2 16 2 2 2" xfId="23553" xr:uid="{AFEF6FEE-DD94-4116-947F-66BFF8698EBA}"/>
    <cellStyle name="Összesen 2 16 2 2 2 2" xfId="23554" xr:uid="{2888862E-68EE-4DD2-A5BE-080AB2D256E2}"/>
    <cellStyle name="Összesen 2 16 2 2 2_Volatility" xfId="23555" xr:uid="{59111BBF-B825-4C53-AA18-D29B08EEAB8A}"/>
    <cellStyle name="Összesen 2 16 2 2 3" xfId="23556" xr:uid="{EA485FC7-1E00-4984-8AAB-09D931070663}"/>
    <cellStyle name="Összesen 2 16 2 2_Volatility" xfId="23557" xr:uid="{8CAA0743-96D0-42B3-A125-A79A13440E9F}"/>
    <cellStyle name="Összesen 2 16 2 3" xfId="23558" xr:uid="{082B5133-F540-4F71-BDC5-F89122A482CC}"/>
    <cellStyle name="Összesen 2 16 2 3 2" xfId="23559" xr:uid="{A62EEE62-74BF-4EAE-842F-C32705FE6AFE}"/>
    <cellStyle name="Összesen 2 16 2 3 2 2" xfId="23560" xr:uid="{E1469868-90CC-4563-BAC4-8F82A141AC80}"/>
    <cellStyle name="Összesen 2 16 2 3 2_Volatility" xfId="23561" xr:uid="{1555D92E-72B1-47C9-A341-3325EB116D5D}"/>
    <cellStyle name="Összesen 2 16 2 3 3" xfId="23562" xr:uid="{E815DD98-28CC-493F-9EB1-FCB10A6791F1}"/>
    <cellStyle name="Összesen 2 16 2 3_Volatility" xfId="23563" xr:uid="{BA244EAC-9F77-4F12-B4B9-A8C5806ABA32}"/>
    <cellStyle name="Összesen 2 16 2 4" xfId="23564" xr:uid="{91FF097D-C3C0-4D91-B885-8AB0D151931A}"/>
    <cellStyle name="Összesen 2 16 2 4 2" xfId="23565" xr:uid="{DABBA890-9839-4248-B604-42AB01028AA0}"/>
    <cellStyle name="Összesen 2 16 2 4_Volatility" xfId="23566" xr:uid="{3D502231-0331-4775-B328-1892BEA206DB}"/>
    <cellStyle name="Összesen 2 16 2 5" xfId="23567" xr:uid="{119AE1B9-C28F-42C7-B520-C087D3DE63E2}"/>
    <cellStyle name="Összesen 2 16 2_Volatility" xfId="23568" xr:uid="{CDB4D261-0743-45E6-A053-715DFC73ED71}"/>
    <cellStyle name="Összesen 2 16 3" xfId="23569" xr:uid="{0E392F7C-BC24-4330-89F4-A79B664465C0}"/>
    <cellStyle name="Összesen 2 16 3 2" xfId="23570" xr:uid="{283264F8-0BA2-4D4C-9584-D0E8776713C8}"/>
    <cellStyle name="Összesen 2 16 3 2 2" xfId="23571" xr:uid="{4C5DF880-B080-4D7D-9629-E742B7140A0B}"/>
    <cellStyle name="Összesen 2 16 3 2_Volatility" xfId="23572" xr:uid="{FD3F1C2F-FCF2-402D-8586-FA08009779AB}"/>
    <cellStyle name="Összesen 2 16 3 3" xfId="23573" xr:uid="{CD59B655-FE79-46EC-AFA9-7AA48853C9FD}"/>
    <cellStyle name="Összesen 2 16 3_Volatility" xfId="23574" xr:uid="{E33DD6F4-7F9C-4DD2-B4C9-A082EBA8EAD1}"/>
    <cellStyle name="Összesen 2 16 4" xfId="23575" xr:uid="{7C770AF2-63B0-4E45-AB0D-C792527F5CE7}"/>
    <cellStyle name="Összesen 2 16 4 2" xfId="23576" xr:uid="{2868EA1D-456B-4639-AE50-981E7E3F420E}"/>
    <cellStyle name="Összesen 2 16 4_Volatility" xfId="23577" xr:uid="{1110902B-654C-44E1-A9B8-A0189E4C64B3}"/>
    <cellStyle name="Összesen 2 16 5" xfId="23578" xr:uid="{AA600F2A-A156-404E-B831-B83A4ABAA4BF}"/>
    <cellStyle name="Összesen 2 16_Volatility" xfId="23579" xr:uid="{EABA737E-48F0-46A0-8F6A-AB26FE335E4E}"/>
    <cellStyle name="Összesen 2 17" xfId="23580" xr:uid="{0CBDE315-8B08-46EF-8BC6-C2849B773E3C}"/>
    <cellStyle name="Összesen 2 17 2" xfId="23581" xr:uid="{68F1172E-158C-4E8F-856C-063C7896981A}"/>
    <cellStyle name="Összesen 2 17 2 2" xfId="23582" xr:uid="{35B9E806-E3AD-42CC-987B-4C4F26627E51}"/>
    <cellStyle name="Összesen 2 17 2 2 2" xfId="23583" xr:uid="{643C74A0-F578-4F92-9A31-0F42BCC8A859}"/>
    <cellStyle name="Összesen 2 17 2 2 2 2" xfId="23584" xr:uid="{FCF80473-2C6B-4A72-998C-B4D49DBAF60C}"/>
    <cellStyle name="Összesen 2 17 2 2 2_Volatility" xfId="23585" xr:uid="{9FB7C1D4-0BC2-4F4D-A092-24A970F81444}"/>
    <cellStyle name="Összesen 2 17 2 2 3" xfId="23586" xr:uid="{943ADD8C-9101-440A-949F-F287E77CC41B}"/>
    <cellStyle name="Összesen 2 17 2 2_Volatility" xfId="23587" xr:uid="{A05382A3-9571-4336-A3BB-B010BF248E9F}"/>
    <cellStyle name="Összesen 2 17 2 3" xfId="23588" xr:uid="{AE74A609-271E-4A92-A18D-59A9418B834D}"/>
    <cellStyle name="Összesen 2 17 2 3 2" xfId="23589" xr:uid="{59032695-0FA5-4ADA-B175-EB2038F7CE1A}"/>
    <cellStyle name="Összesen 2 17 2 3 2 2" xfId="23590" xr:uid="{DCD81786-8127-4457-AB59-280958B06051}"/>
    <cellStyle name="Összesen 2 17 2 3 2_Volatility" xfId="23591" xr:uid="{BD0A3C92-C777-4B3E-A109-E5C36AEEA11C}"/>
    <cellStyle name="Összesen 2 17 2 3 3" xfId="23592" xr:uid="{6F7249C3-57F7-4C61-AFFE-A83222AB87B6}"/>
    <cellStyle name="Összesen 2 17 2 3_Volatility" xfId="23593" xr:uid="{D1C583C3-F8B3-4655-A1BE-1A5BC2506637}"/>
    <cellStyle name="Összesen 2 17 2 4" xfId="23594" xr:uid="{292B6A50-1621-4786-B850-97F2B47AA103}"/>
    <cellStyle name="Összesen 2 17 2 4 2" xfId="23595" xr:uid="{1B445EE2-ACC8-442D-B4AD-1C0923091DF2}"/>
    <cellStyle name="Összesen 2 17 2 4_Volatility" xfId="23596" xr:uid="{847DC3BB-6916-4F8A-9018-A0CB66412104}"/>
    <cellStyle name="Összesen 2 17 2 5" xfId="23597" xr:uid="{508AB057-D68A-4B5A-8345-84AA11D53D71}"/>
    <cellStyle name="Összesen 2 17 2_Volatility" xfId="23598" xr:uid="{D7B567DC-547C-4132-83A7-258D30F32A8C}"/>
    <cellStyle name="Összesen 2 17 3" xfId="23599" xr:uid="{10B6C4E8-6176-4A24-A9E1-382B17E47455}"/>
    <cellStyle name="Összesen 2 17 3 2" xfId="23600" xr:uid="{9C111B99-193C-42F0-9C08-E3C3E8AC2BE8}"/>
    <cellStyle name="Összesen 2 17 3 2 2" xfId="23601" xr:uid="{96B37383-FA5C-4A86-9464-4C32699B0288}"/>
    <cellStyle name="Összesen 2 17 3 2_Volatility" xfId="23602" xr:uid="{21F3A613-D5F2-4A8F-9EAA-0D222AA984BA}"/>
    <cellStyle name="Összesen 2 17 3 3" xfId="23603" xr:uid="{CCEDBF87-DF2F-4911-AB95-D2BA46F05D36}"/>
    <cellStyle name="Összesen 2 17 3_Volatility" xfId="23604" xr:uid="{1ACCFB83-EECF-4408-AB32-550F861CE292}"/>
    <cellStyle name="Összesen 2 17 4" xfId="23605" xr:uid="{B7F107AE-3C99-45DA-AA4F-B548A8832C23}"/>
    <cellStyle name="Összesen 2 17 4 2" xfId="23606" xr:uid="{57FE42B2-DEB8-4ACD-8BAA-89A9F761C3B2}"/>
    <cellStyle name="Összesen 2 17 4_Volatility" xfId="23607" xr:uid="{58D18E53-BDB1-433A-BE46-E8845F4AA61A}"/>
    <cellStyle name="Összesen 2 17 5" xfId="23608" xr:uid="{9A0A2E63-48F8-4C4C-803C-D5122C2FFC10}"/>
    <cellStyle name="Összesen 2 17_Volatility" xfId="23609" xr:uid="{B799DCAE-87F5-48B8-A8CA-349F85BD25E5}"/>
    <cellStyle name="Összesen 2 18" xfId="23610" xr:uid="{E19EB1F7-E70E-4888-8978-A6436070614F}"/>
    <cellStyle name="Összesen 2 18 2" xfId="23611" xr:uid="{6834F55E-B43B-44DA-BA6A-1AF7AA843877}"/>
    <cellStyle name="Összesen 2 18 2 2" xfId="23612" xr:uid="{8D7CC6C5-FCF7-4D17-B3B6-CD01193246B8}"/>
    <cellStyle name="Összesen 2 18 2 2 2" xfId="23613" xr:uid="{DF18A571-79B6-40B1-B2C9-B7112DC65995}"/>
    <cellStyle name="Összesen 2 18 2 2 2 2" xfId="23614" xr:uid="{03DEEE91-3934-4971-B42E-BE3F2FED8873}"/>
    <cellStyle name="Összesen 2 18 2 2 2_Volatility" xfId="23615" xr:uid="{24287CD7-B22A-4CAB-B3A6-AD6D0D265114}"/>
    <cellStyle name="Összesen 2 18 2 2 3" xfId="23616" xr:uid="{B6012DB8-86D3-4C3A-A196-BA6537BF66D0}"/>
    <cellStyle name="Összesen 2 18 2 2_Volatility" xfId="23617" xr:uid="{C632CB6F-4D29-458B-A902-31BFC75D637D}"/>
    <cellStyle name="Összesen 2 18 2 3" xfId="23618" xr:uid="{C5D39669-640B-4D4E-979B-CE1B394311D1}"/>
    <cellStyle name="Összesen 2 18 2 3 2" xfId="23619" xr:uid="{1B4FC68A-ACE1-422F-8C40-170595FA6EE1}"/>
    <cellStyle name="Összesen 2 18 2 3 2 2" xfId="23620" xr:uid="{EB9B1146-C2EC-4241-9E36-451EA73289F7}"/>
    <cellStyle name="Összesen 2 18 2 3 2_Volatility" xfId="23621" xr:uid="{6E26CA1B-E1EE-4016-8C27-B63B32227001}"/>
    <cellStyle name="Összesen 2 18 2 3 3" xfId="23622" xr:uid="{C8795F04-6090-43D9-B0DC-7552A4919E15}"/>
    <cellStyle name="Összesen 2 18 2 3_Volatility" xfId="23623" xr:uid="{93EAB345-244B-491B-B61B-6AEB85C447E9}"/>
    <cellStyle name="Összesen 2 18 2 4" xfId="23624" xr:uid="{973628D4-7C35-4F9D-A0F1-32B461626B62}"/>
    <cellStyle name="Összesen 2 18 2 4 2" xfId="23625" xr:uid="{27DE7E67-20F5-43AF-A6F9-A7CA709C2702}"/>
    <cellStyle name="Összesen 2 18 2 4_Volatility" xfId="23626" xr:uid="{B89F50FF-7AA3-4B13-BC35-AA27A3D9F31F}"/>
    <cellStyle name="Összesen 2 18 2 5" xfId="23627" xr:uid="{B9A56DE4-330E-4B13-8F23-0EACDCA5E50A}"/>
    <cellStyle name="Összesen 2 18 2_Volatility" xfId="23628" xr:uid="{068C66C9-66D8-487A-92F8-E368CD4BE1F2}"/>
    <cellStyle name="Összesen 2 18 3" xfId="23629" xr:uid="{0888DBD3-C43E-4F1E-8005-99D844375018}"/>
    <cellStyle name="Összesen 2 18 3 2" xfId="23630" xr:uid="{180CD673-2C4C-4EF6-A670-F84E17B54ED8}"/>
    <cellStyle name="Összesen 2 18 3 2 2" xfId="23631" xr:uid="{E0FC9C0E-2352-43B3-AB9F-63C540C2761D}"/>
    <cellStyle name="Összesen 2 18 3 2_Volatility" xfId="23632" xr:uid="{AAE87994-6422-4AB8-BCD9-AF9C7FB40AC1}"/>
    <cellStyle name="Összesen 2 18 3 3" xfId="23633" xr:uid="{872D23B5-051B-461F-BB9E-ABC71FD31539}"/>
    <cellStyle name="Összesen 2 18 3_Volatility" xfId="23634" xr:uid="{3A57062D-00B6-4CCF-A781-9DC31845DFD3}"/>
    <cellStyle name="Összesen 2 18 4" xfId="23635" xr:uid="{47CB61E9-6DCB-4DA7-93C9-816983FD16A2}"/>
    <cellStyle name="Összesen 2 18 4 2" xfId="23636" xr:uid="{5BF2E26A-CF77-4C06-B9A5-4E28BEED2E06}"/>
    <cellStyle name="Összesen 2 18 4_Volatility" xfId="23637" xr:uid="{86921D20-CCDA-44B0-A62D-9D113FFBFB82}"/>
    <cellStyle name="Összesen 2 18 5" xfId="23638" xr:uid="{44A8950C-2945-4286-9812-78622E152520}"/>
    <cellStyle name="Összesen 2 18_Volatility" xfId="23639" xr:uid="{70CFBA84-899D-400E-BCF9-401770074307}"/>
    <cellStyle name="Összesen 2 19" xfId="23640" xr:uid="{7A63A7B4-BD1F-4DA6-98B5-454C39226A0C}"/>
    <cellStyle name="Összesen 2 19 2" xfId="23641" xr:uid="{B61D23FC-B39F-495C-A89D-7D7200C72887}"/>
    <cellStyle name="Összesen 2 19 2 2" xfId="23642" xr:uid="{5B0CD59A-0629-4EFA-A958-736177A2B7AD}"/>
    <cellStyle name="Összesen 2 19 2 2 2" xfId="23643" xr:uid="{D05D2D61-DA33-4FDB-A871-A12FAA2F7191}"/>
    <cellStyle name="Összesen 2 19 2 2 2 2" xfId="23644" xr:uid="{D04093AB-5549-4C53-8174-E9503DF2A9EA}"/>
    <cellStyle name="Összesen 2 19 2 2 2_Volatility" xfId="23645" xr:uid="{F4B91231-FBE2-4E5C-95E5-018A9840666D}"/>
    <cellStyle name="Összesen 2 19 2 2 3" xfId="23646" xr:uid="{075E609A-6A1A-4B98-AE83-801E608C7737}"/>
    <cellStyle name="Összesen 2 19 2 2_Volatility" xfId="23647" xr:uid="{5847FB6E-D2FD-416B-B9F6-79B4ED09CE38}"/>
    <cellStyle name="Összesen 2 19 2 3" xfId="23648" xr:uid="{AF3F49C4-42CB-4E03-B631-975E6EB6828E}"/>
    <cellStyle name="Összesen 2 19 2 3 2" xfId="23649" xr:uid="{BA072ED5-CFA0-40D9-B426-38344101492C}"/>
    <cellStyle name="Összesen 2 19 2 3 2 2" xfId="23650" xr:uid="{57E34D38-30E3-44AD-AA7D-2BC6C4D6C2F3}"/>
    <cellStyle name="Összesen 2 19 2 3 2_Volatility" xfId="23651" xr:uid="{F871C9C9-80A8-4419-9EDF-F3CB3BF62AD6}"/>
    <cellStyle name="Összesen 2 19 2 3 3" xfId="23652" xr:uid="{D05287D2-0ADA-42B9-A736-742DFA709158}"/>
    <cellStyle name="Összesen 2 19 2 3_Volatility" xfId="23653" xr:uid="{91EE8399-F4AA-4F4B-935A-F668E990A199}"/>
    <cellStyle name="Összesen 2 19 2 4" xfId="23654" xr:uid="{E7ED19D0-F037-4CF3-B260-1026BB26479B}"/>
    <cellStyle name="Összesen 2 19 2 4 2" xfId="23655" xr:uid="{55DE3E71-00D5-4214-8CB4-DE3451C95BED}"/>
    <cellStyle name="Összesen 2 19 2 4_Volatility" xfId="23656" xr:uid="{AA9D533D-86DF-4EA7-B9EB-A0EDBDD716B6}"/>
    <cellStyle name="Összesen 2 19 2 5" xfId="23657" xr:uid="{67AED5E7-758B-48CF-8594-0A3FBE639929}"/>
    <cellStyle name="Összesen 2 19 2_Volatility" xfId="23658" xr:uid="{83C8FE25-0AE3-482D-90B5-E76FA67BC8F5}"/>
    <cellStyle name="Összesen 2 19 3" xfId="23659" xr:uid="{0976A792-3FD9-4C11-B3D9-6DCA57807F97}"/>
    <cellStyle name="Összesen 2 19 3 2" xfId="23660" xr:uid="{AC8BF1BA-6241-45D9-B293-8C29F5991EB3}"/>
    <cellStyle name="Összesen 2 19 3 2 2" xfId="23661" xr:uid="{9FEBF3E8-7D17-4FF2-B54D-7CBC79FE8198}"/>
    <cellStyle name="Összesen 2 19 3 2_Volatility" xfId="23662" xr:uid="{650525AB-147A-415C-9ACC-335829494EEB}"/>
    <cellStyle name="Összesen 2 19 3 3" xfId="23663" xr:uid="{0D732197-906C-4B61-A0B3-459A9BCF702C}"/>
    <cellStyle name="Összesen 2 19 3_Volatility" xfId="23664" xr:uid="{3A6DB7C1-08FF-4498-9BB7-160C73327AFA}"/>
    <cellStyle name="Összesen 2 19 4" xfId="23665" xr:uid="{81A858C3-D7F0-4DC6-8320-F0C036B98D6C}"/>
    <cellStyle name="Összesen 2 19 4 2" xfId="23666" xr:uid="{0F8F9970-8F9A-4FAA-9A66-D64A018B7342}"/>
    <cellStyle name="Összesen 2 19 4_Volatility" xfId="23667" xr:uid="{02CFF8FF-36CA-41E9-8432-FAE8C9CED35F}"/>
    <cellStyle name="Összesen 2 19 5" xfId="23668" xr:uid="{56E605E5-329B-4EB4-93DD-6B6DAB2230EE}"/>
    <cellStyle name="Összesen 2 19_Volatility" xfId="23669" xr:uid="{59D674A9-5F7A-43FA-834D-8F100A044DE0}"/>
    <cellStyle name="Összesen 2 2" xfId="23670" xr:uid="{3B4D6F50-9733-4AFA-8B97-82D5D17AE339}"/>
    <cellStyle name="Összesen 2 2 2" xfId="23671" xr:uid="{2319C646-26AD-490C-9E59-48A68DBB4B6B}"/>
    <cellStyle name="Összesen 2 2 2 2" xfId="23672" xr:uid="{2E75ADC7-00E4-439F-961B-2D2CD31553CB}"/>
    <cellStyle name="Összesen 2 2 2 2 2" xfId="23673" xr:uid="{4428C614-17C3-4E63-BECA-FAEFA58CAE16}"/>
    <cellStyle name="Összesen 2 2 2 2 2 2" xfId="23674" xr:uid="{AB18E0E6-59F3-4D03-AEF9-B23EA1A5605A}"/>
    <cellStyle name="Összesen 2 2 2 2 2_Volatility" xfId="23675" xr:uid="{54E52544-A2B7-43BE-8478-695334102440}"/>
    <cellStyle name="Összesen 2 2 2 2 3" xfId="23676" xr:uid="{FF604B9A-FDCB-4173-94C0-105DF3FBB670}"/>
    <cellStyle name="Összesen 2 2 2 2_Volatility" xfId="23677" xr:uid="{53C015D1-A5E3-487C-A663-45D7C589F5D3}"/>
    <cellStyle name="Összesen 2 2 2 3" xfId="23678" xr:uid="{DD928C6C-8C41-4EBF-9F85-D8B512972BA2}"/>
    <cellStyle name="Összesen 2 2 2 3 2" xfId="23679" xr:uid="{ADADCECB-7488-4F0D-AA72-30E6C4755EE4}"/>
    <cellStyle name="Összesen 2 2 2 3 2 2" xfId="23680" xr:uid="{E4E4B8EE-E2B7-45DC-ACCF-5CACAB02D953}"/>
    <cellStyle name="Összesen 2 2 2 3 2_Volatility" xfId="23681" xr:uid="{B90DCF55-688D-4F27-8DD4-45067FE88D5E}"/>
    <cellStyle name="Összesen 2 2 2 3 3" xfId="23682" xr:uid="{F0F16725-E59B-4A6B-ACFA-4E4087554F63}"/>
    <cellStyle name="Összesen 2 2 2 3_Volatility" xfId="23683" xr:uid="{520698A6-1650-43FC-ACE9-2BB067B764C0}"/>
    <cellStyle name="Összesen 2 2 2 4" xfId="23684" xr:uid="{717336A0-4B31-4E2D-8F07-67B771213D93}"/>
    <cellStyle name="Összesen 2 2 2 4 2" xfId="23685" xr:uid="{2A36CD02-BEA5-475A-912E-A8336D6D309C}"/>
    <cellStyle name="Összesen 2 2 2 4_Volatility" xfId="23686" xr:uid="{54EAE899-E5A8-4999-87C5-38C3A5DD3E40}"/>
    <cellStyle name="Összesen 2 2 2 5" xfId="23687" xr:uid="{3E6ADBF7-60C6-40A1-ACC6-6CB198C66118}"/>
    <cellStyle name="Összesen 2 2 2_Volatility" xfId="23688" xr:uid="{04EA8CDE-F470-4A62-9BEE-61FC789F2220}"/>
    <cellStyle name="Összesen 2 2 3" xfId="23689" xr:uid="{4719CCA7-6944-4F4F-8F11-E646233C14A5}"/>
    <cellStyle name="Összesen 2 2 3 2" xfId="23690" xr:uid="{F526ABCF-C97E-4146-8DEB-902552E18258}"/>
    <cellStyle name="Összesen 2 2 3 2 2" xfId="23691" xr:uid="{D77E40C9-7394-41FC-87A1-F47F6F6A0FAA}"/>
    <cellStyle name="Összesen 2 2 3 2_Volatility" xfId="23692" xr:uid="{6D2D64DC-EC10-441F-897C-DF80E4003651}"/>
    <cellStyle name="Összesen 2 2 3 3" xfId="23693" xr:uid="{40B768EE-6351-471F-A210-74DBD2E6C3D8}"/>
    <cellStyle name="Összesen 2 2 3_Volatility" xfId="23694" xr:uid="{0824E42E-E066-47A3-B885-DCCD565DF0CA}"/>
    <cellStyle name="Összesen 2 2 4" xfId="23695" xr:uid="{963D8565-CCC8-4984-8D58-8242489F5F3E}"/>
    <cellStyle name="Összesen 2 2 4 2" xfId="23696" xr:uid="{71445927-F9E5-4802-9946-E088E0F35D71}"/>
    <cellStyle name="Összesen 2 2 4_Volatility" xfId="23697" xr:uid="{AE28D453-5C56-4FF8-807D-A060FB4379DE}"/>
    <cellStyle name="Összesen 2 2 5" xfId="23698" xr:uid="{135D1771-8B67-478D-BF42-D5C282566EE8}"/>
    <cellStyle name="Összesen 2 2_Volatility" xfId="23699" xr:uid="{DDB400BF-30BE-4829-B4A7-3600842A34D4}"/>
    <cellStyle name="Összesen 2 20" xfId="23700" xr:uid="{5EB5EF3A-6863-4503-9CAA-BC56A98C1D7C}"/>
    <cellStyle name="Összesen 2 20 2" xfId="23701" xr:uid="{35B59D77-CF65-4FF4-84A7-5EA5E2F48562}"/>
    <cellStyle name="Összesen 2 20 2 2" xfId="23702" xr:uid="{16948660-C703-4EB5-96D9-D5426CB3CFEE}"/>
    <cellStyle name="Összesen 2 20 2 2 2" xfId="23703" xr:uid="{A1FD8CC1-0DDF-475F-8CC5-E0F078886D73}"/>
    <cellStyle name="Összesen 2 20 2 2 2 2" xfId="23704" xr:uid="{CC77181D-BF52-4184-AF6D-10173354509D}"/>
    <cellStyle name="Összesen 2 20 2 2 2_Volatility" xfId="23705" xr:uid="{0C886DAD-4465-46F3-BD6E-F8BE2632BE1E}"/>
    <cellStyle name="Összesen 2 20 2 2 3" xfId="23706" xr:uid="{694C81F7-C776-49C7-B735-C46CB7F41C93}"/>
    <cellStyle name="Összesen 2 20 2 2_Volatility" xfId="23707" xr:uid="{42E5DDDB-142F-4AD4-B382-085E1988E48A}"/>
    <cellStyle name="Összesen 2 20 2 3" xfId="23708" xr:uid="{3499FD78-78F5-434C-BA10-EAB3FF83935A}"/>
    <cellStyle name="Összesen 2 20 2 3 2" xfId="23709" xr:uid="{3A0BD16C-7C3F-4047-9B05-53791A7CAEA5}"/>
    <cellStyle name="Összesen 2 20 2 3 2 2" xfId="23710" xr:uid="{93A0466F-A278-499D-A5F2-71E6FE21452D}"/>
    <cellStyle name="Összesen 2 20 2 3 2_Volatility" xfId="23711" xr:uid="{27854505-546F-4830-AC85-AA97241E7310}"/>
    <cellStyle name="Összesen 2 20 2 3 3" xfId="23712" xr:uid="{4E573491-0273-4529-98F0-F5B8B96027B6}"/>
    <cellStyle name="Összesen 2 20 2 3_Volatility" xfId="23713" xr:uid="{4ADDEBE2-FE7D-4B8C-9203-D541FD0BED85}"/>
    <cellStyle name="Összesen 2 20 2 4" xfId="23714" xr:uid="{7C67DD7B-8864-4A46-BDB1-238932E92F64}"/>
    <cellStyle name="Összesen 2 20 2 4 2" xfId="23715" xr:uid="{11A198BC-77D5-4754-836F-DFE4AB34690A}"/>
    <cellStyle name="Összesen 2 20 2 4_Volatility" xfId="23716" xr:uid="{AEC5A722-5191-4BD9-867A-10889E2CE051}"/>
    <cellStyle name="Összesen 2 20 2 5" xfId="23717" xr:uid="{CC940072-2423-4B4B-B3E3-F759B1D403AC}"/>
    <cellStyle name="Összesen 2 20 2_Volatility" xfId="23718" xr:uid="{F410995C-1FC9-4B86-A1FD-3291C162E727}"/>
    <cellStyle name="Összesen 2 20 3" xfId="23719" xr:uid="{EB57115E-564F-401B-BDB2-5012C1DD03D1}"/>
    <cellStyle name="Összesen 2 20 3 2" xfId="23720" xr:uid="{9DEE013C-E291-4240-82E1-308FAC109D52}"/>
    <cellStyle name="Összesen 2 20 3 2 2" xfId="23721" xr:uid="{E45E6CD5-E19F-4150-9F13-1FC8AFCE01E3}"/>
    <cellStyle name="Összesen 2 20 3 2_Volatility" xfId="23722" xr:uid="{07A67E98-DCC3-484B-BC9E-6D4337FAB0D0}"/>
    <cellStyle name="Összesen 2 20 3 3" xfId="23723" xr:uid="{E680E983-5158-493F-8F2A-4AD8DD998889}"/>
    <cellStyle name="Összesen 2 20 3_Volatility" xfId="23724" xr:uid="{CEDBE47B-F382-4E7F-B35B-1820BD6369FE}"/>
    <cellStyle name="Összesen 2 20 4" xfId="23725" xr:uid="{92A03560-BFF6-4950-9AE5-D18F7C09D423}"/>
    <cellStyle name="Összesen 2 20 4 2" xfId="23726" xr:uid="{8267966D-98FA-46F8-A328-370CD4119D5C}"/>
    <cellStyle name="Összesen 2 20 4_Volatility" xfId="23727" xr:uid="{B7FD8930-73E6-412C-A4F4-B9A4DC9F2BCC}"/>
    <cellStyle name="Összesen 2 20 5" xfId="23728" xr:uid="{9276F93C-F548-4D6D-A1D3-4C1A7C68CD5E}"/>
    <cellStyle name="Összesen 2 20_Volatility" xfId="23729" xr:uid="{FCBAD33A-DB7B-42AB-9D79-126636E20CC8}"/>
    <cellStyle name="Összesen 2 21" xfId="23730" xr:uid="{BF1BA918-B59E-432C-A7F0-4FD85A8EBBB0}"/>
    <cellStyle name="Összesen 2 21 2" xfId="23731" xr:uid="{2EB10AC1-24D3-4C5F-99DF-9511A1B0DB67}"/>
    <cellStyle name="Összesen 2 21 2 2" xfId="23732" xr:uid="{46F2719E-D84C-42B0-BA99-FB191022F0CC}"/>
    <cellStyle name="Összesen 2 21 2 2 2" xfId="23733" xr:uid="{5466FE74-6AA7-49FD-A680-530B66B10642}"/>
    <cellStyle name="Összesen 2 21 2 2 2 2" xfId="23734" xr:uid="{D09EB6BB-2A8F-4ADA-8875-E30A5B9F5227}"/>
    <cellStyle name="Összesen 2 21 2 2 2_Volatility" xfId="23735" xr:uid="{89601692-5190-414C-84B8-226C095EE208}"/>
    <cellStyle name="Összesen 2 21 2 2 3" xfId="23736" xr:uid="{D7318A42-054E-49F2-B2C6-49F98728E9D0}"/>
    <cellStyle name="Összesen 2 21 2 2_Volatility" xfId="23737" xr:uid="{92682204-05DE-44F7-9EDE-4F61B247DA2E}"/>
    <cellStyle name="Összesen 2 21 2 3" xfId="23738" xr:uid="{AB848D21-9FAF-40AE-84B9-14D2F3432923}"/>
    <cellStyle name="Összesen 2 21 2 3 2" xfId="23739" xr:uid="{4729960B-B1CC-4829-8A47-63960801C44D}"/>
    <cellStyle name="Összesen 2 21 2 3 2 2" xfId="23740" xr:uid="{92AD6A92-21BF-4130-80C2-595C331A1B7F}"/>
    <cellStyle name="Összesen 2 21 2 3 2_Volatility" xfId="23741" xr:uid="{7D6F6FB1-6D42-4B8C-8CAA-043C66DE3F55}"/>
    <cellStyle name="Összesen 2 21 2 3 3" xfId="23742" xr:uid="{71B9D203-0590-4ECE-AB15-5689A8A1A71E}"/>
    <cellStyle name="Összesen 2 21 2 3_Volatility" xfId="23743" xr:uid="{2FCFC9B3-992B-4E03-A8FC-90C83996F6C7}"/>
    <cellStyle name="Összesen 2 21 2 4" xfId="23744" xr:uid="{3F55EEDD-B3B5-400B-80DC-ABAEC9AE8C59}"/>
    <cellStyle name="Összesen 2 21 2 4 2" xfId="23745" xr:uid="{3267F79B-1975-4140-97D3-44FAB0455D3C}"/>
    <cellStyle name="Összesen 2 21 2 4_Volatility" xfId="23746" xr:uid="{292A4B73-2B8A-4B3B-89AA-59492CABFDB7}"/>
    <cellStyle name="Összesen 2 21 2 5" xfId="23747" xr:uid="{9C2AF803-C383-4534-B5A9-D7701D63D508}"/>
    <cellStyle name="Összesen 2 21 2_Volatility" xfId="23748" xr:uid="{DFF4DD61-9FD2-474C-9EC7-377BE64DE263}"/>
    <cellStyle name="Összesen 2 21 3" xfId="23749" xr:uid="{0E577ED5-3417-4046-9A3D-233D5F74CBE3}"/>
    <cellStyle name="Összesen 2 21 3 2" xfId="23750" xr:uid="{F51EC31F-7DBB-4CC2-B8E4-711AB7B749DF}"/>
    <cellStyle name="Összesen 2 21 3 2 2" xfId="23751" xr:uid="{F3539198-FB71-46FF-A5CC-8A985F92129B}"/>
    <cellStyle name="Összesen 2 21 3 2_Volatility" xfId="23752" xr:uid="{CF3499ED-3C9E-4AFD-B543-47AFA22B3EC2}"/>
    <cellStyle name="Összesen 2 21 3 3" xfId="23753" xr:uid="{5E2A38DE-9C96-443B-A864-CBD7BFFD96B9}"/>
    <cellStyle name="Összesen 2 21 3_Volatility" xfId="23754" xr:uid="{E8CE320B-2FD8-4807-9E56-8046C2D761EE}"/>
    <cellStyle name="Összesen 2 21 4" xfId="23755" xr:uid="{2EC343E2-F697-4B9C-AD84-512FFCEE78F7}"/>
    <cellStyle name="Összesen 2 21 4 2" xfId="23756" xr:uid="{5D9D5562-1E01-4BE2-961D-3067741C23F9}"/>
    <cellStyle name="Összesen 2 21 4_Volatility" xfId="23757" xr:uid="{5B1D7359-0883-40D0-9693-744930978808}"/>
    <cellStyle name="Összesen 2 21 5" xfId="23758" xr:uid="{9EC15524-D840-4A98-9C47-BA421842F03E}"/>
    <cellStyle name="Összesen 2 21_Volatility" xfId="23759" xr:uid="{EC7F5C4D-FF81-44ED-B94E-DE433F04F9F7}"/>
    <cellStyle name="Összesen 2 22" xfId="23760" xr:uid="{C2A281D7-4ADB-43BE-AC5C-16D743FF1C01}"/>
    <cellStyle name="Összesen 2 22 2" xfId="23761" xr:uid="{C5DF223E-D381-40FD-8F32-498AEDC4B385}"/>
    <cellStyle name="Összesen 2 22 2 2" xfId="23762" xr:uid="{A69AF7DE-FD44-44DF-8AE2-1734FCD19F93}"/>
    <cellStyle name="Összesen 2 22 2 2 2" xfId="23763" xr:uid="{B061975A-FC4B-4788-B3EE-E2CD323A1DAD}"/>
    <cellStyle name="Összesen 2 22 2 2 2 2" xfId="23764" xr:uid="{86F650E5-3AE3-4CD0-9B7D-20ABE2B89E51}"/>
    <cellStyle name="Összesen 2 22 2 2 2_Volatility" xfId="23765" xr:uid="{24605FFE-6CFF-4BD0-9DB2-2BD404B5BB15}"/>
    <cellStyle name="Összesen 2 22 2 2 3" xfId="23766" xr:uid="{B1338ECC-3929-474E-999F-E04A978325EC}"/>
    <cellStyle name="Összesen 2 22 2 2_Volatility" xfId="23767" xr:uid="{E0EF9A14-041D-402A-A315-E5CB83F2C80F}"/>
    <cellStyle name="Összesen 2 22 2 3" xfId="23768" xr:uid="{2BD90388-2121-415F-AE6B-E5C141445065}"/>
    <cellStyle name="Összesen 2 22 2 3 2" xfId="23769" xr:uid="{F4CD3049-F179-460B-865A-399199B32751}"/>
    <cellStyle name="Összesen 2 22 2 3 2 2" xfId="23770" xr:uid="{95520E04-15B0-4DC5-B019-C50CDA0622B1}"/>
    <cellStyle name="Összesen 2 22 2 3 2_Volatility" xfId="23771" xr:uid="{8BFC1308-8C50-4262-B51F-7F751901CA0E}"/>
    <cellStyle name="Összesen 2 22 2 3 3" xfId="23772" xr:uid="{FD6FECD8-F89F-4FB7-85D1-DE71E938D759}"/>
    <cellStyle name="Összesen 2 22 2 3_Volatility" xfId="23773" xr:uid="{20A169DA-655E-4405-A9DB-79460D1C0EE0}"/>
    <cellStyle name="Összesen 2 22 2 4" xfId="23774" xr:uid="{C19099FE-6253-4B4C-8DED-E5AC7486A7EE}"/>
    <cellStyle name="Összesen 2 22 2 4 2" xfId="23775" xr:uid="{F711C663-D184-4B80-9660-C0568D5809D3}"/>
    <cellStyle name="Összesen 2 22 2 4_Volatility" xfId="23776" xr:uid="{5CBC0032-1FF9-4BD5-BE6B-42AD025E1EFD}"/>
    <cellStyle name="Összesen 2 22 2 5" xfId="23777" xr:uid="{92A03E2E-C366-4742-BEE7-87401CC0A8EF}"/>
    <cellStyle name="Összesen 2 22 2_Volatility" xfId="23778" xr:uid="{A9D60224-F437-4C49-A7A4-396057EFEF7B}"/>
    <cellStyle name="Összesen 2 22 3" xfId="23779" xr:uid="{053FBD04-6F0E-42BE-9DB0-2D17AABE5BE5}"/>
    <cellStyle name="Összesen 2 22 3 2" xfId="23780" xr:uid="{AE8E10A1-FCB3-4E1A-992D-7A1AE6FDFC3F}"/>
    <cellStyle name="Összesen 2 22 3 2 2" xfId="23781" xr:uid="{FC742B5B-808F-44D0-9352-08ADDDFE4963}"/>
    <cellStyle name="Összesen 2 22 3 2_Volatility" xfId="23782" xr:uid="{2C27DACF-5553-4C7C-A8C3-091390C221F4}"/>
    <cellStyle name="Összesen 2 22 3 3" xfId="23783" xr:uid="{B7540F33-B5C4-4DCD-8002-95E169616953}"/>
    <cellStyle name="Összesen 2 22 3_Volatility" xfId="23784" xr:uid="{5C534055-2FF9-4446-A56D-EAF1729B4099}"/>
    <cellStyle name="Összesen 2 22 4" xfId="23785" xr:uid="{95F81C65-0B40-4648-BF49-737D433B8D63}"/>
    <cellStyle name="Összesen 2 22 4 2" xfId="23786" xr:uid="{DA67254A-C27C-40E9-B690-97271A239474}"/>
    <cellStyle name="Összesen 2 22 4_Volatility" xfId="23787" xr:uid="{64BAD1B9-CAF6-4EB4-8609-0279D621E57D}"/>
    <cellStyle name="Összesen 2 22 5" xfId="23788" xr:uid="{3714A376-3D78-4ABF-8A4A-F787EEF8D2AD}"/>
    <cellStyle name="Összesen 2 22_Volatility" xfId="23789" xr:uid="{727B3BA9-B428-48E7-BFCA-2F6AD47F4CCC}"/>
    <cellStyle name="Összesen 2 23" xfId="23790" xr:uid="{55D2DFC6-47E6-46C2-9A7A-216B70765B87}"/>
    <cellStyle name="Összesen 2 23 2" xfId="23791" xr:uid="{B3CC7DAF-D84B-4FC9-A8C5-8F26F37D2BF4}"/>
    <cellStyle name="Összesen 2 23 2 2" xfId="23792" xr:uid="{B6547684-8F5F-4256-9D4B-60712036883A}"/>
    <cellStyle name="Összesen 2 23 2 2 2" xfId="23793" xr:uid="{36E28254-6759-422A-8D12-3A45F13F7B26}"/>
    <cellStyle name="Összesen 2 23 2 2 2 2" xfId="23794" xr:uid="{89D5CCC1-AEB0-4B5D-8AF4-8753FFBBC4D5}"/>
    <cellStyle name="Összesen 2 23 2 2 2_Volatility" xfId="23795" xr:uid="{2C4C7B8F-F795-4857-94DC-B9CC7F15FE73}"/>
    <cellStyle name="Összesen 2 23 2 2 3" xfId="23796" xr:uid="{DA16CE60-DC70-497A-9893-6FC360F36AE6}"/>
    <cellStyle name="Összesen 2 23 2 2_Volatility" xfId="23797" xr:uid="{95AF5FFE-181F-4ED6-93A3-D7C12474E41F}"/>
    <cellStyle name="Összesen 2 23 2 3" xfId="23798" xr:uid="{6E4DAE04-8FDA-4671-8F5F-45077FAB1B4B}"/>
    <cellStyle name="Összesen 2 23 2 3 2" xfId="23799" xr:uid="{C626C3D7-90B6-4D41-A010-B439F940CE16}"/>
    <cellStyle name="Összesen 2 23 2 3 2 2" xfId="23800" xr:uid="{710719B9-0C76-454B-A50A-D9C7F6DD7254}"/>
    <cellStyle name="Összesen 2 23 2 3 2_Volatility" xfId="23801" xr:uid="{869A8814-38BF-453D-A66D-BEB746F7B8D8}"/>
    <cellStyle name="Összesen 2 23 2 3 3" xfId="23802" xr:uid="{59395E86-B247-4B3C-82F9-F0F6842C98C5}"/>
    <cellStyle name="Összesen 2 23 2 3_Volatility" xfId="23803" xr:uid="{BABB3287-7E16-4CD0-97C4-0C719A3D6220}"/>
    <cellStyle name="Összesen 2 23 2 4" xfId="23804" xr:uid="{A7EE76AC-6B5B-4591-B573-F906E7F6C2AC}"/>
    <cellStyle name="Összesen 2 23 2 4 2" xfId="23805" xr:uid="{3B7EB48D-11A9-485B-A9D3-22247F400927}"/>
    <cellStyle name="Összesen 2 23 2 4_Volatility" xfId="23806" xr:uid="{3D48507D-3A0A-43FF-B322-2311421C125B}"/>
    <cellStyle name="Összesen 2 23 2 5" xfId="23807" xr:uid="{22B28825-E45D-441E-8C57-4A9DD56A4474}"/>
    <cellStyle name="Összesen 2 23 2_Volatility" xfId="23808" xr:uid="{672EE9F9-30EF-4014-AFA1-F8DAF83034ED}"/>
    <cellStyle name="Összesen 2 23 3" xfId="23809" xr:uid="{386FB0A5-4835-476D-B369-7D43514BE8FC}"/>
    <cellStyle name="Összesen 2 23 3 2" xfId="23810" xr:uid="{D7034FB8-F179-4990-9387-18DB4163A70B}"/>
    <cellStyle name="Összesen 2 23 3 2 2" xfId="23811" xr:uid="{69C3A29A-1A3A-4883-8BA6-8E807D24CA90}"/>
    <cellStyle name="Összesen 2 23 3 2_Volatility" xfId="23812" xr:uid="{EA38A23F-0A46-4FE4-9230-5DC29832D38E}"/>
    <cellStyle name="Összesen 2 23 3 3" xfId="23813" xr:uid="{BE41E79D-EED9-4F40-A649-5BFB47E64406}"/>
    <cellStyle name="Összesen 2 23 3_Volatility" xfId="23814" xr:uid="{6E240A7E-8129-434B-BD9E-188566ABD17C}"/>
    <cellStyle name="Összesen 2 23 4" xfId="23815" xr:uid="{C5EEA3D9-A1FD-4E1C-A821-24656344785D}"/>
    <cellStyle name="Összesen 2 23 4 2" xfId="23816" xr:uid="{2D1267A4-AAFE-45DA-8FD2-AF82AA054B85}"/>
    <cellStyle name="Összesen 2 23 4_Volatility" xfId="23817" xr:uid="{A1704641-6FC3-4089-98A5-C235303E0067}"/>
    <cellStyle name="Összesen 2 23 5" xfId="23818" xr:uid="{81FB6E26-0F39-4134-A161-9467CA8A57AA}"/>
    <cellStyle name="Összesen 2 23_Volatility" xfId="23819" xr:uid="{C72FB1D3-A44D-46F3-9F5A-6E84FD8C7CB8}"/>
    <cellStyle name="Összesen 2 24" xfId="23820" xr:uid="{A1A54247-5B32-43AA-A952-267BA092C108}"/>
    <cellStyle name="Összesen 2 24 2" xfId="23821" xr:uid="{1FA06156-AE41-4027-984E-47174AE12B93}"/>
    <cellStyle name="Összesen 2 24 2 2" xfId="23822" xr:uid="{A67FBCE8-1CB5-4B81-8973-1908182DBE07}"/>
    <cellStyle name="Összesen 2 24 2 2 2" xfId="23823" xr:uid="{A15C7C9C-622C-47F6-9CE4-FF0D0EB53D57}"/>
    <cellStyle name="Összesen 2 24 2 2 2 2" xfId="23824" xr:uid="{AFFE6EF2-FE68-4935-A334-54F8C8C30080}"/>
    <cellStyle name="Összesen 2 24 2 2 2_Volatility" xfId="23825" xr:uid="{219639B1-A593-45BD-85C2-C9F568173C69}"/>
    <cellStyle name="Összesen 2 24 2 2 3" xfId="23826" xr:uid="{E971E435-1172-4890-A273-59A4034FB55E}"/>
    <cellStyle name="Összesen 2 24 2 2_Volatility" xfId="23827" xr:uid="{BFF85CD3-5B2A-4783-8DFB-BF5EC038B7D0}"/>
    <cellStyle name="Összesen 2 24 2 3" xfId="23828" xr:uid="{C4A9A838-EC8D-46A9-BC76-6CC6A8922DDF}"/>
    <cellStyle name="Összesen 2 24 2 3 2" xfId="23829" xr:uid="{E66BB5AF-FC7D-4B8D-8118-F410B247DE72}"/>
    <cellStyle name="Összesen 2 24 2 3 2 2" xfId="23830" xr:uid="{8F887F1B-75F6-409C-B32C-DFEE727A1DF3}"/>
    <cellStyle name="Összesen 2 24 2 3 2_Volatility" xfId="23831" xr:uid="{73E707E3-0460-4696-8709-D9B1C3732B69}"/>
    <cellStyle name="Összesen 2 24 2 3 3" xfId="23832" xr:uid="{3B36FBED-1A8E-40F9-9996-CAC70F09328F}"/>
    <cellStyle name="Összesen 2 24 2 3_Volatility" xfId="23833" xr:uid="{9CEA6F37-C805-4DB9-A647-8C98408B2439}"/>
    <cellStyle name="Összesen 2 24 2 4" xfId="23834" xr:uid="{12FE7846-1EE5-4A06-83CE-93425DFBED17}"/>
    <cellStyle name="Összesen 2 24 2 4 2" xfId="23835" xr:uid="{3FC12B53-B10D-46EF-B810-2E5F57856DBF}"/>
    <cellStyle name="Összesen 2 24 2 4_Volatility" xfId="23836" xr:uid="{B4F956D6-F2E3-4AC3-97C4-A48DB8A71A68}"/>
    <cellStyle name="Összesen 2 24 2 5" xfId="23837" xr:uid="{CD627C9B-D95E-4805-BF09-E7983FD8CF62}"/>
    <cellStyle name="Összesen 2 24 2_Volatility" xfId="23838" xr:uid="{CDD68F8D-90AC-4B47-96C3-69479A1A27BA}"/>
    <cellStyle name="Összesen 2 24 3" xfId="23839" xr:uid="{FD3B07A5-3534-41CA-9741-8FD1F8CD79AD}"/>
    <cellStyle name="Összesen 2 24 3 2" xfId="23840" xr:uid="{BA0C256C-9674-43B2-BBC4-3C1C3E2F0E24}"/>
    <cellStyle name="Összesen 2 24 3 2 2" xfId="23841" xr:uid="{6377E2AF-6D87-4A41-9859-1E140FA83C6E}"/>
    <cellStyle name="Összesen 2 24 3 2_Volatility" xfId="23842" xr:uid="{8FA01E3D-4900-4EB6-874E-3F2F29840226}"/>
    <cellStyle name="Összesen 2 24 3 3" xfId="23843" xr:uid="{91570F6D-765D-4375-BA89-1A18E44153F8}"/>
    <cellStyle name="Összesen 2 24 3_Volatility" xfId="23844" xr:uid="{CAC87E30-60FB-4618-A3D3-A6692CAF22D8}"/>
    <cellStyle name="Összesen 2 24 4" xfId="23845" xr:uid="{8B406D6C-E4A9-4C75-8F8E-D695BCF5D882}"/>
    <cellStyle name="Összesen 2 24 4 2" xfId="23846" xr:uid="{D434372C-7DA4-41B0-B007-02951F34B60F}"/>
    <cellStyle name="Összesen 2 24 4_Volatility" xfId="23847" xr:uid="{B3E01C47-771A-4294-B189-379D8B25DD26}"/>
    <cellStyle name="Összesen 2 24 5" xfId="23848" xr:uid="{DF5B877C-618F-4B5C-8D74-5185644D3DD9}"/>
    <cellStyle name="Összesen 2 24_Volatility" xfId="23849" xr:uid="{CFF3373D-0CA9-48FC-A586-F839C660755F}"/>
    <cellStyle name="Összesen 2 25" xfId="23850" xr:uid="{ECC0F11A-3266-4B3A-90DB-57358FD40F08}"/>
    <cellStyle name="Összesen 2 25 2" xfId="23851" xr:uid="{ABA6A9C1-F5D1-4886-84B0-44C9A5E8A1F8}"/>
    <cellStyle name="Összesen 2 25 2 2" xfId="23852" xr:uid="{2D57BEA2-43D4-46A5-8BF8-119FAC4E785C}"/>
    <cellStyle name="Összesen 2 25 2 2 2" xfId="23853" xr:uid="{90B485B7-B3F8-489C-A457-4C42C5072C79}"/>
    <cellStyle name="Összesen 2 25 2 2 2 2" xfId="23854" xr:uid="{DCA39FC5-FC2B-4470-BD4E-E82BC3768004}"/>
    <cellStyle name="Összesen 2 25 2 2 2_Volatility" xfId="23855" xr:uid="{0F986238-496A-43CB-B762-0C54A4E1C7C3}"/>
    <cellStyle name="Összesen 2 25 2 2 3" xfId="23856" xr:uid="{14AE4D27-3208-4D5D-A302-0C8AA6619E6E}"/>
    <cellStyle name="Összesen 2 25 2 2_Volatility" xfId="23857" xr:uid="{C02BA766-CB2B-4688-8E7D-8804120F7C60}"/>
    <cellStyle name="Összesen 2 25 2 3" xfId="23858" xr:uid="{E1329080-F9AE-4B8D-93A8-43A6E5767F7F}"/>
    <cellStyle name="Összesen 2 25 2 3 2" xfId="23859" xr:uid="{026F33B9-36A2-440B-BD73-FA98E340944B}"/>
    <cellStyle name="Összesen 2 25 2 3 2 2" xfId="23860" xr:uid="{4757ED88-48A5-4E9C-A40C-40DE6025C840}"/>
    <cellStyle name="Összesen 2 25 2 3 2_Volatility" xfId="23861" xr:uid="{A2D4E380-A3FA-4B87-B3AF-33B48AF9B381}"/>
    <cellStyle name="Összesen 2 25 2 3 3" xfId="23862" xr:uid="{348153D1-14B7-422C-95A5-CFF79F6ACF65}"/>
    <cellStyle name="Összesen 2 25 2 3_Volatility" xfId="23863" xr:uid="{420D0EBC-0F3F-45A8-B985-D7A9E714AFFC}"/>
    <cellStyle name="Összesen 2 25 2 4" xfId="23864" xr:uid="{0E53E395-35D7-4403-8577-05486FE1CB34}"/>
    <cellStyle name="Összesen 2 25 2 4 2" xfId="23865" xr:uid="{ED257499-5C16-4A94-B736-024345753D3E}"/>
    <cellStyle name="Összesen 2 25 2 4_Volatility" xfId="23866" xr:uid="{59953286-B8F0-4DFA-B2FD-CDD9239C1E59}"/>
    <cellStyle name="Összesen 2 25 2 5" xfId="23867" xr:uid="{8B38A048-E3FB-47A0-8126-96E0F215C840}"/>
    <cellStyle name="Összesen 2 25 2_Volatility" xfId="23868" xr:uid="{80863969-796F-4C1F-81A1-4E194A2D293D}"/>
    <cellStyle name="Összesen 2 25 3" xfId="23869" xr:uid="{481F1AB8-97A7-4A1A-A82A-A9244A52FEAF}"/>
    <cellStyle name="Összesen 2 25 3 2" xfId="23870" xr:uid="{141AA288-949E-4969-B189-537E20DEC27E}"/>
    <cellStyle name="Összesen 2 25 3 2 2" xfId="23871" xr:uid="{0A3391C1-E7D2-477B-90AE-B9688D5BD2D8}"/>
    <cellStyle name="Összesen 2 25 3 2_Volatility" xfId="23872" xr:uid="{F307A18E-0182-4205-B9A6-F0675AE51FEE}"/>
    <cellStyle name="Összesen 2 25 3 3" xfId="23873" xr:uid="{7534B224-4DB6-42D8-8237-45856739E356}"/>
    <cellStyle name="Összesen 2 25 3_Volatility" xfId="23874" xr:uid="{737102EB-B374-489C-A8B2-6DB5D2E3C63E}"/>
    <cellStyle name="Összesen 2 25 4" xfId="23875" xr:uid="{4E43FC6E-AB26-42DD-83A6-82AB0F1B20AD}"/>
    <cellStyle name="Összesen 2 25 4 2" xfId="23876" xr:uid="{5CBEEC80-DBC8-4724-801A-E1EA3586E343}"/>
    <cellStyle name="Összesen 2 25 4_Volatility" xfId="23877" xr:uid="{489D7BE1-0910-4F66-84E3-DF31B491D18C}"/>
    <cellStyle name="Összesen 2 25 5" xfId="23878" xr:uid="{7F74B403-E1CA-4F6B-9196-D5A086BA000D}"/>
    <cellStyle name="Összesen 2 25_Volatility" xfId="23879" xr:uid="{D0620ECD-04FC-4009-9B04-78A5B840B5D2}"/>
    <cellStyle name="Összesen 2 26" xfId="23880" xr:uid="{EF8E438B-1F1D-4107-A00F-E068017AC4E5}"/>
    <cellStyle name="Összesen 2 26 2" xfId="23881" xr:uid="{1D0AF183-2070-4329-BB4E-72FC694C3471}"/>
    <cellStyle name="Összesen 2 26 2 2" xfId="23882" xr:uid="{2A8D3BEE-9218-4BFE-92E2-D423AC3DE75A}"/>
    <cellStyle name="Összesen 2 26 2 2 2" xfId="23883" xr:uid="{48AA20A7-DCCF-4335-8F1F-D6EDEBDD268B}"/>
    <cellStyle name="Összesen 2 26 2 2 2 2" xfId="23884" xr:uid="{74B718E5-B83D-4728-B15B-0A5CA3542DB0}"/>
    <cellStyle name="Összesen 2 26 2 2 2_Volatility" xfId="23885" xr:uid="{D5FB4614-54FA-4CAF-947C-D0BED2EC5ABD}"/>
    <cellStyle name="Összesen 2 26 2 2 3" xfId="23886" xr:uid="{3DF504B8-6600-4BA9-B5B9-D4E3ACE800A6}"/>
    <cellStyle name="Összesen 2 26 2 2_Volatility" xfId="23887" xr:uid="{C1516DC0-20E9-4065-B646-9334D98DF952}"/>
    <cellStyle name="Összesen 2 26 2 3" xfId="23888" xr:uid="{11452D1A-2792-46D8-B709-F132BDE8D5EB}"/>
    <cellStyle name="Összesen 2 26 2 3 2" xfId="23889" xr:uid="{FFCC3418-7918-47FD-B88B-2862A9747EAB}"/>
    <cellStyle name="Összesen 2 26 2 3 2 2" xfId="23890" xr:uid="{D1D9F855-ED0A-4464-858D-381301BE04C7}"/>
    <cellStyle name="Összesen 2 26 2 3 2_Volatility" xfId="23891" xr:uid="{63B5F0DB-B821-4362-AE56-505FB2EAF3C6}"/>
    <cellStyle name="Összesen 2 26 2 3 3" xfId="23892" xr:uid="{192132E2-8C96-4573-9BC3-432E162B8BA3}"/>
    <cellStyle name="Összesen 2 26 2 3_Volatility" xfId="23893" xr:uid="{B2DA6E41-5304-4EA7-94F3-DEB165776F1B}"/>
    <cellStyle name="Összesen 2 26 2 4" xfId="23894" xr:uid="{38AC6A0F-CB95-45E9-BF0B-DEF17E4D5DD7}"/>
    <cellStyle name="Összesen 2 26 2 4 2" xfId="23895" xr:uid="{45F79348-08E0-444A-B7AB-6776A96BE453}"/>
    <cellStyle name="Összesen 2 26 2 4_Volatility" xfId="23896" xr:uid="{CBD200C9-E3D3-4648-919D-B47D6459D245}"/>
    <cellStyle name="Összesen 2 26 2 5" xfId="23897" xr:uid="{DADE7012-B2CE-4BFE-B0F9-024753A6104A}"/>
    <cellStyle name="Összesen 2 26 2_Volatility" xfId="23898" xr:uid="{C7E6A341-6D8D-4145-B312-FD16102B4BC9}"/>
    <cellStyle name="Összesen 2 26 3" xfId="23899" xr:uid="{852EFA66-92C6-4CCE-A4D6-39671649A095}"/>
    <cellStyle name="Összesen 2 26 3 2" xfId="23900" xr:uid="{5E7F198D-D9A5-47DA-9367-59E7F62A2F65}"/>
    <cellStyle name="Összesen 2 26 3 2 2" xfId="23901" xr:uid="{2128D352-CB4A-4FE8-B77E-963F0D660FED}"/>
    <cellStyle name="Összesen 2 26 3 2_Volatility" xfId="23902" xr:uid="{886319CB-9512-49F6-8B49-2103F1B2DB54}"/>
    <cellStyle name="Összesen 2 26 3 3" xfId="23903" xr:uid="{E8E6E48E-5543-4731-B173-16E7BFDB3F2E}"/>
    <cellStyle name="Összesen 2 26 3_Volatility" xfId="23904" xr:uid="{DBC23E49-CDB0-493F-B613-D8EFC2794FB2}"/>
    <cellStyle name="Összesen 2 26 4" xfId="23905" xr:uid="{512B95CC-152A-4CA8-8FCC-7AD450785364}"/>
    <cellStyle name="Összesen 2 26 4 2" xfId="23906" xr:uid="{5E39B50D-7428-46C7-AB7C-829AABB56FCC}"/>
    <cellStyle name="Összesen 2 26 4_Volatility" xfId="23907" xr:uid="{CEA96D8E-27EA-410C-8EAF-323B59C97616}"/>
    <cellStyle name="Összesen 2 26 5" xfId="23908" xr:uid="{7024A073-4F64-4495-8849-AEA4D10794F4}"/>
    <cellStyle name="Összesen 2 26_Volatility" xfId="23909" xr:uid="{C771A03C-3258-42B3-A4AB-F9DA57F8C66B}"/>
    <cellStyle name="Összesen 2 27" xfId="23910" xr:uid="{C4911E1C-2F69-43DF-8EAE-EA2660F47623}"/>
    <cellStyle name="Összesen 2 27 2" xfId="23911" xr:uid="{8B2D5051-1285-40EA-934A-CF25A1DB7A8B}"/>
    <cellStyle name="Összesen 2 27 2 2" xfId="23912" xr:uid="{66FBF8E9-F138-481D-B2D3-4FFE4B74401C}"/>
    <cellStyle name="Összesen 2 27 2 2 2" xfId="23913" xr:uid="{A1621606-904E-4C83-BE7B-E2F380DE3400}"/>
    <cellStyle name="Összesen 2 27 2 2 2 2" xfId="23914" xr:uid="{3E5F9B8E-A3AC-4296-92C1-A5F026BF3EB3}"/>
    <cellStyle name="Összesen 2 27 2 2 2_Volatility" xfId="23915" xr:uid="{F931A0BB-EF07-4D7E-8674-1AB1FBE21EC2}"/>
    <cellStyle name="Összesen 2 27 2 2 3" xfId="23916" xr:uid="{9156E0CC-F76B-47D6-9968-75DDAEDEF4C3}"/>
    <cellStyle name="Összesen 2 27 2 2_Volatility" xfId="23917" xr:uid="{C96CF393-271A-4CF5-A06E-6FF8846D2233}"/>
    <cellStyle name="Összesen 2 27 2 3" xfId="23918" xr:uid="{19D553C6-FE38-4B2B-805E-488529ABB784}"/>
    <cellStyle name="Összesen 2 27 2 3 2" xfId="23919" xr:uid="{88B7EBF0-2F94-469F-A82F-E6DACE4CB788}"/>
    <cellStyle name="Összesen 2 27 2 3 2 2" xfId="23920" xr:uid="{A1C6B0CD-25C7-4678-BB2F-6B5B1375F89E}"/>
    <cellStyle name="Összesen 2 27 2 3 2_Volatility" xfId="23921" xr:uid="{23CDCEFB-E273-4157-BDAE-4533A75C6713}"/>
    <cellStyle name="Összesen 2 27 2 3 3" xfId="23922" xr:uid="{A6913DC7-1C4F-456B-A301-47BC22881DFB}"/>
    <cellStyle name="Összesen 2 27 2 3_Volatility" xfId="23923" xr:uid="{76C79AC1-ABD5-4A27-9D0D-53263E6D9444}"/>
    <cellStyle name="Összesen 2 27 2 4" xfId="23924" xr:uid="{34CFFF93-F5ED-4FB7-91D4-1200196E8638}"/>
    <cellStyle name="Összesen 2 27 2 4 2" xfId="23925" xr:uid="{08835596-D015-4E1C-8248-7F046DF1155B}"/>
    <cellStyle name="Összesen 2 27 2 4_Volatility" xfId="23926" xr:uid="{BCD95106-D08B-4824-A1C7-2D99EA33FF7F}"/>
    <cellStyle name="Összesen 2 27 2 5" xfId="23927" xr:uid="{AD7E20F6-E5F5-4D07-AE42-B2E483ADB0E6}"/>
    <cellStyle name="Összesen 2 27 2_Volatility" xfId="23928" xr:uid="{DB6BD6CF-34B2-4A32-8C39-B0C069CB7788}"/>
    <cellStyle name="Összesen 2 27 3" xfId="23929" xr:uid="{E75F8966-6DCA-4454-8A3D-DE79BE9A0AAA}"/>
    <cellStyle name="Összesen 2 27 3 2" xfId="23930" xr:uid="{DFBECC91-B9DA-4007-881D-2344FB30E9EA}"/>
    <cellStyle name="Összesen 2 27 3 2 2" xfId="23931" xr:uid="{F78E6206-1B63-4EB8-9DFE-7A5220313FB4}"/>
    <cellStyle name="Összesen 2 27 3 2_Volatility" xfId="23932" xr:uid="{582A1731-7239-41FE-A4FA-4C978D058EDD}"/>
    <cellStyle name="Összesen 2 27 3 3" xfId="23933" xr:uid="{76088B7F-1231-428B-B492-3BC2A2DE0733}"/>
    <cellStyle name="Összesen 2 27 3_Volatility" xfId="23934" xr:uid="{DE753F3C-EEB7-4A08-BAC9-8BE25D949618}"/>
    <cellStyle name="Összesen 2 27 4" xfId="23935" xr:uid="{CC2A4ADC-1431-4A2D-A4F5-364213EAA993}"/>
    <cellStyle name="Összesen 2 27 4 2" xfId="23936" xr:uid="{7C5AE6E0-70A5-40A0-9B1F-73B1069A1D3C}"/>
    <cellStyle name="Összesen 2 27 4_Volatility" xfId="23937" xr:uid="{25C2A679-A9A0-45C0-9211-FA50C3EFBBA4}"/>
    <cellStyle name="Összesen 2 27 5" xfId="23938" xr:uid="{17EA9196-D554-42BE-9A53-4872B63D1029}"/>
    <cellStyle name="Összesen 2 27_Volatility" xfId="23939" xr:uid="{A24109CA-3C1D-4283-A45B-FB02BEBA54A5}"/>
    <cellStyle name="Összesen 2 28" xfId="23940" xr:uid="{408AA176-9C7A-40E5-8488-181BAD35F0E3}"/>
    <cellStyle name="Összesen 2 28 2" xfId="23941" xr:uid="{77E339FC-3991-4F07-9447-FC4D78214317}"/>
    <cellStyle name="Összesen 2 28 2 2" xfId="23942" xr:uid="{2005583B-4749-44D6-9787-C37F53B28F0E}"/>
    <cellStyle name="Összesen 2 28 2 2 2" xfId="23943" xr:uid="{E1406146-6AFD-4244-B124-16BD5D58CB50}"/>
    <cellStyle name="Összesen 2 28 2 2 2 2" xfId="23944" xr:uid="{04745A8A-D3D2-451B-A9BC-9B110C424C61}"/>
    <cellStyle name="Összesen 2 28 2 2 2_Volatility" xfId="23945" xr:uid="{3002C0A0-141E-461E-A232-5BB45E8C8FC6}"/>
    <cellStyle name="Összesen 2 28 2 2 3" xfId="23946" xr:uid="{C4F02126-FCFD-4851-A176-33E304C5D1CD}"/>
    <cellStyle name="Összesen 2 28 2 2_Volatility" xfId="23947" xr:uid="{D6B17FF7-D1F3-43DE-935C-DC4888CD2398}"/>
    <cellStyle name="Összesen 2 28 2 3" xfId="23948" xr:uid="{09451EC5-04FD-4C38-A38A-30012276CE89}"/>
    <cellStyle name="Összesen 2 28 2 3 2" xfId="23949" xr:uid="{41B3BB02-851A-42C4-A052-634CFA5FE069}"/>
    <cellStyle name="Összesen 2 28 2 3 2 2" xfId="23950" xr:uid="{7A0F8615-895C-444A-BDCB-47F00C16C221}"/>
    <cellStyle name="Összesen 2 28 2 3 2_Volatility" xfId="23951" xr:uid="{1340020B-62A8-46F8-AAC6-C95C8D57DB3A}"/>
    <cellStyle name="Összesen 2 28 2 3 3" xfId="23952" xr:uid="{507A4F06-1555-4C99-B70F-5140C4C50CFA}"/>
    <cellStyle name="Összesen 2 28 2 3_Volatility" xfId="23953" xr:uid="{7E93513D-1EBA-4512-990A-2952B47DBDFE}"/>
    <cellStyle name="Összesen 2 28 2 4" xfId="23954" xr:uid="{835E0A33-5038-4795-9425-2C4C98EFF1B3}"/>
    <cellStyle name="Összesen 2 28 2 4 2" xfId="23955" xr:uid="{380A7F2D-68D5-4121-8C92-52B351C550C7}"/>
    <cellStyle name="Összesen 2 28 2 4_Volatility" xfId="23956" xr:uid="{40C69BD2-8D16-4008-A813-C7FA2F3A5447}"/>
    <cellStyle name="Összesen 2 28 2 5" xfId="23957" xr:uid="{72B1509D-0D64-472C-94FC-7B86FF987F11}"/>
    <cellStyle name="Összesen 2 28 2_Volatility" xfId="23958" xr:uid="{5174327E-BC64-4692-ABC0-A02DB023DEAD}"/>
    <cellStyle name="Összesen 2 28 3" xfId="23959" xr:uid="{AEECAE64-C604-41ED-8E4A-B263C6FC4E0B}"/>
    <cellStyle name="Összesen 2 28 3 2" xfId="23960" xr:uid="{1C586E3D-4F40-4C79-B9E8-F15F97C23EC7}"/>
    <cellStyle name="Összesen 2 28 3 2 2" xfId="23961" xr:uid="{A6EA53A0-41D2-40E9-B42D-9BF933105494}"/>
    <cellStyle name="Összesen 2 28 3 2_Volatility" xfId="23962" xr:uid="{698BE748-78AD-452F-8B78-BB50C2C710D7}"/>
    <cellStyle name="Összesen 2 28 3 3" xfId="23963" xr:uid="{3DA90B2C-F9FC-4614-88F3-DF968310F42C}"/>
    <cellStyle name="Összesen 2 28 3_Volatility" xfId="23964" xr:uid="{D4FC9F61-7178-413C-BFD8-95297A402174}"/>
    <cellStyle name="Összesen 2 28 4" xfId="23965" xr:uid="{619C76CF-852E-4BFD-97DB-8C412BEF56A3}"/>
    <cellStyle name="Összesen 2 28 4 2" xfId="23966" xr:uid="{8537E8F7-9EE5-46C3-A9A6-FC2C3F4307B4}"/>
    <cellStyle name="Összesen 2 28 4_Volatility" xfId="23967" xr:uid="{AF9AA74D-3552-4703-8B2A-F9FBD95D4FD1}"/>
    <cellStyle name="Összesen 2 28 5" xfId="23968" xr:uid="{C450FD7E-705C-463E-948E-1A441561FED6}"/>
    <cellStyle name="Összesen 2 28_Volatility" xfId="23969" xr:uid="{4E3D33B3-95BA-44A1-B67C-0D6E0008867C}"/>
    <cellStyle name="Összesen 2 29" xfId="23970" xr:uid="{EBA4F99A-F118-4DF3-9AB7-4A1108386EF0}"/>
    <cellStyle name="Összesen 2 29 2" xfId="23971" xr:uid="{77B6A7AD-4CDE-4B62-BE41-E54EE816FDD2}"/>
    <cellStyle name="Összesen 2 29 2 2" xfId="23972" xr:uid="{356E8F6F-C3D7-41E0-9794-6537F455A8E0}"/>
    <cellStyle name="Összesen 2 29 2 2 2" xfId="23973" xr:uid="{2EDD6720-DD08-4919-95B4-27C75042C28A}"/>
    <cellStyle name="Összesen 2 29 2 2 2 2" xfId="23974" xr:uid="{9B0D5CD7-FEA2-4E57-BC76-A5E55972C0FF}"/>
    <cellStyle name="Összesen 2 29 2 2 2_Volatility" xfId="23975" xr:uid="{8DB53970-1AAD-4E25-8FC8-2D319B9B592C}"/>
    <cellStyle name="Összesen 2 29 2 2 3" xfId="23976" xr:uid="{1691D877-934A-4AD1-9758-69CFBF6942D3}"/>
    <cellStyle name="Összesen 2 29 2 2_Volatility" xfId="23977" xr:uid="{2C9D9A0D-8B6E-4978-9C97-EDF8ADC1FC5C}"/>
    <cellStyle name="Összesen 2 29 2 3" xfId="23978" xr:uid="{71843C27-75A8-499A-BF85-ED07D15E3A4A}"/>
    <cellStyle name="Összesen 2 29 2 3 2" xfId="23979" xr:uid="{1B016418-132F-421D-9D7D-66D76E25B697}"/>
    <cellStyle name="Összesen 2 29 2 3 2 2" xfId="23980" xr:uid="{09B87BF7-B005-4192-9E2B-C787C08F07ED}"/>
    <cellStyle name="Összesen 2 29 2 3 2_Volatility" xfId="23981" xr:uid="{334630E6-5D43-4401-89E5-ACA6E4B44B5F}"/>
    <cellStyle name="Összesen 2 29 2 3 3" xfId="23982" xr:uid="{0F7DAA1A-BE36-4B58-BD12-8DAD1C34F33E}"/>
    <cellStyle name="Összesen 2 29 2 3_Volatility" xfId="23983" xr:uid="{62752EC7-5E65-4E78-9351-778874BB8D25}"/>
    <cellStyle name="Összesen 2 29 2 4" xfId="23984" xr:uid="{79F7F68A-8D74-422D-92C7-3287D276C808}"/>
    <cellStyle name="Összesen 2 29 2 4 2" xfId="23985" xr:uid="{11317E13-85B3-4DD1-8777-0B79CF882141}"/>
    <cellStyle name="Összesen 2 29 2 4_Volatility" xfId="23986" xr:uid="{AD52D04E-AD9F-409E-BB3D-EEE6974996B7}"/>
    <cellStyle name="Összesen 2 29 2 5" xfId="23987" xr:uid="{43E65216-04D6-480D-B236-3A9D7ED4573C}"/>
    <cellStyle name="Összesen 2 29 2_Volatility" xfId="23988" xr:uid="{8855A172-4D40-4155-9ECC-8BD6681FE2F6}"/>
    <cellStyle name="Összesen 2 29 3" xfId="23989" xr:uid="{1C4FE758-AC3F-489E-9AE3-27098F47A60A}"/>
    <cellStyle name="Összesen 2 29 3 2" xfId="23990" xr:uid="{B88EBCCF-28C1-46BF-B6A9-48254229DDBD}"/>
    <cellStyle name="Összesen 2 29 3 2 2" xfId="23991" xr:uid="{D56C0C56-CE62-4DFF-ADBB-55A78C2D3525}"/>
    <cellStyle name="Összesen 2 29 3 2_Volatility" xfId="23992" xr:uid="{3B096BFD-3F5C-40A8-9B34-89BAD77DE9C1}"/>
    <cellStyle name="Összesen 2 29 3 3" xfId="23993" xr:uid="{6FC062FB-7E19-4AF9-8CE2-136B46EB55D3}"/>
    <cellStyle name="Összesen 2 29 3_Volatility" xfId="23994" xr:uid="{4A2BD6D5-94C2-48CA-84AB-98BF207A1D80}"/>
    <cellStyle name="Összesen 2 29 4" xfId="23995" xr:uid="{414597B8-2806-44AD-8D79-B1969AC9E088}"/>
    <cellStyle name="Összesen 2 29 4 2" xfId="23996" xr:uid="{7C05F935-F408-466A-ABAD-0013339E6F6B}"/>
    <cellStyle name="Összesen 2 29 4_Volatility" xfId="23997" xr:uid="{24ABFAC1-1D76-4E50-8C60-64CB439DCED8}"/>
    <cellStyle name="Összesen 2 29 5" xfId="23998" xr:uid="{1B480459-E993-4181-B373-3A63A54E2033}"/>
    <cellStyle name="Összesen 2 29_Volatility" xfId="23999" xr:uid="{35CF16BC-2EFE-40C4-A13B-117883D7C34E}"/>
    <cellStyle name="Összesen 2 3" xfId="24000" xr:uid="{9DA5CB2B-7848-42AD-A651-20C6B2B84FE4}"/>
    <cellStyle name="Összesen 2 3 2" xfId="24001" xr:uid="{CF45D919-6FDD-44C4-944A-F90AFCDA9280}"/>
    <cellStyle name="Összesen 2 3 2 2" xfId="24002" xr:uid="{D4D6B315-695B-4CCF-9A86-DC93674FA6AE}"/>
    <cellStyle name="Összesen 2 3 2 2 2" xfId="24003" xr:uid="{7DDC3BD7-7890-4588-92E5-8086CF333D6C}"/>
    <cellStyle name="Összesen 2 3 2 2 2 2" xfId="24004" xr:uid="{7DC2014A-8DEC-4456-BD6A-13DDB0A67175}"/>
    <cellStyle name="Összesen 2 3 2 2 2_Volatility" xfId="24005" xr:uid="{4B40E3E4-D631-481D-A009-4E2E7A1BEF39}"/>
    <cellStyle name="Összesen 2 3 2 2 3" xfId="24006" xr:uid="{51A80B22-AB36-44EA-9F9A-D01C9E010299}"/>
    <cellStyle name="Összesen 2 3 2 2_Volatility" xfId="24007" xr:uid="{B447502E-685C-478E-A7CD-E925E17AF81A}"/>
    <cellStyle name="Összesen 2 3 2 3" xfId="24008" xr:uid="{FDF8C363-2934-4A71-9A75-7E0C28DBCC01}"/>
    <cellStyle name="Összesen 2 3 2 3 2" xfId="24009" xr:uid="{6C790B38-94F2-47C2-B44E-02093D20B4B8}"/>
    <cellStyle name="Összesen 2 3 2 3 2 2" xfId="24010" xr:uid="{2FEA0067-464A-4C0E-B085-3C0727451D46}"/>
    <cellStyle name="Összesen 2 3 2 3 2_Volatility" xfId="24011" xr:uid="{41FE68F0-C799-47D6-B2DC-98B5342B64F5}"/>
    <cellStyle name="Összesen 2 3 2 3 3" xfId="24012" xr:uid="{E42B4CA8-3CB3-426B-9FCF-F3C4B982ED21}"/>
    <cellStyle name="Összesen 2 3 2 3_Volatility" xfId="24013" xr:uid="{EDE740B7-9D75-4F91-8667-B89F87DED3C6}"/>
    <cellStyle name="Összesen 2 3 2 4" xfId="24014" xr:uid="{94DF24E3-44A7-4D4F-B9EA-61F21FD5F9DB}"/>
    <cellStyle name="Összesen 2 3 2 4 2" xfId="24015" xr:uid="{C641AF48-9DCA-43CE-A74F-6CA256DACF52}"/>
    <cellStyle name="Összesen 2 3 2 4_Volatility" xfId="24016" xr:uid="{7043F3DD-23C2-43DD-B253-884DC5EC9E98}"/>
    <cellStyle name="Összesen 2 3 2 5" xfId="24017" xr:uid="{02432D77-900E-4680-8532-BC698206C258}"/>
    <cellStyle name="Összesen 2 3 2_Volatility" xfId="24018" xr:uid="{BF2CD40E-DF80-4434-89AB-296069BF45FC}"/>
    <cellStyle name="Összesen 2 3 3" xfId="24019" xr:uid="{18C33CB4-BCBF-4938-8BEB-665C2CBDC328}"/>
    <cellStyle name="Összesen 2 3 3 2" xfId="24020" xr:uid="{D6CBC441-9C3F-49E7-B2E8-FE54E8E1D257}"/>
    <cellStyle name="Összesen 2 3 3 2 2" xfId="24021" xr:uid="{8BDA4DCE-304D-44BD-B571-E32CD2D28009}"/>
    <cellStyle name="Összesen 2 3 3 2_Volatility" xfId="24022" xr:uid="{9453AB5F-687E-4098-8569-CD33D42045A9}"/>
    <cellStyle name="Összesen 2 3 3 3" xfId="24023" xr:uid="{420FC413-E90C-434F-A9B4-E12934F004DF}"/>
    <cellStyle name="Összesen 2 3 3_Volatility" xfId="24024" xr:uid="{75F10BDF-39BA-496E-A5FA-CDBA69E2D61A}"/>
    <cellStyle name="Összesen 2 3 4" xfId="24025" xr:uid="{CF61E995-96DD-4619-AFFD-749C1CCBBC74}"/>
    <cellStyle name="Összesen 2 3 4 2" xfId="24026" xr:uid="{7E2321F0-1C56-4676-8975-A1B840303DED}"/>
    <cellStyle name="Összesen 2 3 4_Volatility" xfId="24027" xr:uid="{13F4CF8A-887B-4265-A599-F384CBB9A9DF}"/>
    <cellStyle name="Összesen 2 3 5" xfId="24028" xr:uid="{4BC56536-4E77-434D-B246-F886828FF902}"/>
    <cellStyle name="Összesen 2 3_Volatility" xfId="24029" xr:uid="{E855DB4F-AD0C-47A4-8CBE-0F182C885CEB}"/>
    <cellStyle name="Összesen 2 30" xfId="24030" xr:uid="{1F9A2D16-FB93-406A-8EE7-22071E00F996}"/>
    <cellStyle name="Összesen 2 30 2" xfId="24031" xr:uid="{C59D9EE8-388D-4CED-B08B-216A1ADDAFDC}"/>
    <cellStyle name="Összesen 2 30 2 2" xfId="24032" xr:uid="{29D40BD4-8549-41C2-8DE4-69207555B29D}"/>
    <cellStyle name="Összesen 2 30 2 2 2" xfId="24033" xr:uid="{A152B4F9-1C35-498D-B106-466F003BFC66}"/>
    <cellStyle name="Összesen 2 30 2 2 2 2" xfId="24034" xr:uid="{5FA132D9-5DE9-45BE-8E50-3740420C127B}"/>
    <cellStyle name="Összesen 2 30 2 2 2_Volatility" xfId="24035" xr:uid="{74234854-DB41-4E70-984E-6DACC324444D}"/>
    <cellStyle name="Összesen 2 30 2 2 3" xfId="24036" xr:uid="{9D274270-8490-4D6A-9D07-904FCAB095BC}"/>
    <cellStyle name="Összesen 2 30 2 2_Volatility" xfId="24037" xr:uid="{9946C51F-055A-4F98-B228-01EB175D2256}"/>
    <cellStyle name="Összesen 2 30 2 3" xfId="24038" xr:uid="{372A9E09-45EC-4177-9943-CCC1959BC979}"/>
    <cellStyle name="Összesen 2 30 2 3 2" xfId="24039" xr:uid="{CA57A2EC-C466-4B82-8521-90F95A200DEA}"/>
    <cellStyle name="Összesen 2 30 2 3 2 2" xfId="24040" xr:uid="{519D391D-B660-4D8B-8983-D77B444B58C7}"/>
    <cellStyle name="Összesen 2 30 2 3 2_Volatility" xfId="24041" xr:uid="{E804C092-A39A-47F8-940A-04143C7CE07B}"/>
    <cellStyle name="Összesen 2 30 2 3 3" xfId="24042" xr:uid="{3AA75E03-2F16-4D3F-945F-C6E53CC76A13}"/>
    <cellStyle name="Összesen 2 30 2 3_Volatility" xfId="24043" xr:uid="{4FAD07C7-0C20-4B3E-948D-9CFEC68CBFE0}"/>
    <cellStyle name="Összesen 2 30 2 4" xfId="24044" xr:uid="{D49E83FC-2FF7-4E6C-A4D2-035855557E00}"/>
    <cellStyle name="Összesen 2 30 2 4 2" xfId="24045" xr:uid="{1D25007A-1EF2-4F21-8524-10159B1FF871}"/>
    <cellStyle name="Összesen 2 30 2 4_Volatility" xfId="24046" xr:uid="{99A74F2A-0D96-47FB-B6E9-30ABC518EF83}"/>
    <cellStyle name="Összesen 2 30 2 5" xfId="24047" xr:uid="{C9F8419F-57BB-472F-8D41-AA720D24F8D4}"/>
    <cellStyle name="Összesen 2 30 2_Volatility" xfId="24048" xr:uid="{E99D2CA9-6E2B-423D-8975-A253E5554C35}"/>
    <cellStyle name="Összesen 2 30 3" xfId="24049" xr:uid="{4508C773-3B31-450F-BF9C-C35AEAC43A5E}"/>
    <cellStyle name="Összesen 2 30 3 2" xfId="24050" xr:uid="{10B61660-44BD-4703-B401-B6C7304EBE73}"/>
    <cellStyle name="Összesen 2 30 3 2 2" xfId="24051" xr:uid="{ABCB1CEB-02A5-4F9F-90A6-93C84D5E663C}"/>
    <cellStyle name="Összesen 2 30 3 2_Volatility" xfId="24052" xr:uid="{1EADB390-B33D-4A72-A542-DF8B67C5A6A1}"/>
    <cellStyle name="Összesen 2 30 3 3" xfId="24053" xr:uid="{B5AC00BF-BE33-419F-AC20-C2708BD02C7F}"/>
    <cellStyle name="Összesen 2 30 3_Volatility" xfId="24054" xr:uid="{FE2C9BB5-B1AA-46D1-80AF-7A4113EFC378}"/>
    <cellStyle name="Összesen 2 30 4" xfId="24055" xr:uid="{2FCED548-FA6C-40C3-B565-0F6F1FB258B7}"/>
    <cellStyle name="Összesen 2 30 4 2" xfId="24056" xr:uid="{377E1C17-29CE-4077-8EEB-1EA5459111A1}"/>
    <cellStyle name="Összesen 2 30 4_Volatility" xfId="24057" xr:uid="{9CD28D11-B4C5-440A-A526-6CDB54D923FC}"/>
    <cellStyle name="Összesen 2 30 5" xfId="24058" xr:uid="{C81A4976-4B17-4240-AAC5-C8C7C4521C2E}"/>
    <cellStyle name="Összesen 2 30_Volatility" xfId="24059" xr:uid="{E6ACCDAE-7F14-4F6C-8780-4A6133A6F4D0}"/>
    <cellStyle name="Összesen 2 31" xfId="24060" xr:uid="{0C96844C-6A7D-471C-8E5D-56385C37259D}"/>
    <cellStyle name="Összesen 2 31 2" xfId="24061" xr:uid="{B91BC923-290C-4762-9FA8-90E462877481}"/>
    <cellStyle name="Összesen 2 31 2 2" xfId="24062" xr:uid="{381EF651-D745-461B-BD39-C45F0CB37588}"/>
    <cellStyle name="Összesen 2 31 2 2 2" xfId="24063" xr:uid="{B9C005E2-AACA-475F-AD9A-74A82BEF5773}"/>
    <cellStyle name="Összesen 2 31 2 2 2 2" xfId="24064" xr:uid="{2DD7F7BE-0517-4D8C-BD6D-918B3CC0ADA6}"/>
    <cellStyle name="Összesen 2 31 2 2 2_Volatility" xfId="24065" xr:uid="{F5BA4EA2-0432-4DD7-8821-74195532349E}"/>
    <cellStyle name="Összesen 2 31 2 2 3" xfId="24066" xr:uid="{88D427B1-6CEE-4BAD-9CEE-5F76500B4D6E}"/>
    <cellStyle name="Összesen 2 31 2 2_Volatility" xfId="24067" xr:uid="{ED12EF01-7C5A-4A6C-90E0-D77B4DB7DA9C}"/>
    <cellStyle name="Összesen 2 31 2 3" xfId="24068" xr:uid="{76C7A9D4-2AD2-44F1-B4AD-EDFE564BE8AF}"/>
    <cellStyle name="Összesen 2 31 2 3 2" xfId="24069" xr:uid="{83665B3D-5621-4501-B022-EEB39C5CE8F0}"/>
    <cellStyle name="Összesen 2 31 2 3 2 2" xfId="24070" xr:uid="{E5DAF763-A427-4CA4-8917-9B8FFACE5D15}"/>
    <cellStyle name="Összesen 2 31 2 3 2_Volatility" xfId="24071" xr:uid="{D7CFD0F7-E7B3-4638-A134-E1B12AD3107E}"/>
    <cellStyle name="Összesen 2 31 2 3 3" xfId="24072" xr:uid="{C0D32192-2F7E-4034-B988-B0E214055546}"/>
    <cellStyle name="Összesen 2 31 2 3_Volatility" xfId="24073" xr:uid="{7B1C9666-66E2-4A12-9396-D6D8162B9B8B}"/>
    <cellStyle name="Összesen 2 31 2 4" xfId="24074" xr:uid="{8D29926D-AFFB-4752-B0AD-6E856C12846D}"/>
    <cellStyle name="Összesen 2 31 2 4 2" xfId="24075" xr:uid="{530C3E53-77F5-483A-9DCC-34426AAC0159}"/>
    <cellStyle name="Összesen 2 31 2 4_Volatility" xfId="24076" xr:uid="{E8F7A5B2-B21E-4068-863B-2CD9B2E34B3B}"/>
    <cellStyle name="Összesen 2 31 2 5" xfId="24077" xr:uid="{16AD8F48-296F-4D64-AEF4-96E134AD6C74}"/>
    <cellStyle name="Összesen 2 31 2_Volatility" xfId="24078" xr:uid="{6F2AA499-83B3-4721-84E3-CA13E63F9F65}"/>
    <cellStyle name="Összesen 2 31 3" xfId="24079" xr:uid="{A3E7277F-0EC8-43E0-8D5B-ED3C2A5DCE45}"/>
    <cellStyle name="Összesen 2 31 3 2" xfId="24080" xr:uid="{BBBF4557-9FAB-426E-8614-A0EE4DC0D856}"/>
    <cellStyle name="Összesen 2 31 3 2 2" xfId="24081" xr:uid="{FD88269F-4087-4A14-AF12-2BE6EE0A18B6}"/>
    <cellStyle name="Összesen 2 31 3 2_Volatility" xfId="24082" xr:uid="{5B75EF7D-2F3E-435C-A6DE-7FF4DA4816CC}"/>
    <cellStyle name="Összesen 2 31 3 3" xfId="24083" xr:uid="{D8B8DE26-B107-4AC9-BE47-15CD7764F4DA}"/>
    <cellStyle name="Összesen 2 31 3_Volatility" xfId="24084" xr:uid="{109BA23A-BF7B-49D7-9632-C36C2616496F}"/>
    <cellStyle name="Összesen 2 31 4" xfId="24085" xr:uid="{B5C008D1-6952-4172-ADAD-D38CB768EF7E}"/>
    <cellStyle name="Összesen 2 31 4 2" xfId="24086" xr:uid="{24F18D68-569B-430D-99FA-489854AF6406}"/>
    <cellStyle name="Összesen 2 31 4_Volatility" xfId="24087" xr:uid="{8E51328A-A33A-4B45-A0D0-D664C746E6AA}"/>
    <cellStyle name="Összesen 2 31 5" xfId="24088" xr:uid="{C9D43D2A-E087-4746-A8E7-C612D45A7067}"/>
    <cellStyle name="Összesen 2 31_Volatility" xfId="24089" xr:uid="{2A12AB81-A757-44DE-A9D2-BC9B2B1AF020}"/>
    <cellStyle name="Összesen 2 32" xfId="24090" xr:uid="{279F231D-BE7E-48A5-841E-BDFE425F13C5}"/>
    <cellStyle name="Összesen 2 32 2" xfId="24091" xr:uid="{07FD2FB3-8140-454E-B44C-019D2D20CDD8}"/>
    <cellStyle name="Összesen 2 32 2 2" xfId="24092" xr:uid="{A824CA09-FB3D-4459-8118-BC5B27182060}"/>
    <cellStyle name="Összesen 2 32 2 2 2" xfId="24093" xr:uid="{ACB80C39-F28C-4975-80BA-74BEA92233F7}"/>
    <cellStyle name="Összesen 2 32 2 2 2 2" xfId="24094" xr:uid="{E6DA6164-3BCA-49CC-96CC-D2EA945BBA1E}"/>
    <cellStyle name="Összesen 2 32 2 2 2_Volatility" xfId="24095" xr:uid="{BC567983-B342-4E3C-A3D4-EECEB2C9BBB8}"/>
    <cellStyle name="Összesen 2 32 2 2 3" xfId="24096" xr:uid="{2DD77FD5-8599-42F5-AF14-D067293C689F}"/>
    <cellStyle name="Összesen 2 32 2 2_Volatility" xfId="24097" xr:uid="{30B88A0E-3792-4A08-A9CA-F76A76E0231D}"/>
    <cellStyle name="Összesen 2 32 2 3" xfId="24098" xr:uid="{24B15E76-B0E2-46D4-B608-682922DED01F}"/>
    <cellStyle name="Összesen 2 32 2 3 2" xfId="24099" xr:uid="{9C6CCD3A-4123-41AE-9029-D496E7FA1FE1}"/>
    <cellStyle name="Összesen 2 32 2 3 2 2" xfId="24100" xr:uid="{49355798-A772-46EB-9B4F-D7FAA1AD668E}"/>
    <cellStyle name="Összesen 2 32 2 3 2_Volatility" xfId="24101" xr:uid="{0600FF1D-22B8-4D83-9C9A-4B33261C67D2}"/>
    <cellStyle name="Összesen 2 32 2 3 3" xfId="24102" xr:uid="{CBFB7239-AD5C-4FDE-AB91-7EB74FDE985A}"/>
    <cellStyle name="Összesen 2 32 2 3_Volatility" xfId="24103" xr:uid="{8041B6DA-D72C-4DA9-BE11-95DFF61503D6}"/>
    <cellStyle name="Összesen 2 32 2 4" xfId="24104" xr:uid="{CAE1F759-314A-4D9E-B34E-190A6D52DCC0}"/>
    <cellStyle name="Összesen 2 32 2 4 2" xfId="24105" xr:uid="{A429C377-FE87-4EAB-A65E-B74B0BFBE352}"/>
    <cellStyle name="Összesen 2 32 2 4_Volatility" xfId="24106" xr:uid="{C2BF69C8-2622-43F3-8F27-029D6C7EFC3D}"/>
    <cellStyle name="Összesen 2 32 2 5" xfId="24107" xr:uid="{30AF37E6-951B-48C7-8FDA-0979FA9BE8DF}"/>
    <cellStyle name="Összesen 2 32 2_Volatility" xfId="24108" xr:uid="{7DE5DA59-C449-4858-A777-7286E3AD28D2}"/>
    <cellStyle name="Összesen 2 32 3" xfId="24109" xr:uid="{F747DE9E-9F36-499F-9799-1CF1B53CC798}"/>
    <cellStyle name="Összesen 2 32 3 2" xfId="24110" xr:uid="{FBB1F6BC-1DA7-46AA-B45F-1A20F205F4FE}"/>
    <cellStyle name="Összesen 2 32 3 2 2" xfId="24111" xr:uid="{5F489D75-02B8-44FC-8D2B-87C0415F898F}"/>
    <cellStyle name="Összesen 2 32 3 2_Volatility" xfId="24112" xr:uid="{8D66A9C2-47C8-4833-92D5-43A70CE12CCB}"/>
    <cellStyle name="Összesen 2 32 3 3" xfId="24113" xr:uid="{9A281F5D-5578-43AA-B3E0-F55491AF2FBB}"/>
    <cellStyle name="Összesen 2 32 3_Volatility" xfId="24114" xr:uid="{AF5F45B4-5D74-42B6-8B51-CC663F58C1FD}"/>
    <cellStyle name="Összesen 2 32 4" xfId="24115" xr:uid="{97271B0F-0993-4BA8-AF40-C0590C7D7DC6}"/>
    <cellStyle name="Összesen 2 32 4 2" xfId="24116" xr:uid="{4F11E95F-C364-4771-9872-D8C6FCD39862}"/>
    <cellStyle name="Összesen 2 32 4_Volatility" xfId="24117" xr:uid="{19ECD0F0-18CA-4784-A091-D1CDBBD05390}"/>
    <cellStyle name="Összesen 2 32 5" xfId="24118" xr:uid="{6E62FBAA-61DB-4970-946E-B36AA1BE8E85}"/>
    <cellStyle name="Összesen 2 32_Volatility" xfId="24119" xr:uid="{16376783-1DC5-4FED-8A72-B37A94D10B54}"/>
    <cellStyle name="Összesen 2 33" xfId="24120" xr:uid="{45ADC698-BFFB-47FC-B233-6977A94B4312}"/>
    <cellStyle name="Összesen 2 33 2" xfId="24121" xr:uid="{AE9BCD7B-3D74-439A-9080-09535714B1A8}"/>
    <cellStyle name="Összesen 2 33 2 2" xfId="24122" xr:uid="{AEC084CC-C25B-4FF5-8EB1-5B1A0F03767C}"/>
    <cellStyle name="Összesen 2 33 2 2 2" xfId="24123" xr:uid="{B5D631C0-77E5-4704-B920-A40EEC70D310}"/>
    <cellStyle name="Összesen 2 33 2 2 2 2" xfId="24124" xr:uid="{EEE1E9CA-2F4A-431A-B69E-ED5DB8A8F2FD}"/>
    <cellStyle name="Összesen 2 33 2 2 2_Volatility" xfId="24125" xr:uid="{E473FC92-487C-4B47-9B08-809C627B8ADD}"/>
    <cellStyle name="Összesen 2 33 2 2 3" xfId="24126" xr:uid="{3BE740A5-C1AF-4C23-9AF4-6A710C1E8673}"/>
    <cellStyle name="Összesen 2 33 2 2_Volatility" xfId="24127" xr:uid="{465B29F2-D799-4A44-8348-1FE4DDB64A47}"/>
    <cellStyle name="Összesen 2 33 2 3" xfId="24128" xr:uid="{5010CF47-0105-4697-AF1D-CFF5C825A00B}"/>
    <cellStyle name="Összesen 2 33 2 3 2" xfId="24129" xr:uid="{80FA6D17-FF4A-4431-BF6C-9AB8959F0239}"/>
    <cellStyle name="Összesen 2 33 2 3 2 2" xfId="24130" xr:uid="{742D5C20-0D6C-4B4B-82FE-18B89EF13AC5}"/>
    <cellStyle name="Összesen 2 33 2 3 2_Volatility" xfId="24131" xr:uid="{933FA49C-29FC-4F6E-9650-2D0C1B7B765F}"/>
    <cellStyle name="Összesen 2 33 2 3 3" xfId="24132" xr:uid="{3D6CDD27-1A99-4B34-B874-DB8B25754F29}"/>
    <cellStyle name="Összesen 2 33 2 3_Volatility" xfId="24133" xr:uid="{EF5E975A-C010-48B3-803B-278B2C8944EB}"/>
    <cellStyle name="Összesen 2 33 2 4" xfId="24134" xr:uid="{9B4C0A13-A0FA-4398-97BB-2F8BA16F788A}"/>
    <cellStyle name="Összesen 2 33 2 4 2" xfId="24135" xr:uid="{B5B5FAB9-5741-4BD6-AA74-BD7CE9FF3351}"/>
    <cellStyle name="Összesen 2 33 2 4_Volatility" xfId="24136" xr:uid="{14F99733-FFD0-4B89-A7BF-F15D9B28D424}"/>
    <cellStyle name="Összesen 2 33 2 5" xfId="24137" xr:uid="{5363F9F3-71C4-4173-B596-B0F1C20B154A}"/>
    <cellStyle name="Összesen 2 33 2_Volatility" xfId="24138" xr:uid="{865D4722-AB42-4E0E-9851-3D42CC1A42FB}"/>
    <cellStyle name="Összesen 2 33 3" xfId="24139" xr:uid="{83F6E95C-81CF-4CE0-AEE5-78995F8C28EA}"/>
    <cellStyle name="Összesen 2 33 3 2" xfId="24140" xr:uid="{3916341E-DAFC-46EE-9BE3-CA56DF37F3A2}"/>
    <cellStyle name="Összesen 2 33 3 2 2" xfId="24141" xr:uid="{2A8FBA73-2CFF-4942-BE5C-9FC70C98750D}"/>
    <cellStyle name="Összesen 2 33 3 2_Volatility" xfId="24142" xr:uid="{E0FC45EE-AE97-4326-AC17-80E2CFFD0760}"/>
    <cellStyle name="Összesen 2 33 3 3" xfId="24143" xr:uid="{FD953A5E-4DE3-43F7-821B-E1E168F0A736}"/>
    <cellStyle name="Összesen 2 33 3_Volatility" xfId="24144" xr:uid="{D1794C39-A708-4A9D-9825-3D129A1051DC}"/>
    <cellStyle name="Összesen 2 33 4" xfId="24145" xr:uid="{5777A4BB-2BF5-4FD8-8FC2-6BF59AA50E17}"/>
    <cellStyle name="Összesen 2 33 4 2" xfId="24146" xr:uid="{A13082AE-DAF6-435A-ABCB-A3341D8A4EF5}"/>
    <cellStyle name="Összesen 2 33 4_Volatility" xfId="24147" xr:uid="{0229ECBC-9F96-403D-B862-98DD02978B3A}"/>
    <cellStyle name="Összesen 2 33 5" xfId="24148" xr:uid="{15570035-A484-464C-B30A-48D651A46EEE}"/>
    <cellStyle name="Összesen 2 33_Volatility" xfId="24149" xr:uid="{5FC23968-AA8C-463E-932B-F984F8E6D12D}"/>
    <cellStyle name="Összesen 2 34" xfId="24150" xr:uid="{B0E6DFDB-E004-434B-BD6A-24998806732E}"/>
    <cellStyle name="Összesen 2 34 2" xfId="24151" xr:uid="{65D9A064-2885-4A72-AD5D-A6211A46F9C7}"/>
    <cellStyle name="Összesen 2 34 2 2" xfId="24152" xr:uid="{63521EB4-8EA4-4F9F-8ABF-ED107845FAF0}"/>
    <cellStyle name="Összesen 2 34 2 2 2" xfId="24153" xr:uid="{101AC798-EB55-4EE3-8BD2-56AD7F6B134E}"/>
    <cellStyle name="Összesen 2 34 2 2 2 2" xfId="24154" xr:uid="{45977D07-44E2-4A41-9401-45183D56F7CD}"/>
    <cellStyle name="Összesen 2 34 2 2 2_Volatility" xfId="24155" xr:uid="{5209B03F-22C0-40CF-BC51-C5D8EB57C3A8}"/>
    <cellStyle name="Összesen 2 34 2 2 3" xfId="24156" xr:uid="{10A8FBDC-A806-458B-8C3D-2D1F9977A291}"/>
    <cellStyle name="Összesen 2 34 2 2_Volatility" xfId="24157" xr:uid="{E9C46E0E-A298-40B5-A63D-E4CABBBE7155}"/>
    <cellStyle name="Összesen 2 34 2 3" xfId="24158" xr:uid="{35EA5CD5-1F16-4721-BCE7-10803948A4AD}"/>
    <cellStyle name="Összesen 2 34 2 3 2" xfId="24159" xr:uid="{C6280934-7D6A-4715-B671-6D333904C6EC}"/>
    <cellStyle name="Összesen 2 34 2 3 2 2" xfId="24160" xr:uid="{58771E46-C2D4-4458-A89D-A2F17340C46B}"/>
    <cellStyle name="Összesen 2 34 2 3 2_Volatility" xfId="24161" xr:uid="{0CFF7705-BD00-46BD-BFD0-BF542C23A79A}"/>
    <cellStyle name="Összesen 2 34 2 3 3" xfId="24162" xr:uid="{21BEA95F-1C3F-4CD5-A0F2-99954056D73F}"/>
    <cellStyle name="Összesen 2 34 2 3_Volatility" xfId="24163" xr:uid="{42F0F1D8-909C-4070-B40C-C2F9DE6D35D8}"/>
    <cellStyle name="Összesen 2 34 2 4" xfId="24164" xr:uid="{8FCD2F47-CBC5-4FC9-98C1-BC2A32DACAE5}"/>
    <cellStyle name="Összesen 2 34 2 4 2" xfId="24165" xr:uid="{EE52A6CB-CAFD-4882-AFE8-EA86C3749801}"/>
    <cellStyle name="Összesen 2 34 2 4_Volatility" xfId="24166" xr:uid="{063ACB89-C719-48AE-ADA2-D04DD58A2FFA}"/>
    <cellStyle name="Összesen 2 34 2 5" xfId="24167" xr:uid="{582D965C-9449-46BD-9C6D-7DA6BE25E68B}"/>
    <cellStyle name="Összesen 2 34 2_Volatility" xfId="24168" xr:uid="{0DB76F81-83E6-4784-B3BF-31E4091F9CDF}"/>
    <cellStyle name="Összesen 2 34 3" xfId="24169" xr:uid="{5EE1D03B-5EC6-4FE9-9904-D4257011D16B}"/>
    <cellStyle name="Összesen 2 34 3 2" xfId="24170" xr:uid="{AE1C0A7B-8478-4B7B-9721-EDC64702492A}"/>
    <cellStyle name="Összesen 2 34 3 2 2" xfId="24171" xr:uid="{E6F1CD72-F6CF-48E9-B2A8-EA81E64A5277}"/>
    <cellStyle name="Összesen 2 34 3 2_Volatility" xfId="24172" xr:uid="{24E4B7D3-6BF3-4F3C-BAC4-398E37F5E7EF}"/>
    <cellStyle name="Összesen 2 34 3 3" xfId="24173" xr:uid="{F7121CFE-3331-496D-9A3E-A911B97AC61F}"/>
    <cellStyle name="Összesen 2 34 3_Volatility" xfId="24174" xr:uid="{3893256A-CDDD-4A95-9503-0BE3A7556228}"/>
    <cellStyle name="Összesen 2 34 4" xfId="24175" xr:uid="{1DFC85AD-2B25-4450-B605-C7FEF80DAB08}"/>
    <cellStyle name="Összesen 2 34 4 2" xfId="24176" xr:uid="{F0C5F330-BAD4-4DF1-9DE7-D26B888F8B16}"/>
    <cellStyle name="Összesen 2 34 4_Volatility" xfId="24177" xr:uid="{5E3AF53E-709A-4F22-9232-640164B5B8AB}"/>
    <cellStyle name="Összesen 2 34 5" xfId="24178" xr:uid="{801B5E33-B2D1-4EEF-82DB-57C1CC9EADC8}"/>
    <cellStyle name="Összesen 2 34_Volatility" xfId="24179" xr:uid="{10FB3E4B-18A5-441C-A460-8083B16FCCED}"/>
    <cellStyle name="Összesen 2 35" xfId="24180" xr:uid="{EBEEE0A7-C0AD-4EA3-9701-7C0D686DA799}"/>
    <cellStyle name="Összesen 2 35 2" xfId="24181" xr:uid="{95D97908-AC07-4D96-A8D2-6B0E06E70418}"/>
    <cellStyle name="Összesen 2 35 2 2" xfId="24182" xr:uid="{D44866BA-9E51-46EC-8020-CF8181118BCF}"/>
    <cellStyle name="Összesen 2 35 2 2 2" xfId="24183" xr:uid="{0A9FE833-CDF8-4878-B04A-1B45A282640C}"/>
    <cellStyle name="Összesen 2 35 2 2 2 2" xfId="24184" xr:uid="{B4135E32-84E9-4184-BD58-7DE47C6FDEBD}"/>
    <cellStyle name="Összesen 2 35 2 2 2_Volatility" xfId="24185" xr:uid="{B788E3F2-6EFB-4F46-8A61-7895C0516D0B}"/>
    <cellStyle name="Összesen 2 35 2 2 3" xfId="24186" xr:uid="{84888647-E6D1-4420-9E64-D1569096E9C0}"/>
    <cellStyle name="Összesen 2 35 2 2_Volatility" xfId="24187" xr:uid="{4F4ACD71-EBF9-4F76-B8F9-AA7E905D1A24}"/>
    <cellStyle name="Összesen 2 35 2 3" xfId="24188" xr:uid="{E204C97A-77E5-4A6D-A206-2BBA76DE2121}"/>
    <cellStyle name="Összesen 2 35 2 3 2" xfId="24189" xr:uid="{AE16CEE2-73CF-4190-9CF3-ECF588E38E41}"/>
    <cellStyle name="Összesen 2 35 2 3 2 2" xfId="24190" xr:uid="{6C853889-AA41-40B3-AF6F-42BA283B1DF8}"/>
    <cellStyle name="Összesen 2 35 2 3 2_Volatility" xfId="24191" xr:uid="{325ABA2B-1D26-414B-AD90-F9FF584BF9E9}"/>
    <cellStyle name="Összesen 2 35 2 3 3" xfId="24192" xr:uid="{7C261C26-9E77-47D3-87F7-43DF402F71AF}"/>
    <cellStyle name="Összesen 2 35 2 3_Volatility" xfId="24193" xr:uid="{D2CFF44F-6504-4044-84B1-1947103A49B6}"/>
    <cellStyle name="Összesen 2 35 2 4" xfId="24194" xr:uid="{ADD3FB20-DDD4-4DA3-B98C-718D59F1895F}"/>
    <cellStyle name="Összesen 2 35 2 4 2" xfId="24195" xr:uid="{0076E632-E40F-4EB8-A1E5-E0611F3BA42B}"/>
    <cellStyle name="Összesen 2 35 2 4_Volatility" xfId="24196" xr:uid="{528EF2EA-AE98-419F-99EF-8BBA393A23AC}"/>
    <cellStyle name="Összesen 2 35 2 5" xfId="24197" xr:uid="{5EE7FD6F-B034-412D-BD78-2AA734156F48}"/>
    <cellStyle name="Összesen 2 35 2_Volatility" xfId="24198" xr:uid="{60E71549-A547-43DD-A63F-E05E3953FF88}"/>
    <cellStyle name="Összesen 2 35 3" xfId="24199" xr:uid="{217D128B-1BBD-4ED8-95BA-0C9F93A0A776}"/>
    <cellStyle name="Összesen 2 35 3 2" xfId="24200" xr:uid="{17DAA253-FA41-44AC-9E60-5A8775803C1D}"/>
    <cellStyle name="Összesen 2 35 3 2 2" xfId="24201" xr:uid="{9B2BDB47-70B1-4998-95B5-D3A2B6DCCDD8}"/>
    <cellStyle name="Összesen 2 35 3 2_Volatility" xfId="24202" xr:uid="{FA321CF8-D083-4845-BEFA-96B230131227}"/>
    <cellStyle name="Összesen 2 35 3 3" xfId="24203" xr:uid="{CD7C7AA1-70B7-41F8-ABC3-D549479ABFAB}"/>
    <cellStyle name="Összesen 2 35 3_Volatility" xfId="24204" xr:uid="{8AF30660-3F67-46CE-BA5E-EE16D550C600}"/>
    <cellStyle name="Összesen 2 35 4" xfId="24205" xr:uid="{CC423116-2452-438A-8976-A19FAB156235}"/>
    <cellStyle name="Összesen 2 35 4 2" xfId="24206" xr:uid="{16282D80-86B7-401C-BEE3-E52F89FF387A}"/>
    <cellStyle name="Összesen 2 35 4_Volatility" xfId="24207" xr:uid="{A60FE142-3F7D-4178-A29E-DC39C24BDD77}"/>
    <cellStyle name="Összesen 2 35 5" xfId="24208" xr:uid="{036BDDCA-5EEA-4240-9EDE-96B73CE0DEB4}"/>
    <cellStyle name="Összesen 2 35_Volatility" xfId="24209" xr:uid="{FFE230E2-5B82-40D6-AC0A-67B6A9D42C8B}"/>
    <cellStyle name="Összesen 2 36" xfId="24210" xr:uid="{CD8F159C-9364-401F-9A12-503862662074}"/>
    <cellStyle name="Összesen 2 36 2" xfId="24211" xr:uid="{AD2E3667-9955-44FB-9B98-12731B94392E}"/>
    <cellStyle name="Összesen 2 36 2 2" xfId="24212" xr:uid="{06DB315A-0F3C-4DAC-A4A5-ABF2A7699526}"/>
    <cellStyle name="Összesen 2 36 2 2 2" xfId="24213" xr:uid="{12009FC1-55E2-4BB1-8B0B-CFD0C7A03B5D}"/>
    <cellStyle name="Összesen 2 36 2 2 2 2" xfId="24214" xr:uid="{EAC210BF-377E-40CB-9B87-BDD0A1FF4810}"/>
    <cellStyle name="Összesen 2 36 2 2 2_Volatility" xfId="24215" xr:uid="{F077AE0A-D28B-49FB-8FE6-C2B6F484B544}"/>
    <cellStyle name="Összesen 2 36 2 2 3" xfId="24216" xr:uid="{73C95319-80A8-46A9-9641-6FC6E8CEAA8D}"/>
    <cellStyle name="Összesen 2 36 2 2_Volatility" xfId="24217" xr:uid="{939EC56E-DA9E-4CBE-91AA-AB68CC08BF58}"/>
    <cellStyle name="Összesen 2 36 2 3" xfId="24218" xr:uid="{9B21B3CE-0139-443F-B4EF-4B176A6A50F2}"/>
    <cellStyle name="Összesen 2 36 2 3 2" xfId="24219" xr:uid="{D17CA506-8CB4-4682-9109-CD5348571AC1}"/>
    <cellStyle name="Összesen 2 36 2 3 2 2" xfId="24220" xr:uid="{648B0F64-9C51-468D-957C-CDF297C66E21}"/>
    <cellStyle name="Összesen 2 36 2 3 2_Volatility" xfId="24221" xr:uid="{8885DE52-03D0-43D3-901B-8F73706908D4}"/>
    <cellStyle name="Összesen 2 36 2 3 3" xfId="24222" xr:uid="{F430AB3E-FA07-4FDB-B912-E76126E211F5}"/>
    <cellStyle name="Összesen 2 36 2 3_Volatility" xfId="24223" xr:uid="{560936B2-8BE5-4C8C-A44C-9CD81AB88C3A}"/>
    <cellStyle name="Összesen 2 36 2 4" xfId="24224" xr:uid="{6E00F383-7794-4CB1-ABE0-8A515612B562}"/>
    <cellStyle name="Összesen 2 36 2 4 2" xfId="24225" xr:uid="{B287D2D2-15AD-4EC9-80F7-FEFEE4C4B23D}"/>
    <cellStyle name="Összesen 2 36 2 4_Volatility" xfId="24226" xr:uid="{E9A00797-69BB-4AF5-ACFD-0F0720B2BD9B}"/>
    <cellStyle name="Összesen 2 36 2 5" xfId="24227" xr:uid="{FF3F6A7B-A8D0-451D-9536-2B3A892E0040}"/>
    <cellStyle name="Összesen 2 36 2_Volatility" xfId="24228" xr:uid="{D287643B-E016-400D-93DF-7C3006AF1E5D}"/>
    <cellStyle name="Összesen 2 36 3" xfId="24229" xr:uid="{870FB7EC-0082-466D-B50B-A4A2FDA27F95}"/>
    <cellStyle name="Összesen 2 36 3 2" xfId="24230" xr:uid="{AA787A94-9FE0-40E2-9851-8252B2B8BB6F}"/>
    <cellStyle name="Összesen 2 36 3 2 2" xfId="24231" xr:uid="{55E6BD18-9F1D-4094-8BF4-1478BF07DE66}"/>
    <cellStyle name="Összesen 2 36 3 2_Volatility" xfId="24232" xr:uid="{7DC85AA2-C2C2-4383-97A0-C5311933965E}"/>
    <cellStyle name="Összesen 2 36 3 3" xfId="24233" xr:uid="{80A24DE2-E654-4D99-8FBC-349A776CD814}"/>
    <cellStyle name="Összesen 2 36 3_Volatility" xfId="24234" xr:uid="{D63E8F38-3E20-48A9-A5F2-6391BDB5C668}"/>
    <cellStyle name="Összesen 2 36 4" xfId="24235" xr:uid="{02F7D2C2-4DB5-4ADA-87F7-D85CC14AF8B3}"/>
    <cellStyle name="Összesen 2 36 4 2" xfId="24236" xr:uid="{92AC751A-00D2-46DF-B835-055BCDCC031F}"/>
    <cellStyle name="Összesen 2 36 4_Volatility" xfId="24237" xr:uid="{66D7A9CA-3DA0-44C2-B43A-19CC2948B217}"/>
    <cellStyle name="Összesen 2 36 5" xfId="24238" xr:uid="{24DE1DAF-FD63-4CD7-B136-BA9A311FEEC3}"/>
    <cellStyle name="Összesen 2 36_Volatility" xfId="24239" xr:uid="{DBC78BD7-FF4E-4702-AF12-56A433632834}"/>
    <cellStyle name="Összesen 2 37" xfId="24240" xr:uid="{3CF6FE7C-51EE-46A8-89CB-AD423CF6DF8F}"/>
    <cellStyle name="Összesen 2 37 2" xfId="24241" xr:uid="{4F7B1494-52AB-4039-B408-C2B449A65C4F}"/>
    <cellStyle name="Összesen 2 37 2 2" xfId="24242" xr:uid="{6E873ADD-1EDD-4274-84BA-38B0D1B17E17}"/>
    <cellStyle name="Összesen 2 37 2 2 2" xfId="24243" xr:uid="{A3BE1480-EE27-4A30-B2B4-7D5ECBFBD1E0}"/>
    <cellStyle name="Összesen 2 37 2 2 2 2" xfId="24244" xr:uid="{13912140-D541-4087-9805-ADF1502C1429}"/>
    <cellStyle name="Összesen 2 37 2 2 2_Volatility" xfId="24245" xr:uid="{297085A0-711D-410D-933E-12922EB781D3}"/>
    <cellStyle name="Összesen 2 37 2 2 3" xfId="24246" xr:uid="{49DE4665-3C44-4777-94A3-D38DA48F23B5}"/>
    <cellStyle name="Összesen 2 37 2 2_Volatility" xfId="24247" xr:uid="{9CC2A405-E138-48D6-B331-4A66410A1048}"/>
    <cellStyle name="Összesen 2 37 2 3" xfId="24248" xr:uid="{E5F8D427-8DCA-4B23-8FBD-31DB8E2958E5}"/>
    <cellStyle name="Összesen 2 37 2 3 2" xfId="24249" xr:uid="{BA336B19-D65D-4285-8A64-FB3531A63394}"/>
    <cellStyle name="Összesen 2 37 2 3 2 2" xfId="24250" xr:uid="{38FE7056-9A69-43F2-A88F-D32A7A68F73A}"/>
    <cellStyle name="Összesen 2 37 2 3 2_Volatility" xfId="24251" xr:uid="{4D30B154-D325-427B-8867-5A630727FCD4}"/>
    <cellStyle name="Összesen 2 37 2 3 3" xfId="24252" xr:uid="{65CD6718-3785-42E1-ABD7-03F650ED80FB}"/>
    <cellStyle name="Összesen 2 37 2 3_Volatility" xfId="24253" xr:uid="{13B9024A-7E2A-4484-BB15-427A2CE5309C}"/>
    <cellStyle name="Összesen 2 37 2 4" xfId="24254" xr:uid="{3605CCBB-BA12-40FF-9A2E-0D97C998CD28}"/>
    <cellStyle name="Összesen 2 37 2 4 2" xfId="24255" xr:uid="{49AEC639-DABF-4D16-9593-E3F8AD60AA40}"/>
    <cellStyle name="Összesen 2 37 2 4_Volatility" xfId="24256" xr:uid="{86A991FC-B3FC-4B67-B8FE-A59D43655108}"/>
    <cellStyle name="Összesen 2 37 2 5" xfId="24257" xr:uid="{8E12C6DD-59E1-44C3-BBBD-8A9F3B1E5D9B}"/>
    <cellStyle name="Összesen 2 37 2_Volatility" xfId="24258" xr:uid="{6017C7F1-2A45-4A9E-BA92-D6BDD7C6E518}"/>
    <cellStyle name="Összesen 2 37 3" xfId="24259" xr:uid="{10A13C92-9F0A-4300-AFAC-D8459E078295}"/>
    <cellStyle name="Összesen 2 37 3 2" xfId="24260" xr:uid="{3B195C89-646D-4992-8D2A-52A4FFEC050D}"/>
    <cellStyle name="Összesen 2 37 3 2 2" xfId="24261" xr:uid="{6C5BFF84-4237-4C3A-9CE7-D6294760C273}"/>
    <cellStyle name="Összesen 2 37 3 2_Volatility" xfId="24262" xr:uid="{35348FBA-99BE-4E1D-91A5-8B7885197AEB}"/>
    <cellStyle name="Összesen 2 37 3 3" xfId="24263" xr:uid="{6D011414-2E9C-4C89-8975-7E8B2666A83E}"/>
    <cellStyle name="Összesen 2 37 3_Volatility" xfId="24264" xr:uid="{3ADB82B1-4FF1-4615-B0B0-24F897D3EAC1}"/>
    <cellStyle name="Összesen 2 37 4" xfId="24265" xr:uid="{2309ABB8-C0A4-42A2-8838-E3424D552B2B}"/>
    <cellStyle name="Összesen 2 37 4 2" xfId="24266" xr:uid="{C6C5F462-E129-4FE0-BF7C-121C51E36F26}"/>
    <cellStyle name="Összesen 2 37 4_Volatility" xfId="24267" xr:uid="{040E1AB9-4348-4B56-9837-C7681F8E1AD3}"/>
    <cellStyle name="Összesen 2 37 5" xfId="24268" xr:uid="{A484DD93-35AC-43DC-88FD-6F197AFFA9F4}"/>
    <cellStyle name="Összesen 2 37_Volatility" xfId="24269" xr:uid="{E307804A-A5BA-48DA-A4EF-67A52D6857DE}"/>
    <cellStyle name="Összesen 2 38" xfId="24270" xr:uid="{073CFA38-38CA-48B4-9844-AD9A8035FD4D}"/>
    <cellStyle name="Összesen 2 38 2" xfId="24271" xr:uid="{038B808B-97E5-46C2-B74C-6C97FD6C9DE0}"/>
    <cellStyle name="Összesen 2 38 2 2" xfId="24272" xr:uid="{251052B0-BABF-41BE-81A8-92FBEB3ED75C}"/>
    <cellStyle name="Összesen 2 38 2 2 2" xfId="24273" xr:uid="{5494CDF8-8652-4E1A-A12A-88A1E430649B}"/>
    <cellStyle name="Összesen 2 38 2 2 2 2" xfId="24274" xr:uid="{217D5C33-D566-4375-BF8A-A5669CACD3D1}"/>
    <cellStyle name="Összesen 2 38 2 2 2_Volatility" xfId="24275" xr:uid="{A275647B-DF1E-480E-9085-58BD62828307}"/>
    <cellStyle name="Összesen 2 38 2 2 3" xfId="24276" xr:uid="{5DA200AE-1338-4B32-B828-B7788426CF88}"/>
    <cellStyle name="Összesen 2 38 2 2_Volatility" xfId="24277" xr:uid="{E5E5224B-5747-4EA7-A071-01E8088F1466}"/>
    <cellStyle name="Összesen 2 38 2 3" xfId="24278" xr:uid="{5046D0B3-9714-49D9-9B96-50AE85714DE0}"/>
    <cellStyle name="Összesen 2 38 2 3 2" xfId="24279" xr:uid="{4A0B0629-1BB6-4089-9F47-551718A47F6E}"/>
    <cellStyle name="Összesen 2 38 2 3 2 2" xfId="24280" xr:uid="{53E553AF-89C2-4DA3-9742-90C117E24271}"/>
    <cellStyle name="Összesen 2 38 2 3 2_Volatility" xfId="24281" xr:uid="{F413C7B6-E0EA-4630-9CC1-9A5FB578D927}"/>
    <cellStyle name="Összesen 2 38 2 3 3" xfId="24282" xr:uid="{569A115E-BB63-41F8-8994-C0DC0F3FC588}"/>
    <cellStyle name="Összesen 2 38 2 3_Volatility" xfId="24283" xr:uid="{7236E6AB-5F3B-46A2-A9DF-44A9881A5150}"/>
    <cellStyle name="Összesen 2 38 2 4" xfId="24284" xr:uid="{77ABAB4C-E35B-4B04-B36C-A765E19DF980}"/>
    <cellStyle name="Összesen 2 38 2 4 2" xfId="24285" xr:uid="{B5FE45F2-D7AB-4AC0-A718-2C514990F559}"/>
    <cellStyle name="Összesen 2 38 2 4_Volatility" xfId="24286" xr:uid="{DA34ECF6-03E0-4F95-B3C6-18D6BDD1CB26}"/>
    <cellStyle name="Összesen 2 38 2 5" xfId="24287" xr:uid="{A85FA23F-F415-4A52-9296-00896E512002}"/>
    <cellStyle name="Összesen 2 38 2_Volatility" xfId="24288" xr:uid="{B94688F0-CA5E-4614-9E81-23D0B970B336}"/>
    <cellStyle name="Összesen 2 38 3" xfId="24289" xr:uid="{EDF3C8DD-39F3-4396-993B-1D4F4AF58429}"/>
    <cellStyle name="Összesen 2 38 3 2" xfId="24290" xr:uid="{A3F5CBCA-D0DA-4DB2-B95B-E86659A947A0}"/>
    <cellStyle name="Összesen 2 38 3 2 2" xfId="24291" xr:uid="{074CD66A-5853-45CA-990F-D63AE0571B18}"/>
    <cellStyle name="Összesen 2 38 3 2_Volatility" xfId="24292" xr:uid="{6E3655C6-BE8F-4E63-8296-B3B8CCB89EA0}"/>
    <cellStyle name="Összesen 2 38 3 3" xfId="24293" xr:uid="{4FD97881-26BF-4648-8714-1B8798E4EAC8}"/>
    <cellStyle name="Összesen 2 38 3_Volatility" xfId="24294" xr:uid="{317B8EC2-6BCF-43C7-B362-7005F3CC3DEF}"/>
    <cellStyle name="Összesen 2 38 4" xfId="24295" xr:uid="{52FD754C-B5E3-45C0-A652-462A350FE95D}"/>
    <cellStyle name="Összesen 2 38 4 2" xfId="24296" xr:uid="{993C3C52-6E68-4608-A730-D721A0886A5F}"/>
    <cellStyle name="Összesen 2 38 4_Volatility" xfId="24297" xr:uid="{DA000D54-9EA9-454D-983A-297EB783D94A}"/>
    <cellStyle name="Összesen 2 38 5" xfId="24298" xr:uid="{2024D637-84BF-4F88-879A-F1BFEC6B2A7E}"/>
    <cellStyle name="Összesen 2 38_Volatility" xfId="24299" xr:uid="{334C5199-BC87-436A-B7E4-60B89A895BBF}"/>
    <cellStyle name="Összesen 2 39" xfId="24300" xr:uid="{048E8719-2177-42E3-A071-FBF59EB1F3A4}"/>
    <cellStyle name="Összesen 2 39 2" xfId="24301" xr:uid="{7B570618-1E82-4BE9-95C6-672996528DC4}"/>
    <cellStyle name="Összesen 2 39 2 2" xfId="24302" xr:uid="{A6A514E3-5E09-4768-9915-2D0418F12348}"/>
    <cellStyle name="Összesen 2 39 2 2 2" xfId="24303" xr:uid="{2659F6E1-D1B9-417F-8EAC-742B135DDB54}"/>
    <cellStyle name="Összesen 2 39 2 2 2 2" xfId="24304" xr:uid="{32000565-3354-4234-9B4F-DD5EEBC6EC2D}"/>
    <cellStyle name="Összesen 2 39 2 2 2_Volatility" xfId="24305" xr:uid="{BCD1EC1D-4703-4227-8241-8326D40EE480}"/>
    <cellStyle name="Összesen 2 39 2 2 3" xfId="24306" xr:uid="{2EDBFDA5-1DC2-4343-BEA5-EEF545D0A6D2}"/>
    <cellStyle name="Összesen 2 39 2 2_Volatility" xfId="24307" xr:uid="{AAAD1058-41CC-41D7-8017-84094E535F06}"/>
    <cellStyle name="Összesen 2 39 2 3" xfId="24308" xr:uid="{18855859-EED0-49BD-8DC0-0EB52594DEF0}"/>
    <cellStyle name="Összesen 2 39 2 3 2" xfId="24309" xr:uid="{194BB0B0-C471-4497-92E8-7D3771BEC46B}"/>
    <cellStyle name="Összesen 2 39 2 3 2 2" xfId="24310" xr:uid="{5B36ADE4-BE80-478B-93C9-B5DC7E246ED0}"/>
    <cellStyle name="Összesen 2 39 2 3 2_Volatility" xfId="24311" xr:uid="{8BEFAED9-5F37-4B61-AFD4-F978DF9A3773}"/>
    <cellStyle name="Összesen 2 39 2 3 3" xfId="24312" xr:uid="{EAC2AF3E-5C44-4D65-969A-F915473862A5}"/>
    <cellStyle name="Összesen 2 39 2 3_Volatility" xfId="24313" xr:uid="{6A60025B-3179-4D9E-ADE2-AF255233BAFD}"/>
    <cellStyle name="Összesen 2 39 2 4" xfId="24314" xr:uid="{0BCD96AB-1A91-4E26-B505-61D7C8C884D5}"/>
    <cellStyle name="Összesen 2 39 2 4 2" xfId="24315" xr:uid="{D20F9408-56E4-47DA-B2D2-F69EE234D24F}"/>
    <cellStyle name="Összesen 2 39 2 4_Volatility" xfId="24316" xr:uid="{C3D8CEB1-EEC8-4BCC-85C9-86B3C8162102}"/>
    <cellStyle name="Összesen 2 39 2 5" xfId="24317" xr:uid="{9B619FF0-4EFF-41F5-8F61-A1FE062A6430}"/>
    <cellStyle name="Összesen 2 39 2_Volatility" xfId="24318" xr:uid="{B03654BF-BC80-492B-8BCE-5665A6EDA151}"/>
    <cellStyle name="Összesen 2 39 3" xfId="24319" xr:uid="{BA7D8BE8-A24F-402E-AB7B-A3D6A2BD24BA}"/>
    <cellStyle name="Összesen 2 39 3 2" xfId="24320" xr:uid="{BC602E1F-E4A0-48E3-9587-7EEBDAAC222D}"/>
    <cellStyle name="Összesen 2 39 3 2 2" xfId="24321" xr:uid="{B4BC6ABF-2307-4B08-9FC6-B66260CE8270}"/>
    <cellStyle name="Összesen 2 39 3 2_Volatility" xfId="24322" xr:uid="{B2F3E339-7F99-424B-9856-CCB5E57B0C3C}"/>
    <cellStyle name="Összesen 2 39 3 3" xfId="24323" xr:uid="{55A733C8-92E9-44D0-8864-64ABB7A92604}"/>
    <cellStyle name="Összesen 2 39 3_Volatility" xfId="24324" xr:uid="{BE6DC041-2E63-4009-9D81-629602C2385A}"/>
    <cellStyle name="Összesen 2 39 4" xfId="24325" xr:uid="{BB39C7B0-BE5B-4B25-B838-0E49FBE1095C}"/>
    <cellStyle name="Összesen 2 39 4 2" xfId="24326" xr:uid="{12A91304-855A-4FF2-8F56-8636285B652C}"/>
    <cellStyle name="Összesen 2 39 4_Volatility" xfId="24327" xr:uid="{07A023DE-DEC2-44D6-BAAE-A8016D54EE8C}"/>
    <cellStyle name="Összesen 2 39 5" xfId="24328" xr:uid="{E07725A1-742E-4EB5-9445-63188A2E95CB}"/>
    <cellStyle name="Összesen 2 39_Volatility" xfId="24329" xr:uid="{1F9C3DFF-DDF1-462C-A0F2-E2EE2B26EE09}"/>
    <cellStyle name="Összesen 2 4" xfId="24330" xr:uid="{418F1DE1-98DD-42D6-88E4-7BC33DC2AE68}"/>
    <cellStyle name="Összesen 2 4 2" xfId="24331" xr:uid="{A550428C-48C1-467A-A2B8-2F9CCFCBF281}"/>
    <cellStyle name="Összesen 2 4 2 2" xfId="24332" xr:uid="{07A9BEF3-4934-4085-8A91-9025305F5198}"/>
    <cellStyle name="Összesen 2 4 2 2 2" xfId="24333" xr:uid="{A701E570-977D-4585-B28E-EA6DC95CEEAA}"/>
    <cellStyle name="Összesen 2 4 2 2 2 2" xfId="24334" xr:uid="{F65B28C6-A908-4487-8449-ADCFF6BD3047}"/>
    <cellStyle name="Összesen 2 4 2 2 2_Volatility" xfId="24335" xr:uid="{415CF290-0960-4D73-A623-60AB6FEB3645}"/>
    <cellStyle name="Összesen 2 4 2 2 3" xfId="24336" xr:uid="{29321806-97DE-4775-8E73-35D345D22CDA}"/>
    <cellStyle name="Összesen 2 4 2 2_Volatility" xfId="24337" xr:uid="{15A38F72-E8C4-4345-9CAF-4FDCA56C0F9E}"/>
    <cellStyle name="Összesen 2 4 2 3" xfId="24338" xr:uid="{237BB076-4CC0-4995-B397-D9B378ACFDD6}"/>
    <cellStyle name="Összesen 2 4 2 3 2" xfId="24339" xr:uid="{BE62B734-DE73-4044-891B-31AEFEB71EC8}"/>
    <cellStyle name="Összesen 2 4 2 3 2 2" xfId="24340" xr:uid="{4A83FF3C-1E58-4580-A492-59F09DA483C1}"/>
    <cellStyle name="Összesen 2 4 2 3 2_Volatility" xfId="24341" xr:uid="{8F0DB1A7-01A4-483A-A3B5-CEE5CD444D6E}"/>
    <cellStyle name="Összesen 2 4 2 3 3" xfId="24342" xr:uid="{B445AE90-18AE-4DBE-BB14-AEF49408C8ED}"/>
    <cellStyle name="Összesen 2 4 2 3_Volatility" xfId="24343" xr:uid="{E7B2EB9E-FBA5-4C5B-8342-2159B7E117F4}"/>
    <cellStyle name="Összesen 2 4 2 4" xfId="24344" xr:uid="{02ED09F4-7C98-4B25-BEDF-714048C020D1}"/>
    <cellStyle name="Összesen 2 4 2 4 2" xfId="24345" xr:uid="{BB1758A7-D5AC-4163-B30A-DABDC03454E0}"/>
    <cellStyle name="Összesen 2 4 2 4_Volatility" xfId="24346" xr:uid="{AE90CDD7-664F-43A6-8125-3571D3EFFB41}"/>
    <cellStyle name="Összesen 2 4 2 5" xfId="24347" xr:uid="{F7148A9E-EC4E-4BEE-86C7-4805AB7DFFFE}"/>
    <cellStyle name="Összesen 2 4 2_Volatility" xfId="24348" xr:uid="{68F7E6F6-6987-4958-84DA-C70665D7D0DE}"/>
    <cellStyle name="Összesen 2 4 3" xfId="24349" xr:uid="{BDA709E1-6870-409A-A5B1-A980BF9097A4}"/>
    <cellStyle name="Összesen 2 4 3 2" xfId="24350" xr:uid="{94522EE9-641E-4A33-9A97-4E3E45E810B0}"/>
    <cellStyle name="Összesen 2 4 3 2 2" xfId="24351" xr:uid="{CDC5FB33-5866-4281-9767-88CCC269D278}"/>
    <cellStyle name="Összesen 2 4 3 2_Volatility" xfId="24352" xr:uid="{76FC5A01-E13E-41F2-BD9D-CE11F4507A55}"/>
    <cellStyle name="Összesen 2 4 3 3" xfId="24353" xr:uid="{301CF0CA-77E6-42DE-B401-D12773BDD5A8}"/>
    <cellStyle name="Összesen 2 4 3_Volatility" xfId="24354" xr:uid="{40AA5053-1BD4-48DA-A7C7-834A5BC5B34B}"/>
    <cellStyle name="Összesen 2 4 4" xfId="24355" xr:uid="{41D03FE6-3E52-4EC0-A3F2-DE846EAEC43D}"/>
    <cellStyle name="Összesen 2 4 4 2" xfId="24356" xr:uid="{2D6C4474-F770-4E7A-BC17-9862384DCF94}"/>
    <cellStyle name="Összesen 2 4 4_Volatility" xfId="24357" xr:uid="{C0B6D75E-D62A-4E71-9C7F-25C8ED87220E}"/>
    <cellStyle name="Összesen 2 4 5" xfId="24358" xr:uid="{E97A34D0-4038-43BC-8F55-4709CCECC0F7}"/>
    <cellStyle name="Összesen 2 4_Volatility" xfId="24359" xr:uid="{3E28BB20-CF7A-4C2C-A53A-FE09814F1D0E}"/>
    <cellStyle name="Összesen 2 40" xfId="24360" xr:uid="{504DC154-0D28-402F-B3FB-CE79A823342C}"/>
    <cellStyle name="Összesen 2 40 2" xfId="24361" xr:uid="{0D4E20D1-4BD7-489F-9FAA-5C9734B28556}"/>
    <cellStyle name="Összesen 2 40 2 2" xfId="24362" xr:uid="{995D67CC-042E-4070-8C79-C797381744A9}"/>
    <cellStyle name="Összesen 2 40 2 2 2" xfId="24363" xr:uid="{847C2079-176E-4873-9246-1FB55F7EE792}"/>
    <cellStyle name="Összesen 2 40 2 2 2 2" xfId="24364" xr:uid="{D8DBEC19-4908-48CE-9F21-9EDF54ABACB8}"/>
    <cellStyle name="Összesen 2 40 2 2 2_Volatility" xfId="24365" xr:uid="{896C1281-97E3-4773-80B0-F6E47CA38D76}"/>
    <cellStyle name="Összesen 2 40 2 2 3" xfId="24366" xr:uid="{11CE992A-EAD9-4CD6-82F2-8CB920B95759}"/>
    <cellStyle name="Összesen 2 40 2 2_Volatility" xfId="24367" xr:uid="{EBD00050-DB14-41A8-AF54-DFF2D0ED06E1}"/>
    <cellStyle name="Összesen 2 40 2 3" xfId="24368" xr:uid="{7541A4FB-38A8-49CB-9F92-13A85F826BBC}"/>
    <cellStyle name="Összesen 2 40 2 3 2" xfId="24369" xr:uid="{D2E036A9-F2D4-4238-9C20-4EAE47259170}"/>
    <cellStyle name="Összesen 2 40 2 3 2 2" xfId="24370" xr:uid="{70CF0E20-AA6D-453E-8729-78208F9BE545}"/>
    <cellStyle name="Összesen 2 40 2 3 2_Volatility" xfId="24371" xr:uid="{569BD8EB-77FF-4DA3-BD7C-86A48E062BF9}"/>
    <cellStyle name="Összesen 2 40 2 3 3" xfId="24372" xr:uid="{0FF47228-4F68-4404-9ACC-8865B83B01DB}"/>
    <cellStyle name="Összesen 2 40 2 3_Volatility" xfId="24373" xr:uid="{EA80D40B-D44B-4E37-B88D-C6CBA4CBE8D9}"/>
    <cellStyle name="Összesen 2 40 2 4" xfId="24374" xr:uid="{4B595C9A-5772-4EA6-8EC6-8CB47ABCD31E}"/>
    <cellStyle name="Összesen 2 40 2 4 2" xfId="24375" xr:uid="{380A150B-19CB-4668-A7B1-3CD36E668B44}"/>
    <cellStyle name="Összesen 2 40 2 4_Volatility" xfId="24376" xr:uid="{83817874-8D34-443E-98D2-7B89874BCA1F}"/>
    <cellStyle name="Összesen 2 40 2 5" xfId="24377" xr:uid="{CF7EC96F-8D64-42B6-841E-AFD0A56F6585}"/>
    <cellStyle name="Összesen 2 40 2_Volatility" xfId="24378" xr:uid="{A5F8E801-0236-4FA6-A3D3-31E9B2461ED8}"/>
    <cellStyle name="Összesen 2 40 3" xfId="24379" xr:uid="{05CD71C4-AFCA-4CF1-AC85-416E53E28F74}"/>
    <cellStyle name="Összesen 2 40 3 2" xfId="24380" xr:uid="{CBC55971-1DE9-46F8-AD66-4FB3D8897595}"/>
    <cellStyle name="Összesen 2 40 3 2 2" xfId="24381" xr:uid="{EF3B019A-ADB9-452D-997B-B6A8687ABF90}"/>
    <cellStyle name="Összesen 2 40 3 2_Volatility" xfId="24382" xr:uid="{424F7E77-43BC-45DF-A542-D78750CB6894}"/>
    <cellStyle name="Összesen 2 40 3 3" xfId="24383" xr:uid="{E80A469E-CE60-4F5A-B806-1FACCD0526C2}"/>
    <cellStyle name="Összesen 2 40 3_Volatility" xfId="24384" xr:uid="{71C9E711-3474-4B2A-856B-C973F8B1D8FE}"/>
    <cellStyle name="Összesen 2 40 4" xfId="24385" xr:uid="{DCC349D3-E533-4896-9E2F-F0B02B42A36B}"/>
    <cellStyle name="Összesen 2 40 4 2" xfId="24386" xr:uid="{EDB93200-EF51-4442-80EE-5690B994E727}"/>
    <cellStyle name="Összesen 2 40 4_Volatility" xfId="24387" xr:uid="{10E72244-F02E-4BA6-A498-71914F7ECAA3}"/>
    <cellStyle name="Összesen 2 40 5" xfId="24388" xr:uid="{1B24BCF9-1F28-4DD4-B318-FE53FA174709}"/>
    <cellStyle name="Összesen 2 40_Volatility" xfId="24389" xr:uid="{0A87100F-3FA9-48FA-A6AD-8D9A657071D1}"/>
    <cellStyle name="Összesen 2 41" xfId="24390" xr:uid="{E94D7D00-BEB9-4601-85E8-0621F81B05AD}"/>
    <cellStyle name="Összesen 2 41 2" xfId="24391" xr:uid="{FEB893A1-8AD2-4FDD-8925-B369A01F0C64}"/>
    <cellStyle name="Összesen 2 41 2 2" xfId="24392" xr:uid="{35693886-280D-4CA6-AD3F-B4F08A06BC90}"/>
    <cellStyle name="Összesen 2 41 2 2 2" xfId="24393" xr:uid="{BE97955E-979F-4902-8CC3-80A9969B1461}"/>
    <cellStyle name="Összesen 2 41 2 2 2 2" xfId="24394" xr:uid="{7490100A-4031-44D3-AE85-F996CDC05A1A}"/>
    <cellStyle name="Összesen 2 41 2 2 2_Volatility" xfId="24395" xr:uid="{62D03B50-1926-4C9E-9748-7AC348C8DD16}"/>
    <cellStyle name="Összesen 2 41 2 2 3" xfId="24396" xr:uid="{17446055-665C-428C-9D50-ED499C93910D}"/>
    <cellStyle name="Összesen 2 41 2 2_Volatility" xfId="24397" xr:uid="{FFBDA6E9-F94F-40F1-837D-7D3364583F1D}"/>
    <cellStyle name="Összesen 2 41 2 3" xfId="24398" xr:uid="{1A3FE2D2-4D04-4041-AC73-801A502464A8}"/>
    <cellStyle name="Összesen 2 41 2 3 2" xfId="24399" xr:uid="{3FEB1CCD-EEA4-4092-A7A3-331172A5B648}"/>
    <cellStyle name="Összesen 2 41 2 3 2 2" xfId="24400" xr:uid="{DDA2C47B-2462-406A-9761-73B6B40E7A95}"/>
    <cellStyle name="Összesen 2 41 2 3 2_Volatility" xfId="24401" xr:uid="{41412420-2239-44EA-B57C-B8F6D7AF3B8A}"/>
    <cellStyle name="Összesen 2 41 2 3 3" xfId="24402" xr:uid="{9F37A995-4958-4DCA-A9AB-2BC3A25059CD}"/>
    <cellStyle name="Összesen 2 41 2 3_Volatility" xfId="24403" xr:uid="{489356F6-ADC6-4C32-877F-50A085C65420}"/>
    <cellStyle name="Összesen 2 41 2 4" xfId="24404" xr:uid="{78B62C41-EF5E-4105-9C6C-0B2DD32998B8}"/>
    <cellStyle name="Összesen 2 41 2 4 2" xfId="24405" xr:uid="{6569F68A-A6F8-4B81-9177-A06163D4431D}"/>
    <cellStyle name="Összesen 2 41 2 4_Volatility" xfId="24406" xr:uid="{0770CF9D-B239-47FB-AE55-7755BFED2108}"/>
    <cellStyle name="Összesen 2 41 2 5" xfId="24407" xr:uid="{DF5C8521-9CF2-4D40-906B-5160F22DA6A3}"/>
    <cellStyle name="Összesen 2 41 2_Volatility" xfId="24408" xr:uid="{86C8AC69-133F-4191-BBEF-2C9B17721329}"/>
    <cellStyle name="Összesen 2 41 3" xfId="24409" xr:uid="{DCF4444C-C182-4366-AD8F-17047178332A}"/>
    <cellStyle name="Összesen 2 41 3 2" xfId="24410" xr:uid="{79B0FD2F-FA33-401A-8434-57732B4F728C}"/>
    <cellStyle name="Összesen 2 41 3 2 2" xfId="24411" xr:uid="{944E2FB5-66AF-48DB-A56A-D79E3DB77EFE}"/>
    <cellStyle name="Összesen 2 41 3 2_Volatility" xfId="24412" xr:uid="{4D63C70A-B3F6-4E5B-BF36-18C564DA1612}"/>
    <cellStyle name="Összesen 2 41 3 3" xfId="24413" xr:uid="{2DE87921-C765-466C-A689-6E0804A12377}"/>
    <cellStyle name="Összesen 2 41 3_Volatility" xfId="24414" xr:uid="{D087F933-0587-4823-9F6E-F80FCF86FD3C}"/>
    <cellStyle name="Összesen 2 41 4" xfId="24415" xr:uid="{3DBF183A-0F22-4D86-AF4C-4ECA695AAB45}"/>
    <cellStyle name="Összesen 2 41 4 2" xfId="24416" xr:uid="{64269D6D-17CD-4FB1-9DD5-9E82ED621178}"/>
    <cellStyle name="Összesen 2 41 4_Volatility" xfId="24417" xr:uid="{0F5FEB17-FC74-4F8C-AF7A-B954DF9C2207}"/>
    <cellStyle name="Összesen 2 41 5" xfId="24418" xr:uid="{70B6A580-CEDD-415D-A4CF-C89611CDDB8A}"/>
    <cellStyle name="Összesen 2 41_Volatility" xfId="24419" xr:uid="{1414A4EE-C7F5-4FE7-846A-4289BF662AA2}"/>
    <cellStyle name="Összesen 2 42" xfId="24420" xr:uid="{2EAEB1D9-77CB-4CE3-8BDD-D559E6F372E3}"/>
    <cellStyle name="Összesen 2 42 2" xfId="24421" xr:uid="{766B29E6-9D34-4874-AAEC-8D3DDDF05C5E}"/>
    <cellStyle name="Összesen 2 42 2 2" xfId="24422" xr:uid="{D57F7772-D889-414E-9CCE-88E2A8D54FA3}"/>
    <cellStyle name="Összesen 2 42 2 2 2" xfId="24423" xr:uid="{02FE6CC5-DF77-425B-A2B3-1ED7EFB43D6B}"/>
    <cellStyle name="Összesen 2 42 2 2 2 2" xfId="24424" xr:uid="{5CEEA2D4-AAA2-4220-AA4E-F72BE4170940}"/>
    <cellStyle name="Összesen 2 42 2 2 2_Volatility" xfId="24425" xr:uid="{9899FD50-D269-4BC5-82E5-F670EF8D55D0}"/>
    <cellStyle name="Összesen 2 42 2 2 3" xfId="24426" xr:uid="{BB0F89DE-F808-42F7-8E63-A79250856FEA}"/>
    <cellStyle name="Összesen 2 42 2 2_Volatility" xfId="24427" xr:uid="{AFD97E78-ADC0-4DF0-B957-F0B4875E34CE}"/>
    <cellStyle name="Összesen 2 42 2 3" xfId="24428" xr:uid="{645E1E7F-5DB1-4B45-B4E5-EEC3DC2249A2}"/>
    <cellStyle name="Összesen 2 42 2 3 2" xfId="24429" xr:uid="{46A81E9C-3AFD-4181-B2D0-84BB6B0EF9B5}"/>
    <cellStyle name="Összesen 2 42 2 3 2 2" xfId="24430" xr:uid="{D9B9C05E-CAD9-4007-A45F-0E3DCE835522}"/>
    <cellStyle name="Összesen 2 42 2 3 2_Volatility" xfId="24431" xr:uid="{2B6D5A53-3619-4240-AEE0-A1DC7E19C54B}"/>
    <cellStyle name="Összesen 2 42 2 3 3" xfId="24432" xr:uid="{16F13E5D-C131-4107-8CD4-28CE1263C112}"/>
    <cellStyle name="Összesen 2 42 2 3_Volatility" xfId="24433" xr:uid="{CBFC8E6C-5930-4C82-B97D-9E35FD3759C4}"/>
    <cellStyle name="Összesen 2 42 2 4" xfId="24434" xr:uid="{DDDC13CE-42D7-4540-8492-876D1DFADD24}"/>
    <cellStyle name="Összesen 2 42 2 4 2" xfId="24435" xr:uid="{D4C1298E-8C8D-42E3-97A0-B9459FB2DA53}"/>
    <cellStyle name="Összesen 2 42 2 4_Volatility" xfId="24436" xr:uid="{1238E03D-6B7A-45E4-B3BB-4DD1193C842D}"/>
    <cellStyle name="Összesen 2 42 2 5" xfId="24437" xr:uid="{C6882071-D74A-487D-8C89-69AE10DFBEEC}"/>
    <cellStyle name="Összesen 2 42 2_Volatility" xfId="24438" xr:uid="{FF8E608B-1C58-4D43-A605-77B423EDAC1B}"/>
    <cellStyle name="Összesen 2 42 3" xfId="24439" xr:uid="{30904765-F2E8-4BE9-91A7-7ADCA0D3CDBD}"/>
    <cellStyle name="Összesen 2 42 3 2" xfId="24440" xr:uid="{A3F2A839-7CE8-40DB-8C3E-7516CF5D221B}"/>
    <cellStyle name="Összesen 2 42 3 2 2" xfId="24441" xr:uid="{02CB89A5-0796-41F3-B82A-32F4EA7CF130}"/>
    <cellStyle name="Összesen 2 42 3 2_Volatility" xfId="24442" xr:uid="{74EE1A41-3693-4680-A98F-AE06CDEB6AA4}"/>
    <cellStyle name="Összesen 2 42 3 3" xfId="24443" xr:uid="{F7B4B8F3-EEB3-4DDB-BF0D-6AFA8DE8C349}"/>
    <cellStyle name="Összesen 2 42 3_Volatility" xfId="24444" xr:uid="{38E17E5B-28BA-4A13-ABB4-A1CB3F554476}"/>
    <cellStyle name="Összesen 2 42 4" xfId="24445" xr:uid="{E9A75447-F274-46A6-B8E9-BC8008FEA655}"/>
    <cellStyle name="Összesen 2 42 4 2" xfId="24446" xr:uid="{B86E4784-33AC-4257-AC3E-82F9E8B195E4}"/>
    <cellStyle name="Összesen 2 42 4_Volatility" xfId="24447" xr:uid="{D110D094-E895-4B87-A80C-D9A6397DB6CA}"/>
    <cellStyle name="Összesen 2 42 5" xfId="24448" xr:uid="{2A9FFDEC-029F-42DB-8464-B0653123C2EB}"/>
    <cellStyle name="Összesen 2 42_Volatility" xfId="24449" xr:uid="{CD92DDA3-311E-4807-A5CC-83D9FD5C81F5}"/>
    <cellStyle name="Összesen 2 43" xfId="24450" xr:uid="{04EA7D80-2B9D-411E-B545-46510C2BABF9}"/>
    <cellStyle name="Összesen 2 43 2" xfId="24451" xr:uid="{489856CB-B3E9-405C-BFCA-82CDE3524262}"/>
    <cellStyle name="Összesen 2 43 2 2" xfId="24452" xr:uid="{96D05766-D5A3-4816-B6A7-A011F7118927}"/>
    <cellStyle name="Összesen 2 43 2 2 2" xfId="24453" xr:uid="{2125D5EE-DE5D-41D1-B05B-E4FDFC8D068A}"/>
    <cellStyle name="Összesen 2 43 2 2 2 2" xfId="24454" xr:uid="{A164CAD5-80EA-4BAB-B92A-A9E8E9243FB7}"/>
    <cellStyle name="Összesen 2 43 2 2 2_Volatility" xfId="24455" xr:uid="{B99D4C1F-3F31-41FB-A6AE-E81A847FC3BE}"/>
    <cellStyle name="Összesen 2 43 2 2 3" xfId="24456" xr:uid="{B7D802EB-8D8A-4B9C-96A4-B8B611FDDA7A}"/>
    <cellStyle name="Összesen 2 43 2 2_Volatility" xfId="24457" xr:uid="{AC2B344E-03B7-4616-8839-0CD66B0917FB}"/>
    <cellStyle name="Összesen 2 43 2 3" xfId="24458" xr:uid="{CB0E068D-2990-4C38-915B-97552C6840DC}"/>
    <cellStyle name="Összesen 2 43 2 3 2" xfId="24459" xr:uid="{91232F97-5A08-42AF-A94D-B43A8A3B5337}"/>
    <cellStyle name="Összesen 2 43 2 3 2 2" xfId="24460" xr:uid="{C2246BB9-FADC-45A0-ADFA-91BBB06EE989}"/>
    <cellStyle name="Összesen 2 43 2 3 2_Volatility" xfId="24461" xr:uid="{5CDBB245-F2F1-472C-A3B6-9CF452A2BE49}"/>
    <cellStyle name="Összesen 2 43 2 3 3" xfId="24462" xr:uid="{33220E28-9E1D-472D-A841-2DE438599E15}"/>
    <cellStyle name="Összesen 2 43 2 3_Volatility" xfId="24463" xr:uid="{6F3575BF-BA89-453A-86D3-92082C14854D}"/>
    <cellStyle name="Összesen 2 43 2 4" xfId="24464" xr:uid="{75B9E973-754C-4960-B737-EC93B7B79DD6}"/>
    <cellStyle name="Összesen 2 43 2 4 2" xfId="24465" xr:uid="{E78E0F5C-2929-4FEF-8F58-39595E1334FF}"/>
    <cellStyle name="Összesen 2 43 2 4_Volatility" xfId="24466" xr:uid="{DEC5C2AF-AF5B-47FA-9D01-5E76C026F819}"/>
    <cellStyle name="Összesen 2 43 2 5" xfId="24467" xr:uid="{4B0F9899-139D-4557-A1C0-9A4736DC5CA1}"/>
    <cellStyle name="Összesen 2 43 2_Volatility" xfId="24468" xr:uid="{C0354976-5CB9-4782-BF4D-1734FE4FBD2D}"/>
    <cellStyle name="Összesen 2 43 3" xfId="24469" xr:uid="{2CF4BEB3-F880-4938-90B7-B2A9FE530240}"/>
    <cellStyle name="Összesen 2 43 3 2" xfId="24470" xr:uid="{49CD7150-AB42-4483-B80C-2E262CDCA17F}"/>
    <cellStyle name="Összesen 2 43 3 2 2" xfId="24471" xr:uid="{360F0A99-8E1D-44FC-BEC0-ABADBAB472D1}"/>
    <cellStyle name="Összesen 2 43 3 2_Volatility" xfId="24472" xr:uid="{1BA21101-788A-4D7D-A121-6E377FAE350C}"/>
    <cellStyle name="Összesen 2 43 3 3" xfId="24473" xr:uid="{84CD7242-85D6-4384-A7EE-71E3D09A592E}"/>
    <cellStyle name="Összesen 2 43 3_Volatility" xfId="24474" xr:uid="{46666FC6-9D04-4468-9E20-6EDE7823727C}"/>
    <cellStyle name="Összesen 2 43 4" xfId="24475" xr:uid="{F7B1F59A-D17F-4F2F-B2F1-FADF82AF369C}"/>
    <cellStyle name="Összesen 2 43 4 2" xfId="24476" xr:uid="{C4523ADA-DFFD-4ACE-BF74-24B44F0BC9B5}"/>
    <cellStyle name="Összesen 2 43 4_Volatility" xfId="24477" xr:uid="{C9499866-02D1-4CCA-8853-1F357BC7450F}"/>
    <cellStyle name="Összesen 2 43 5" xfId="24478" xr:uid="{A72ED6CE-56E8-4904-84B6-83AF821BB06C}"/>
    <cellStyle name="Összesen 2 43_Volatility" xfId="24479" xr:uid="{A4D873B0-BF6C-46B8-B919-0791B17BB4A9}"/>
    <cellStyle name="Összesen 2 44" xfId="24480" xr:uid="{101D1714-C404-45DB-96FA-B45C1974E6A0}"/>
    <cellStyle name="Összesen 2 44 2" xfId="24481" xr:uid="{06C88DF5-C101-4FA3-A6EF-343EE7574EB1}"/>
    <cellStyle name="Összesen 2 44 2 2" xfId="24482" xr:uid="{A1A28EB0-96C9-4ACB-B047-DB2A63E369D1}"/>
    <cellStyle name="Összesen 2 44 2 2 2" xfId="24483" xr:uid="{71FFE7BD-C443-4F12-808C-348B2011915C}"/>
    <cellStyle name="Összesen 2 44 2 2 2 2" xfId="24484" xr:uid="{A04FA494-3781-4DA3-A5AC-7BE98B539681}"/>
    <cellStyle name="Összesen 2 44 2 2 2_Volatility" xfId="24485" xr:uid="{CCED1558-0613-421A-A77C-FB3F130D3ED9}"/>
    <cellStyle name="Összesen 2 44 2 2 3" xfId="24486" xr:uid="{273DF332-EFA6-4C20-B4B6-903AA2E2C47C}"/>
    <cellStyle name="Összesen 2 44 2 2_Volatility" xfId="24487" xr:uid="{794793AA-CE45-4F97-83CE-6B5D414051A0}"/>
    <cellStyle name="Összesen 2 44 2 3" xfId="24488" xr:uid="{6C96578E-6839-4AAB-8124-9340F2F7FAA2}"/>
    <cellStyle name="Összesen 2 44 2 3 2" xfId="24489" xr:uid="{7B2EEEA3-D6AF-4328-A116-C7A98339D090}"/>
    <cellStyle name="Összesen 2 44 2 3 2 2" xfId="24490" xr:uid="{6CB71F8E-EB09-4D26-8605-056626CE1D93}"/>
    <cellStyle name="Összesen 2 44 2 3 2_Volatility" xfId="24491" xr:uid="{7AC5EA5C-DECB-471E-955F-4B8ED06219BC}"/>
    <cellStyle name="Összesen 2 44 2 3 3" xfId="24492" xr:uid="{B6BD74F1-008C-4839-8C07-4EABD6CBDC97}"/>
    <cellStyle name="Összesen 2 44 2 3_Volatility" xfId="24493" xr:uid="{96168D81-4FD4-4091-862C-B9AC747B01CE}"/>
    <cellStyle name="Összesen 2 44 2 4" xfId="24494" xr:uid="{F77CE773-B90D-4BE2-8140-94CDF4173A75}"/>
    <cellStyle name="Összesen 2 44 2 4 2" xfId="24495" xr:uid="{598C7D9F-68F0-44C8-82D3-343D7C6AAFD0}"/>
    <cellStyle name="Összesen 2 44 2 4_Volatility" xfId="24496" xr:uid="{DEC214A8-92CD-4A2B-B46D-8E045F04CC2A}"/>
    <cellStyle name="Összesen 2 44 2 5" xfId="24497" xr:uid="{89D409C2-4A09-410C-9BF0-468C934BCC1E}"/>
    <cellStyle name="Összesen 2 44 2_Volatility" xfId="24498" xr:uid="{74C851C1-527E-4C49-A957-C7F2DBEB15FE}"/>
    <cellStyle name="Összesen 2 44 3" xfId="24499" xr:uid="{AA249E7A-60CD-4AF7-9D52-B611250B3835}"/>
    <cellStyle name="Összesen 2 44 3 2" xfId="24500" xr:uid="{6DE8D41A-479E-49E0-B46F-3C152836967D}"/>
    <cellStyle name="Összesen 2 44 3 2 2" xfId="24501" xr:uid="{5853B2EE-B1BB-4690-8D32-F8D9DCB25CBC}"/>
    <cellStyle name="Összesen 2 44 3 2_Volatility" xfId="24502" xr:uid="{5811171A-7DE7-4A8B-BB84-0C9F90A72BCF}"/>
    <cellStyle name="Összesen 2 44 3 3" xfId="24503" xr:uid="{36357FB7-A397-4580-B9B0-3AD548A1D2BD}"/>
    <cellStyle name="Összesen 2 44 3_Volatility" xfId="24504" xr:uid="{AE881D43-EBA7-471E-9D34-4E1FBDF26E98}"/>
    <cellStyle name="Összesen 2 44 4" xfId="24505" xr:uid="{7F85D544-D247-4FB8-A294-350E63FE8DDA}"/>
    <cellStyle name="Összesen 2 44 4 2" xfId="24506" xr:uid="{FB947FD2-2A79-4059-BF8D-194AE3906B85}"/>
    <cellStyle name="Összesen 2 44 4_Volatility" xfId="24507" xr:uid="{05F3ABB6-FCD2-4891-BAE0-4947D1E4A5CE}"/>
    <cellStyle name="Összesen 2 44 5" xfId="24508" xr:uid="{C84D2DA2-FC86-48AD-9381-6C6EF2D6D5FA}"/>
    <cellStyle name="Összesen 2 44_Volatility" xfId="24509" xr:uid="{37A48974-1F31-4703-A445-35B69071BFD0}"/>
    <cellStyle name="Összesen 2 45" xfId="24510" xr:uid="{3E33C8C0-30B4-4B0C-9C3F-A5FF12BF907D}"/>
    <cellStyle name="Összesen 2 45 2" xfId="24511" xr:uid="{5A6991FE-2805-49BB-AADA-1F724BCB0DD0}"/>
    <cellStyle name="Összesen 2 45 2 2" xfId="24512" xr:uid="{92842D18-F354-4B38-A719-808DCC7AC22C}"/>
    <cellStyle name="Összesen 2 45 2 2 2" xfId="24513" xr:uid="{D1257073-AF0F-4261-89A9-14A373A04BEA}"/>
    <cellStyle name="Összesen 2 45 2 2 2 2" xfId="24514" xr:uid="{D0B9DBB4-4893-434E-ADD0-AAF1F95605D4}"/>
    <cellStyle name="Összesen 2 45 2 2 2_Volatility" xfId="24515" xr:uid="{330241B4-A5D0-4DC8-8BFB-9699EE6DEC5E}"/>
    <cellStyle name="Összesen 2 45 2 2 3" xfId="24516" xr:uid="{2A09ADA8-CAE0-46F7-B4E8-1819BD0657B4}"/>
    <cellStyle name="Összesen 2 45 2 2_Volatility" xfId="24517" xr:uid="{DD28134E-21BA-42FC-BB11-1E4129CD7BA1}"/>
    <cellStyle name="Összesen 2 45 2 3" xfId="24518" xr:uid="{CDB7108D-A758-47D2-B73E-F97D7A81B336}"/>
    <cellStyle name="Összesen 2 45 2 3 2" xfId="24519" xr:uid="{7AD87061-B22F-4E19-8622-C0F4A681257C}"/>
    <cellStyle name="Összesen 2 45 2 3 2 2" xfId="24520" xr:uid="{AA5DA214-E4D4-4E17-A214-35BC52EED208}"/>
    <cellStyle name="Összesen 2 45 2 3 2_Volatility" xfId="24521" xr:uid="{84ECE549-F253-4C69-9C1A-56879BF217EB}"/>
    <cellStyle name="Összesen 2 45 2 3 3" xfId="24522" xr:uid="{150BE38B-B7A5-4052-9A0E-CEA38888E68D}"/>
    <cellStyle name="Összesen 2 45 2 3_Volatility" xfId="24523" xr:uid="{EF6CFE04-2E69-46BD-ABDF-AE6D776AFFCA}"/>
    <cellStyle name="Összesen 2 45 2 4" xfId="24524" xr:uid="{985DF6E9-8420-4F0F-9D63-44C09CC959C1}"/>
    <cellStyle name="Összesen 2 45 2 4 2" xfId="24525" xr:uid="{868FE2AA-F732-4526-AB64-4B249C2D895E}"/>
    <cellStyle name="Összesen 2 45 2 4_Volatility" xfId="24526" xr:uid="{9F65431C-FBAE-419E-A997-94334DCB3A3C}"/>
    <cellStyle name="Összesen 2 45 2 5" xfId="24527" xr:uid="{F6FA0DAF-8484-4C5C-9748-DA8E91591A98}"/>
    <cellStyle name="Összesen 2 45 2_Volatility" xfId="24528" xr:uid="{7CB54F56-66B6-40F2-BC08-61A30074AE34}"/>
    <cellStyle name="Összesen 2 45 3" xfId="24529" xr:uid="{E29AC5B5-9FF6-4531-9576-6EBB750527AD}"/>
    <cellStyle name="Összesen 2 45 3 2" xfId="24530" xr:uid="{3A3CBD6B-039F-4FE2-ABDC-3562D1194C77}"/>
    <cellStyle name="Összesen 2 45 3 2 2" xfId="24531" xr:uid="{ED86E1E9-65AB-441F-BB4B-063E6DE113E1}"/>
    <cellStyle name="Összesen 2 45 3 2_Volatility" xfId="24532" xr:uid="{A53EC3D0-00E3-4F43-929A-9E814F50D568}"/>
    <cellStyle name="Összesen 2 45 3 3" xfId="24533" xr:uid="{2AC249EC-2641-4D5A-8AFB-A0A72DDF7845}"/>
    <cellStyle name="Összesen 2 45 3_Volatility" xfId="24534" xr:uid="{71011312-7C91-4C3A-9715-4055C99CD896}"/>
    <cellStyle name="Összesen 2 45 4" xfId="24535" xr:uid="{A302A2F2-37F6-442D-A40E-6790390AFF15}"/>
    <cellStyle name="Összesen 2 45 4 2" xfId="24536" xr:uid="{06B875E5-4EFC-44A2-B370-D028871A9F99}"/>
    <cellStyle name="Összesen 2 45 4_Volatility" xfId="24537" xr:uid="{A8398EAF-AE7D-44B4-A675-B76035D456D4}"/>
    <cellStyle name="Összesen 2 45 5" xfId="24538" xr:uid="{C0EB1A54-BAB8-486E-B294-BC6C9BE9F8FA}"/>
    <cellStyle name="Összesen 2 45_Volatility" xfId="24539" xr:uid="{BA90158B-4248-46DB-A2D1-855A9DE87235}"/>
    <cellStyle name="Összesen 2 46" xfId="24540" xr:uid="{865DFB08-B3A9-44A1-A1F2-041693642914}"/>
    <cellStyle name="Összesen 2 46 2" xfId="24541" xr:uid="{3C9252AD-9D42-427B-9035-4AAA1A1B5FCE}"/>
    <cellStyle name="Összesen 2 46 2 2" xfId="24542" xr:uid="{2BC888BF-1E70-4926-845E-88A9C3EEDD60}"/>
    <cellStyle name="Összesen 2 46 2 2 2" xfId="24543" xr:uid="{881A8BCE-92D4-437B-A2FB-699E10322724}"/>
    <cellStyle name="Összesen 2 46 2 2 2 2" xfId="24544" xr:uid="{7E9EA9D2-7EC0-4B4E-B71B-FEE8F6B58A08}"/>
    <cellStyle name="Összesen 2 46 2 2 2_Volatility" xfId="24545" xr:uid="{4B0564AD-C837-4E3A-9B78-27C385DEFC3A}"/>
    <cellStyle name="Összesen 2 46 2 2 3" xfId="24546" xr:uid="{D3DD2E15-7F6E-4480-9427-11A19160C635}"/>
    <cellStyle name="Összesen 2 46 2 2_Volatility" xfId="24547" xr:uid="{702BC971-66C9-49BE-A201-2647CA36CCF3}"/>
    <cellStyle name="Összesen 2 46 2 3" xfId="24548" xr:uid="{DEF51A7A-C59E-4434-B18F-5F485D2FD21E}"/>
    <cellStyle name="Összesen 2 46 2 3 2" xfId="24549" xr:uid="{91D0C967-0B63-4F66-B65E-DA77CAD2F310}"/>
    <cellStyle name="Összesen 2 46 2 3 2 2" xfId="24550" xr:uid="{EB0D89C7-4FE7-4D75-A293-F84B617889BA}"/>
    <cellStyle name="Összesen 2 46 2 3 2_Volatility" xfId="24551" xr:uid="{A8225009-E041-4B58-9B7B-910A33E520D1}"/>
    <cellStyle name="Összesen 2 46 2 3 3" xfId="24552" xr:uid="{41C6EEE0-88E4-4B77-87A0-7498ABF25F53}"/>
    <cellStyle name="Összesen 2 46 2 3_Volatility" xfId="24553" xr:uid="{BCD764AC-F896-4A94-8F92-283899742BFE}"/>
    <cellStyle name="Összesen 2 46 2 4" xfId="24554" xr:uid="{29273AAB-ACEE-4A34-BB8A-476CCEF2188A}"/>
    <cellStyle name="Összesen 2 46 2 4 2" xfId="24555" xr:uid="{0D734340-1EBE-4082-9F63-2D02094FB609}"/>
    <cellStyle name="Összesen 2 46 2 4_Volatility" xfId="24556" xr:uid="{EF589AD0-7563-4DC5-838D-BAB850A025D3}"/>
    <cellStyle name="Összesen 2 46 2 5" xfId="24557" xr:uid="{5ACC11B4-018A-4BA3-A198-5C8F07ECFA2A}"/>
    <cellStyle name="Összesen 2 46 2_Volatility" xfId="24558" xr:uid="{7A5009B7-D0F5-48B7-BBCD-588F30CF85D0}"/>
    <cellStyle name="Összesen 2 46 3" xfId="24559" xr:uid="{25DEC742-8B1C-447C-8C16-F84175116862}"/>
    <cellStyle name="Összesen 2 46 3 2" xfId="24560" xr:uid="{5A5DFBE6-5901-4588-953C-D32E0DC02D2F}"/>
    <cellStyle name="Összesen 2 46 3 2 2" xfId="24561" xr:uid="{ED93BABD-C8BE-4281-BE0C-04843F946955}"/>
    <cellStyle name="Összesen 2 46 3 2_Volatility" xfId="24562" xr:uid="{9229BEA8-FECE-4B0D-90E4-517C2B0B8B7B}"/>
    <cellStyle name="Összesen 2 46 3 3" xfId="24563" xr:uid="{2A9CDAA4-AE13-4030-A48C-9F00106C4CE4}"/>
    <cellStyle name="Összesen 2 46 3_Volatility" xfId="24564" xr:uid="{90DD7B71-E680-4E3F-9852-9624F56458B1}"/>
    <cellStyle name="Összesen 2 46 4" xfId="24565" xr:uid="{54946ED4-C67A-469C-A724-0C024905F007}"/>
    <cellStyle name="Összesen 2 46 4 2" xfId="24566" xr:uid="{16ED2B7F-A204-4F10-9D55-C964D71FF066}"/>
    <cellStyle name="Összesen 2 46 4_Volatility" xfId="24567" xr:uid="{C684109B-4B65-418A-9EFE-F301BAF67696}"/>
    <cellStyle name="Összesen 2 46 5" xfId="24568" xr:uid="{2EF9F56A-4615-431B-89D8-67B6E3A91125}"/>
    <cellStyle name="Összesen 2 46_Volatility" xfId="24569" xr:uid="{1A2B9B23-04F4-4276-A3BB-A6EEC304F0FA}"/>
    <cellStyle name="Összesen 2 47" xfId="24570" xr:uid="{4CEB000B-3BCA-4BB9-B1D7-FA2936D4ADAC}"/>
    <cellStyle name="Összesen 2 47 2" xfId="24571" xr:uid="{EF02C3C9-50E5-4537-8EC4-1437BF2D731B}"/>
    <cellStyle name="Összesen 2 47 2 2" xfId="24572" xr:uid="{319D7D54-F573-483D-BA7B-92A1D8C45E00}"/>
    <cellStyle name="Összesen 2 47 2 2 2" xfId="24573" xr:uid="{18E06441-EA7C-46EC-B1F9-E3D8767B25C7}"/>
    <cellStyle name="Összesen 2 47 2 2_Volatility" xfId="24574" xr:uid="{426D7CCC-13C2-4469-8DF1-32B51643FC41}"/>
    <cellStyle name="Összesen 2 47 2 3" xfId="24575" xr:uid="{200A496A-2842-40DA-BEDA-520F13C39ECE}"/>
    <cellStyle name="Összesen 2 47 2_Volatility" xfId="24576" xr:uid="{FFE3532C-15C4-4C64-B088-CBCEDBD2946F}"/>
    <cellStyle name="Összesen 2 47 3" xfId="24577" xr:uid="{8EF805BD-CB9D-4D8C-BE64-F9F2715BB93E}"/>
    <cellStyle name="Összesen 2 47 3 2" xfId="24578" xr:uid="{7A63B888-9F0D-49C3-847D-6E1C69DC7773}"/>
    <cellStyle name="Összesen 2 47 3 2 2" xfId="24579" xr:uid="{2FD424C2-F8CA-4E8D-9C2B-4A2178F53A92}"/>
    <cellStyle name="Összesen 2 47 3 2_Volatility" xfId="24580" xr:uid="{5E8C0EB1-8372-4235-9C68-3A2CB63C531B}"/>
    <cellStyle name="Összesen 2 47 3 3" xfId="24581" xr:uid="{5F40649D-B97E-4FCC-A20B-30F8A0518058}"/>
    <cellStyle name="Összesen 2 47 3_Volatility" xfId="24582" xr:uid="{4FA623AD-1379-408D-80EA-1A345B8F7BF6}"/>
    <cellStyle name="Összesen 2 47 4" xfId="24583" xr:uid="{8C0B9D05-AF74-480A-BAF8-5F0DC616803C}"/>
    <cellStyle name="Összesen 2 47 4 2" xfId="24584" xr:uid="{E3EA62E9-28F8-44B2-90CF-3927D5331509}"/>
    <cellStyle name="Összesen 2 47 4_Volatility" xfId="24585" xr:uid="{FF54EBF4-EADE-4ABB-AFB3-681F50B7349C}"/>
    <cellStyle name="Összesen 2 47 5" xfId="24586" xr:uid="{F8298BD6-6BAA-4A80-8E33-A115E73BBF21}"/>
    <cellStyle name="Összesen 2 47_Volatility" xfId="24587" xr:uid="{A6586523-4DD5-4CE0-8AA1-6B27E93448D1}"/>
    <cellStyle name="Összesen 2 48" xfId="24588" xr:uid="{3FE7FD99-0EA9-4069-8AA8-66852535590A}"/>
    <cellStyle name="Összesen 2 48 2" xfId="24589" xr:uid="{0E4395B5-025A-48E1-A959-BAD771F9DC86}"/>
    <cellStyle name="Összesen 2 48 2 2" xfId="24590" xr:uid="{C96EF980-6579-423E-9D55-923E91C0DC95}"/>
    <cellStyle name="Összesen 2 48 2_Volatility" xfId="24591" xr:uid="{056D8002-E249-4E50-9895-108C5D8605D4}"/>
    <cellStyle name="Összesen 2 48 3" xfId="24592" xr:uid="{FD2175A3-63C1-467E-8C20-F79EE93E7F12}"/>
    <cellStyle name="Összesen 2 48_Volatility" xfId="24593" xr:uid="{95A4525E-E02B-4B4C-82AB-CE31A9F158E7}"/>
    <cellStyle name="Összesen 2 49" xfId="24594" xr:uid="{AC94F600-49BA-481F-9526-3E15B16A1552}"/>
    <cellStyle name="Összesen 2 49 2" xfId="24595" xr:uid="{9F1C0CC5-3B86-4CB1-9D01-86856ED6AEA2}"/>
    <cellStyle name="Összesen 2 49_Volatility" xfId="24596" xr:uid="{712450BB-4420-4ECF-BA08-9A63EF471847}"/>
    <cellStyle name="Összesen 2 5" xfId="24597" xr:uid="{FB553880-60E7-4830-8B44-BE6991F18D30}"/>
    <cellStyle name="Összesen 2 5 2" xfId="24598" xr:uid="{FECBA119-9C91-4799-8B37-15DF77BA4E9A}"/>
    <cellStyle name="Összesen 2 5 2 2" xfId="24599" xr:uid="{C5CB39B6-4420-433B-B7E0-80CAAC7603E0}"/>
    <cellStyle name="Összesen 2 5 2 2 2" xfId="24600" xr:uid="{9DEE0AB7-AE63-4FEB-B3E8-8833260D86F8}"/>
    <cellStyle name="Összesen 2 5 2 2 2 2" xfId="24601" xr:uid="{EE7DC55E-BF88-49C0-A417-4F7C3E04C8FB}"/>
    <cellStyle name="Összesen 2 5 2 2 2_Volatility" xfId="24602" xr:uid="{1405FCCF-452C-4860-8D04-D721F906B436}"/>
    <cellStyle name="Összesen 2 5 2 2 3" xfId="24603" xr:uid="{A2AA1D2C-92D2-41A3-A60C-EB5B15E19633}"/>
    <cellStyle name="Összesen 2 5 2 2_Volatility" xfId="24604" xr:uid="{A1BE5EB6-0D1F-46AB-9DCC-C9968FCF56EA}"/>
    <cellStyle name="Összesen 2 5 2 3" xfId="24605" xr:uid="{D4466160-D09C-4E36-9F93-8C1C1AC7B576}"/>
    <cellStyle name="Összesen 2 5 2 3 2" xfId="24606" xr:uid="{E227CD82-49CC-44D8-AD4F-C7AF336AF71B}"/>
    <cellStyle name="Összesen 2 5 2 3 2 2" xfId="24607" xr:uid="{244D4795-37AC-4786-9D3C-BBB94F8F2774}"/>
    <cellStyle name="Összesen 2 5 2 3 2_Volatility" xfId="24608" xr:uid="{C711A19A-CEBE-4446-B496-F567B75FE00F}"/>
    <cellStyle name="Összesen 2 5 2 3 3" xfId="24609" xr:uid="{0BE2E684-A5DB-42DF-A29F-641AC6EF8C8C}"/>
    <cellStyle name="Összesen 2 5 2 3_Volatility" xfId="24610" xr:uid="{F7984115-2125-4C18-A408-AB0B4D4BFB03}"/>
    <cellStyle name="Összesen 2 5 2 4" xfId="24611" xr:uid="{F3B3D768-03DB-4FF0-A386-7BDE1E151270}"/>
    <cellStyle name="Összesen 2 5 2 4 2" xfId="24612" xr:uid="{A8BFA358-F076-4BA2-ADEF-1306D31D764D}"/>
    <cellStyle name="Összesen 2 5 2 4_Volatility" xfId="24613" xr:uid="{5F3EB436-9C44-4988-A35D-4DF8B960E616}"/>
    <cellStyle name="Összesen 2 5 2 5" xfId="24614" xr:uid="{01508E80-DE15-4B43-BD04-DD5645923960}"/>
    <cellStyle name="Összesen 2 5 2_Volatility" xfId="24615" xr:uid="{B47FC330-76D9-4BF0-9F6A-DC785EB2F47D}"/>
    <cellStyle name="Összesen 2 5 3" xfId="24616" xr:uid="{67DCCA0A-D71F-48B4-86B0-C1E6FDF9F095}"/>
    <cellStyle name="Összesen 2 5 3 2" xfId="24617" xr:uid="{A70E03CF-4695-4BD7-9153-B09598859E39}"/>
    <cellStyle name="Összesen 2 5 3 2 2" xfId="24618" xr:uid="{209E5162-76E4-4B0E-A628-0CE773E8154C}"/>
    <cellStyle name="Összesen 2 5 3 2_Volatility" xfId="24619" xr:uid="{04B3B4AF-555D-4B81-B8A6-4C3A7529DA26}"/>
    <cellStyle name="Összesen 2 5 3 3" xfId="24620" xr:uid="{8A6BDA09-295C-4575-8957-A9660343D3D2}"/>
    <cellStyle name="Összesen 2 5 3_Volatility" xfId="24621" xr:uid="{4F2ACC73-B395-4D13-BE4B-12AE07AFC464}"/>
    <cellStyle name="Összesen 2 5 4" xfId="24622" xr:uid="{CCB3C556-4F73-4D1E-9DD1-B6E71AD522F3}"/>
    <cellStyle name="Összesen 2 5 4 2" xfId="24623" xr:uid="{470DD4A0-16EF-4692-933B-696C1DA6FED3}"/>
    <cellStyle name="Összesen 2 5 4_Volatility" xfId="24624" xr:uid="{1573102C-5866-48C3-A339-6BACCF74FE82}"/>
    <cellStyle name="Összesen 2 5 5" xfId="24625" xr:uid="{DA10545F-0B46-49B4-B4DA-B0E590AC31AF}"/>
    <cellStyle name="Összesen 2 5_Volatility" xfId="24626" xr:uid="{0E2E21EE-CA8F-4C89-9653-72F9F8339FDE}"/>
    <cellStyle name="Összesen 2 50" xfId="24627" xr:uid="{C0AFD5A5-2037-45BB-AF4B-B01201FDFB0B}"/>
    <cellStyle name="Összesen 2 6" xfId="24628" xr:uid="{18DC3424-CFC3-4C42-9D31-6D68B8AF3BAB}"/>
    <cellStyle name="Összesen 2 6 2" xfId="24629" xr:uid="{6170E678-9B04-478A-95EE-3B2EED952241}"/>
    <cellStyle name="Összesen 2 6 2 2" xfId="24630" xr:uid="{AAA9385A-C685-4005-A55D-4FB3D6554CF4}"/>
    <cellStyle name="Összesen 2 6 2 2 2" xfId="24631" xr:uid="{43C8E0EA-46C8-42BF-876C-9C5D0049435E}"/>
    <cellStyle name="Összesen 2 6 2 2 2 2" xfId="24632" xr:uid="{C672E3F5-C46C-479E-B26C-868BB710F74A}"/>
    <cellStyle name="Összesen 2 6 2 2 2_Volatility" xfId="24633" xr:uid="{3C020A66-8B6C-45D5-A39B-B01EF3AD1C09}"/>
    <cellStyle name="Összesen 2 6 2 2 3" xfId="24634" xr:uid="{66BF4AF0-A6AB-47DE-AE76-9BF25270009D}"/>
    <cellStyle name="Összesen 2 6 2 2_Volatility" xfId="24635" xr:uid="{8ACB9091-F99A-48E2-8550-D86F872A3518}"/>
    <cellStyle name="Összesen 2 6 2 3" xfId="24636" xr:uid="{DF6F03D4-88F9-49C3-A30C-E9B4B38357CD}"/>
    <cellStyle name="Összesen 2 6 2 3 2" xfId="24637" xr:uid="{339E1F01-417B-41DB-8D5E-6092F453250F}"/>
    <cellStyle name="Összesen 2 6 2 3 2 2" xfId="24638" xr:uid="{8E68807D-53E0-4820-8963-6B4EB7F0093D}"/>
    <cellStyle name="Összesen 2 6 2 3 2_Volatility" xfId="24639" xr:uid="{5CDB6813-3327-4BA8-BBDE-62FEA2874792}"/>
    <cellStyle name="Összesen 2 6 2 3 3" xfId="24640" xr:uid="{68C55872-1632-4203-88B4-F306DE0E1C36}"/>
    <cellStyle name="Összesen 2 6 2 3_Volatility" xfId="24641" xr:uid="{53E7166A-D0D2-4F65-B90D-EFB95A5A2419}"/>
    <cellStyle name="Összesen 2 6 2 4" xfId="24642" xr:uid="{650B0560-6AC9-4432-B9A7-86C6161B1B70}"/>
    <cellStyle name="Összesen 2 6 2 4 2" xfId="24643" xr:uid="{19C52017-80FB-4D0B-B732-B6036D16B20A}"/>
    <cellStyle name="Összesen 2 6 2 4_Volatility" xfId="24644" xr:uid="{F317D571-B353-48FE-947F-486895BA0E07}"/>
    <cellStyle name="Összesen 2 6 2 5" xfId="24645" xr:uid="{672C334F-584C-478D-820E-C0E7CBE90B0B}"/>
    <cellStyle name="Összesen 2 6 2_Volatility" xfId="24646" xr:uid="{EA37386A-24F2-4BA4-9EC9-1635E8056BC9}"/>
    <cellStyle name="Összesen 2 6 3" xfId="24647" xr:uid="{C3B6D155-4455-4166-981E-E383E749D68B}"/>
    <cellStyle name="Összesen 2 6 3 2" xfId="24648" xr:uid="{1EFBB739-2385-4E9A-915E-4B41DDE39FDF}"/>
    <cellStyle name="Összesen 2 6 3 2 2" xfId="24649" xr:uid="{5F4DE8EE-1E80-42A2-8C10-7CFD4419CFEB}"/>
    <cellStyle name="Összesen 2 6 3 2_Volatility" xfId="24650" xr:uid="{6680ACD3-7497-48B4-8DA6-A94D7AD4EF80}"/>
    <cellStyle name="Összesen 2 6 3 3" xfId="24651" xr:uid="{CEE4B7FC-6E30-4095-B32A-70AE509826C5}"/>
    <cellStyle name="Összesen 2 6 3_Volatility" xfId="24652" xr:uid="{ACEAED9B-018A-4BBC-BABE-41656F000193}"/>
    <cellStyle name="Összesen 2 6 4" xfId="24653" xr:uid="{8D626172-0230-4FCB-84E8-3CC6819B5EC4}"/>
    <cellStyle name="Összesen 2 6 4 2" xfId="24654" xr:uid="{BAC63DBC-400C-42EE-AB49-14D1636077B5}"/>
    <cellStyle name="Összesen 2 6 4_Volatility" xfId="24655" xr:uid="{912D9A46-2B97-4973-A227-5D1704FA9E25}"/>
    <cellStyle name="Összesen 2 6 5" xfId="24656" xr:uid="{659B46FA-794A-43E3-8682-9F008626BCEE}"/>
    <cellStyle name="Összesen 2 6_Volatility" xfId="24657" xr:uid="{4EA6D5C6-DF2C-4785-8BDD-2B554AC62536}"/>
    <cellStyle name="Összesen 2 7" xfId="24658" xr:uid="{0ACAF986-B853-480F-B354-913071E1C7CE}"/>
    <cellStyle name="Összesen 2 7 2" xfId="24659" xr:uid="{85FBBC2D-7A02-4876-A1FE-638C5148602D}"/>
    <cellStyle name="Összesen 2 7 2 2" xfId="24660" xr:uid="{6476780D-808A-480B-A47B-F0A37F6F958C}"/>
    <cellStyle name="Összesen 2 7 2 2 2" xfId="24661" xr:uid="{FDD391EA-A830-4EAE-A052-43228ADE3395}"/>
    <cellStyle name="Összesen 2 7 2 2 2 2" xfId="24662" xr:uid="{41A77223-DEC4-485A-A5FA-F3871C1D796C}"/>
    <cellStyle name="Összesen 2 7 2 2 2_Volatility" xfId="24663" xr:uid="{79EF2089-AB4F-4B6C-B4E6-9E46E207C8AA}"/>
    <cellStyle name="Összesen 2 7 2 2 3" xfId="24664" xr:uid="{FEE0E559-AE35-41C2-AF41-DF7A77D3F06C}"/>
    <cellStyle name="Összesen 2 7 2 2_Volatility" xfId="24665" xr:uid="{C4F81763-599F-4FC5-B16B-B12221B9162B}"/>
    <cellStyle name="Összesen 2 7 2 3" xfId="24666" xr:uid="{82ED7483-B7C1-47B8-945C-D8025510CF53}"/>
    <cellStyle name="Összesen 2 7 2 3 2" xfId="24667" xr:uid="{4A8BB5DF-8B47-4854-8742-ED41EFE6B2AA}"/>
    <cellStyle name="Összesen 2 7 2 3 2 2" xfId="24668" xr:uid="{CE0AC748-A342-420F-AEA1-F6BF472D390C}"/>
    <cellStyle name="Összesen 2 7 2 3 2_Volatility" xfId="24669" xr:uid="{CEAE721E-CA7D-4E87-9447-80F3B99B516F}"/>
    <cellStyle name="Összesen 2 7 2 3 3" xfId="24670" xr:uid="{9C10E296-4C83-48FB-99E8-EA4E4113975F}"/>
    <cellStyle name="Összesen 2 7 2 3_Volatility" xfId="24671" xr:uid="{8961F07D-7276-4B41-896B-5AC2182B8176}"/>
    <cellStyle name="Összesen 2 7 2 4" xfId="24672" xr:uid="{B4671DFC-2122-4363-A6C9-2C930A7C8446}"/>
    <cellStyle name="Összesen 2 7 2 4 2" xfId="24673" xr:uid="{64429C75-2E1C-4C24-862C-82ED108F31B5}"/>
    <cellStyle name="Összesen 2 7 2 4_Volatility" xfId="24674" xr:uid="{A50D40BD-3DEC-4105-AA8A-75F64E48F40E}"/>
    <cellStyle name="Összesen 2 7 2 5" xfId="24675" xr:uid="{B8ACAAEF-8616-42FE-9CC9-144D30FF8C4C}"/>
    <cellStyle name="Összesen 2 7 2_Volatility" xfId="24676" xr:uid="{1248D623-82ED-410D-9D2B-ACF3183D440B}"/>
    <cellStyle name="Összesen 2 7 3" xfId="24677" xr:uid="{46D92AAE-8BEB-433E-AB37-FB6BB494F274}"/>
    <cellStyle name="Összesen 2 7 3 2" xfId="24678" xr:uid="{53146324-0FAF-480B-898B-D8CA75144960}"/>
    <cellStyle name="Összesen 2 7 3 2 2" xfId="24679" xr:uid="{9A336BF7-6689-4960-B413-4A8CFC3EF31B}"/>
    <cellStyle name="Összesen 2 7 3 2_Volatility" xfId="24680" xr:uid="{C43286D5-C473-4AB5-B707-55154F4730B9}"/>
    <cellStyle name="Összesen 2 7 3 3" xfId="24681" xr:uid="{23FC2A69-8B81-4E01-8B93-1E3294F78B21}"/>
    <cellStyle name="Összesen 2 7 3_Volatility" xfId="24682" xr:uid="{F364964F-28A5-4802-90E7-2B7C026D490A}"/>
    <cellStyle name="Összesen 2 7 4" xfId="24683" xr:uid="{087CD651-C1EF-48A0-A2D5-E7961486F0CF}"/>
    <cellStyle name="Összesen 2 7 4 2" xfId="24684" xr:uid="{DA29543D-4595-41E4-866E-57A168E97D18}"/>
    <cellStyle name="Összesen 2 7 4_Volatility" xfId="24685" xr:uid="{E777273C-12D4-4C8B-B470-288F90ABFACE}"/>
    <cellStyle name="Összesen 2 7 5" xfId="24686" xr:uid="{992258D4-59F3-48FE-B65B-67526529CDD2}"/>
    <cellStyle name="Összesen 2 7_Volatility" xfId="24687" xr:uid="{24EF62C8-9505-4140-8446-E955E0BA9D2E}"/>
    <cellStyle name="Összesen 2 8" xfId="24688" xr:uid="{538234ED-5769-4E09-85CC-6DCCB788AF87}"/>
    <cellStyle name="Összesen 2 8 2" xfId="24689" xr:uid="{0A6C8170-EF69-4E64-84EC-5CB66BB0C3CD}"/>
    <cellStyle name="Összesen 2 8 2 2" xfId="24690" xr:uid="{6BCCA39B-6D22-44FE-B77F-7018796E1776}"/>
    <cellStyle name="Összesen 2 8 2 2 2" xfId="24691" xr:uid="{C5A1247F-AC84-4B9F-BB76-C64291A85A21}"/>
    <cellStyle name="Összesen 2 8 2 2 2 2" xfId="24692" xr:uid="{9724AD0D-1EE9-48DC-BE26-FE062659018A}"/>
    <cellStyle name="Összesen 2 8 2 2 2_Volatility" xfId="24693" xr:uid="{BF81CF7A-A968-49E4-942C-4A24F2704EAE}"/>
    <cellStyle name="Összesen 2 8 2 2 3" xfId="24694" xr:uid="{E94F33E5-9920-490F-83BF-C6AA995D129B}"/>
    <cellStyle name="Összesen 2 8 2 2_Volatility" xfId="24695" xr:uid="{9D76E22F-EDD0-44AB-9059-5CCFAC7FE6D0}"/>
    <cellStyle name="Összesen 2 8 2 3" xfId="24696" xr:uid="{E1206DC4-FED4-4A94-B397-7F906E9B629A}"/>
    <cellStyle name="Összesen 2 8 2 3 2" xfId="24697" xr:uid="{2041BE24-FE1C-41DF-BB9C-E1724F1BCC5E}"/>
    <cellStyle name="Összesen 2 8 2 3 2 2" xfId="24698" xr:uid="{F0F20454-BE95-4436-A1D2-E10472841A6A}"/>
    <cellStyle name="Összesen 2 8 2 3 2_Volatility" xfId="24699" xr:uid="{B15E5A79-40CB-40F5-86B3-7374A02B3763}"/>
    <cellStyle name="Összesen 2 8 2 3 3" xfId="24700" xr:uid="{A6ECFDB2-2FB6-4B87-A4D0-F77ECA131A2B}"/>
    <cellStyle name="Összesen 2 8 2 3_Volatility" xfId="24701" xr:uid="{21A1AF62-7743-4F3A-B739-210A7DA5B2CB}"/>
    <cellStyle name="Összesen 2 8 2 4" xfId="24702" xr:uid="{7E1325D7-7F8E-48AE-80CF-5456C5B4A52D}"/>
    <cellStyle name="Összesen 2 8 2 4 2" xfId="24703" xr:uid="{17C55986-7BA9-4406-A902-D0A253082C97}"/>
    <cellStyle name="Összesen 2 8 2 4_Volatility" xfId="24704" xr:uid="{B4C10F96-FAE7-4AAC-A128-D797E3D1ABD1}"/>
    <cellStyle name="Összesen 2 8 2 5" xfId="24705" xr:uid="{5083848E-8BF3-4F94-BB89-759B85159316}"/>
    <cellStyle name="Összesen 2 8 2_Volatility" xfId="24706" xr:uid="{9F692646-AD7F-4599-9F24-8379AED94A09}"/>
    <cellStyle name="Összesen 2 8 3" xfId="24707" xr:uid="{488483B2-241F-4358-A516-0617FCA73D72}"/>
    <cellStyle name="Összesen 2 8 3 2" xfId="24708" xr:uid="{DB40192D-C6C1-49DF-AF22-F39DEEE80239}"/>
    <cellStyle name="Összesen 2 8 3 2 2" xfId="24709" xr:uid="{5A71C0F9-A1C5-4F1E-9E57-274CDEEF9059}"/>
    <cellStyle name="Összesen 2 8 3 2_Volatility" xfId="24710" xr:uid="{61EBF63C-403A-42FD-90B0-1870E02B4C9A}"/>
    <cellStyle name="Összesen 2 8 3 3" xfId="24711" xr:uid="{0AFEC73D-01CD-4075-8A4D-EB526459B8A0}"/>
    <cellStyle name="Összesen 2 8 3_Volatility" xfId="24712" xr:uid="{4CDADCCB-B7EF-4A9E-9451-E7F9C68D0E3A}"/>
    <cellStyle name="Összesen 2 8 4" xfId="24713" xr:uid="{D136D813-FD1C-4291-8D2B-5D52236CC83C}"/>
    <cellStyle name="Összesen 2 8 4 2" xfId="24714" xr:uid="{F6060445-0CFC-41EF-8CF0-43D25D44C69B}"/>
    <cellStyle name="Összesen 2 8 4_Volatility" xfId="24715" xr:uid="{6C5B9077-D395-4245-9489-6E356AF704CC}"/>
    <cellStyle name="Összesen 2 8 5" xfId="24716" xr:uid="{DB7AA769-F7E6-4C17-AC34-04C9A1606D92}"/>
    <cellStyle name="Összesen 2 8_Volatility" xfId="24717" xr:uid="{77B661BF-4385-4C6A-BC44-C8326E07A8D7}"/>
    <cellStyle name="Összesen 2 9" xfId="24718" xr:uid="{A36A9AFE-6633-4C17-B0B4-56EC112A767E}"/>
    <cellStyle name="Összesen 2 9 2" xfId="24719" xr:uid="{D594BC44-6AC0-4FB1-BB1E-FECB70CB9D10}"/>
    <cellStyle name="Összesen 2 9 2 2" xfId="24720" xr:uid="{5F3AF23B-DC5A-43A5-9D78-8DE64E33C2E9}"/>
    <cellStyle name="Összesen 2 9 2 2 2" xfId="24721" xr:uid="{421D56DC-D651-4DD6-8F79-5A15DFF2B182}"/>
    <cellStyle name="Összesen 2 9 2 2 2 2" xfId="24722" xr:uid="{B9E0F6EB-0816-455E-AC64-B0772137BB6F}"/>
    <cellStyle name="Összesen 2 9 2 2 2_Volatility" xfId="24723" xr:uid="{9486B85E-A813-461F-8996-1262506AB2C8}"/>
    <cellStyle name="Összesen 2 9 2 2 3" xfId="24724" xr:uid="{B81EB36A-F2A2-43E3-810B-415E4B4A264E}"/>
    <cellStyle name="Összesen 2 9 2 2_Volatility" xfId="24725" xr:uid="{D2C5EBB9-E91D-4FAD-B30C-966281891276}"/>
    <cellStyle name="Összesen 2 9 2 3" xfId="24726" xr:uid="{545BDB34-0797-4701-98BB-BE64C3CF4678}"/>
    <cellStyle name="Összesen 2 9 2 3 2" xfId="24727" xr:uid="{CE29E170-1686-424D-909F-5B894DBD0D2C}"/>
    <cellStyle name="Összesen 2 9 2 3 2 2" xfId="24728" xr:uid="{1AC32611-4161-4B1E-BF37-1995E8262818}"/>
    <cellStyle name="Összesen 2 9 2 3 2_Volatility" xfId="24729" xr:uid="{067448FD-F589-4984-B556-36A001AA34BE}"/>
    <cellStyle name="Összesen 2 9 2 3 3" xfId="24730" xr:uid="{58E5B85E-DA3B-4A7C-983C-1A114D8D14B9}"/>
    <cellStyle name="Összesen 2 9 2 3_Volatility" xfId="24731" xr:uid="{35136D4D-F88E-4A4B-B36A-3EE427FA3769}"/>
    <cellStyle name="Összesen 2 9 2 4" xfId="24732" xr:uid="{1BAA720D-52E5-4C99-A7B1-10BE4B6C812B}"/>
    <cellStyle name="Összesen 2 9 2 4 2" xfId="24733" xr:uid="{495F4D66-0288-4A3C-982C-1AEA854DDBC8}"/>
    <cellStyle name="Összesen 2 9 2 4_Volatility" xfId="24734" xr:uid="{D09BACFE-903B-41FA-95F9-FB7F04CDC851}"/>
    <cellStyle name="Összesen 2 9 2 5" xfId="24735" xr:uid="{08932DF4-2942-4076-8C90-DA1EBD475A28}"/>
    <cellStyle name="Összesen 2 9 2_Volatility" xfId="24736" xr:uid="{3D165BF8-F193-44A3-910E-245581704AA0}"/>
    <cellStyle name="Összesen 2 9 3" xfId="24737" xr:uid="{A6217FFB-EE0C-4255-83C4-4F4D1BFFE141}"/>
    <cellStyle name="Összesen 2 9 3 2" xfId="24738" xr:uid="{391F4965-B094-4BC9-A782-86836EF24A7B}"/>
    <cellStyle name="Összesen 2 9 3 2 2" xfId="24739" xr:uid="{FFC86D64-C300-4510-AF33-A67CD002AB9A}"/>
    <cellStyle name="Összesen 2 9 3 2_Volatility" xfId="24740" xr:uid="{C7D40387-033C-4857-8E40-D85572C1A938}"/>
    <cellStyle name="Összesen 2 9 3 3" xfId="24741" xr:uid="{2A89CF1A-7303-4DA8-8032-C1BBEEBCEE15}"/>
    <cellStyle name="Összesen 2 9 3_Volatility" xfId="24742" xr:uid="{AED2CE8D-776D-49A1-A9BA-74C3A017505A}"/>
    <cellStyle name="Összesen 2 9 4" xfId="24743" xr:uid="{3EDE0A91-A8C8-4FF6-A926-87819EF87757}"/>
    <cellStyle name="Összesen 2 9 4 2" xfId="24744" xr:uid="{2436D393-C769-40AD-A943-D364CA8F0F96}"/>
    <cellStyle name="Összesen 2 9 4_Volatility" xfId="24745" xr:uid="{E0123820-E018-4856-BEF1-81D27423A152}"/>
    <cellStyle name="Összesen 2 9 5" xfId="24746" xr:uid="{445C99C6-5BBD-4B84-8101-81EC0218909B}"/>
    <cellStyle name="Összesen 2 9_Volatility" xfId="24747" xr:uid="{DC830418-3698-4A37-A22F-7B095357C160}"/>
    <cellStyle name="Összesen 2_Volatility" xfId="24748" xr:uid="{87EAF7DB-8792-4738-8292-A5F08D757613}"/>
    <cellStyle name="Összesen 3" xfId="24749" xr:uid="{F69D23F7-6354-4589-93A3-E3A0AD88C699}"/>
    <cellStyle name="Összesen 3 2" xfId="24750" xr:uid="{6D8BC89B-F127-47EC-84A6-21437B956E48}"/>
    <cellStyle name="Összesen 3 2 2" xfId="24751" xr:uid="{9DE97E1A-333A-4BA3-98FC-22FEF80AB7E9}"/>
    <cellStyle name="Összesen 3 2_Volatility" xfId="24752" xr:uid="{3D66FC42-5527-4196-A834-4DD531890F99}"/>
    <cellStyle name="Összesen 3 3" xfId="24753" xr:uid="{73A70B49-8B55-4DAC-BE60-1D9218900850}"/>
    <cellStyle name="Összesen 3_Volatility" xfId="24754" xr:uid="{3C5740BC-C314-4AC2-A768-24C0A777DDEF}"/>
    <cellStyle name="Összesen 4" xfId="24755" xr:uid="{03053E0A-4135-4108-B6C8-F48513D1769B}"/>
    <cellStyle name="Összesen 4 2" xfId="24756" xr:uid="{89FEF0C8-7089-4894-8B77-CA98C18B2A15}"/>
    <cellStyle name="Összesen 4_Volatility" xfId="24757" xr:uid="{3DFB2E08-6803-4774-866D-AB811C7FBE11}"/>
    <cellStyle name="Összesen_Volatility" xfId="24758" xr:uid="{6FB496CE-97A6-4FAE-A9CC-0B2CDF19DC43}"/>
    <cellStyle name="Output 2" xfId="24759" xr:uid="{CAC00E1D-7146-47E1-8D89-FD3D3A8A724A}"/>
    <cellStyle name="Output 2 2" xfId="24760" xr:uid="{DF567A15-AED8-4882-856A-0303F53364DD}"/>
    <cellStyle name="Output 2 2 10" xfId="24761" xr:uid="{2B691CE1-C169-4650-8D6E-C81C15533AA8}"/>
    <cellStyle name="Output 2 2 10 2" xfId="24762" xr:uid="{4027615C-797C-4BDB-B097-AFD40E6D8BEA}"/>
    <cellStyle name="Output 2 2 10 2 2" xfId="24763" xr:uid="{922B0C4D-4287-4B6E-A247-CAE3F4A655A2}"/>
    <cellStyle name="Output 2 2 10 2 2 2" xfId="24764" xr:uid="{4030E91E-C2C5-4C2D-B95E-EEF6D8379F4A}"/>
    <cellStyle name="Output 2 2 10 2 2 2 2" xfId="24765" xr:uid="{F04CD419-9D2E-4F0C-B93C-2CC751B3FED1}"/>
    <cellStyle name="Output 2 2 10 2 2 2_Volatility" xfId="24766" xr:uid="{D32F9464-AA4D-4230-B2C8-277FEAAA5F09}"/>
    <cellStyle name="Output 2 2 10 2 2 3" xfId="24767" xr:uid="{8F4FAC5F-858B-4D58-98D9-FC6FBDF16866}"/>
    <cellStyle name="Output 2 2 10 2 2_Volatility" xfId="24768" xr:uid="{6199F0D9-425E-4A2C-ABC0-CED179D08256}"/>
    <cellStyle name="Output 2 2 10 2 3" xfId="24769" xr:uid="{1A15FB31-2240-404A-9A85-FBD8BDC0CC5D}"/>
    <cellStyle name="Output 2 2 10 2 3 2" xfId="24770" xr:uid="{3B0766DC-6523-4433-88B9-079A4D329ABC}"/>
    <cellStyle name="Output 2 2 10 2 3 2 2" xfId="24771" xr:uid="{77336553-6B14-43A1-9D1C-01D44B7D9B3E}"/>
    <cellStyle name="Output 2 2 10 2 3 2_Volatility" xfId="24772" xr:uid="{E3719F42-FE4C-4B87-80BA-CE367A78AEF3}"/>
    <cellStyle name="Output 2 2 10 2 3 3" xfId="24773" xr:uid="{508B221F-92BF-47AE-B9DF-7657CA93891F}"/>
    <cellStyle name="Output 2 2 10 2 3_Volatility" xfId="24774" xr:uid="{67C8BA6E-78B0-4BAB-9454-6AB8E301C250}"/>
    <cellStyle name="Output 2 2 10 2 4" xfId="24775" xr:uid="{29D61BF6-C17D-4DB6-8C36-13AAC5AC1DF1}"/>
    <cellStyle name="Output 2 2 10 2 4 2" xfId="24776" xr:uid="{20819CEC-12D8-447C-99AE-A40C28564F6C}"/>
    <cellStyle name="Output 2 2 10 2 4_Volatility" xfId="24777" xr:uid="{DCB06F15-6D3F-40A2-99D0-1331E1075481}"/>
    <cellStyle name="Output 2 2 10 2 5" xfId="24778" xr:uid="{F5926088-BA31-4DD4-B986-E5CF274979AE}"/>
    <cellStyle name="Output 2 2 10 2_Volatility" xfId="24779" xr:uid="{742EE351-AA0E-4610-A548-85C62BF08F5D}"/>
    <cellStyle name="Output 2 2 10 3" xfId="24780" xr:uid="{9D07D3C2-8088-40E7-BC1A-E90646B9B50F}"/>
    <cellStyle name="Output 2 2 10 3 2" xfId="24781" xr:uid="{3370CF88-4CEC-4917-8308-24649A15DF31}"/>
    <cellStyle name="Output 2 2 10 3 2 2" xfId="24782" xr:uid="{F672A201-71A2-4B17-9C09-11479D5D87D7}"/>
    <cellStyle name="Output 2 2 10 3 2_Volatility" xfId="24783" xr:uid="{4F30861D-0065-44A5-9FE9-18AF1705F431}"/>
    <cellStyle name="Output 2 2 10 3 3" xfId="24784" xr:uid="{DD6B0150-649D-4458-A66E-B1EF9BE8C177}"/>
    <cellStyle name="Output 2 2 10 3_Volatility" xfId="24785" xr:uid="{8EFAD94C-8ECC-4ADF-BFB7-8284B81F761B}"/>
    <cellStyle name="Output 2 2 10 4" xfId="24786" xr:uid="{60419E2B-7E84-4BF5-AC20-22E74BC53703}"/>
    <cellStyle name="Output 2 2 10 4 2" xfId="24787" xr:uid="{AB6E13AF-5EE0-49C2-8786-EF90F6D821AC}"/>
    <cellStyle name="Output 2 2 10 4_Volatility" xfId="24788" xr:uid="{F30B31F3-117B-4A7E-95D7-6D3D3354CAAB}"/>
    <cellStyle name="Output 2 2 10 5" xfId="24789" xr:uid="{7AA333BE-36A9-4685-B034-63CAF8D05C1E}"/>
    <cellStyle name="Output 2 2 10_Volatility" xfId="24790" xr:uid="{1EEE7E66-D00D-4BD0-BBCC-35466AD41B7D}"/>
    <cellStyle name="Output 2 2 11" xfId="24791" xr:uid="{6C8490BF-DA72-48ED-BAAD-5791B08E9435}"/>
    <cellStyle name="Output 2 2 11 2" xfId="24792" xr:uid="{6B95B88B-9274-4C5D-A919-11C6D5CC4314}"/>
    <cellStyle name="Output 2 2 11 2 2" xfId="24793" xr:uid="{416C7F3D-6512-4169-8C7A-8697B44EC4EB}"/>
    <cellStyle name="Output 2 2 11 2 2 2" xfId="24794" xr:uid="{70212672-738B-4181-951D-E4974BCD2482}"/>
    <cellStyle name="Output 2 2 11 2 2 2 2" xfId="24795" xr:uid="{3955723C-262C-4E2B-AEF0-E74954C92732}"/>
    <cellStyle name="Output 2 2 11 2 2 2_Volatility" xfId="24796" xr:uid="{37D243B5-FC91-4307-AF3F-481A49A9E10F}"/>
    <cellStyle name="Output 2 2 11 2 2 3" xfId="24797" xr:uid="{D0BF754A-89FC-425F-A6ED-589B535C2B1D}"/>
    <cellStyle name="Output 2 2 11 2 2_Volatility" xfId="24798" xr:uid="{91FADB89-5188-43FE-A0E5-1CEA7AF17338}"/>
    <cellStyle name="Output 2 2 11 2 3" xfId="24799" xr:uid="{F965D963-3618-4E75-938D-CACFDCF5A2B0}"/>
    <cellStyle name="Output 2 2 11 2 3 2" xfId="24800" xr:uid="{AFE30CB0-1372-4C2A-BF0E-7B774B235874}"/>
    <cellStyle name="Output 2 2 11 2 3 2 2" xfId="24801" xr:uid="{060AC604-1998-4D3A-B396-A365846E6E42}"/>
    <cellStyle name="Output 2 2 11 2 3 2_Volatility" xfId="24802" xr:uid="{4BF3FD61-5854-483A-8AFA-847D231023A9}"/>
    <cellStyle name="Output 2 2 11 2 3 3" xfId="24803" xr:uid="{E26660F7-382C-4BC7-B561-395BAEB0D64E}"/>
    <cellStyle name="Output 2 2 11 2 3_Volatility" xfId="24804" xr:uid="{01BE956C-253A-4DE5-BEF9-7AB47ED51763}"/>
    <cellStyle name="Output 2 2 11 2 4" xfId="24805" xr:uid="{5C58280B-2D62-4665-9B56-1A92832336CF}"/>
    <cellStyle name="Output 2 2 11 2 4 2" xfId="24806" xr:uid="{612C831B-159C-4E2B-B1EF-412EB4F14BA6}"/>
    <cellStyle name="Output 2 2 11 2 4_Volatility" xfId="24807" xr:uid="{E7E0AE1A-ED10-40C6-AFF4-A7ABD45138C5}"/>
    <cellStyle name="Output 2 2 11 2 5" xfId="24808" xr:uid="{AA7E2631-F938-4A18-B4E0-CD54D672B168}"/>
    <cellStyle name="Output 2 2 11 2_Volatility" xfId="24809" xr:uid="{11CC8A44-DB05-4892-BED5-50300B08EFB5}"/>
    <cellStyle name="Output 2 2 11 3" xfId="24810" xr:uid="{CB69561E-95F5-438D-9768-F36202CC7493}"/>
    <cellStyle name="Output 2 2 11 3 2" xfId="24811" xr:uid="{01CC27AF-1BDC-4174-B01D-4C99B7F91180}"/>
    <cellStyle name="Output 2 2 11 3 2 2" xfId="24812" xr:uid="{C44CC4CC-048F-4F70-97FE-507F09722311}"/>
    <cellStyle name="Output 2 2 11 3 2_Volatility" xfId="24813" xr:uid="{2816158B-3AEB-4EC4-BCFD-BF1A01B7F1B5}"/>
    <cellStyle name="Output 2 2 11 3 3" xfId="24814" xr:uid="{5A35A689-17C8-4369-A67E-D1929C302E83}"/>
    <cellStyle name="Output 2 2 11 3_Volatility" xfId="24815" xr:uid="{CD0789CA-7915-499F-99AE-7BC82C376E8A}"/>
    <cellStyle name="Output 2 2 11 4" xfId="24816" xr:uid="{882EDB08-1E41-47E7-BF40-082B226CD872}"/>
    <cellStyle name="Output 2 2 11 4 2" xfId="24817" xr:uid="{DF93230B-D3F3-49A2-9A7C-D6355D922F19}"/>
    <cellStyle name="Output 2 2 11 4_Volatility" xfId="24818" xr:uid="{B184F84F-F616-41B0-A532-8947E62DD101}"/>
    <cellStyle name="Output 2 2 11 5" xfId="24819" xr:uid="{C14201C6-ABBF-4083-A70C-A691891510E4}"/>
    <cellStyle name="Output 2 2 11_Volatility" xfId="24820" xr:uid="{8FD11FE7-1168-4E49-883F-7713120AF702}"/>
    <cellStyle name="Output 2 2 12" xfId="24821" xr:uid="{5E67144C-315E-4DE1-A358-DF5A93F26C62}"/>
    <cellStyle name="Output 2 2 12 2" xfId="24822" xr:uid="{97CABB38-CFB0-4AFD-A3C1-C1DCD214976F}"/>
    <cellStyle name="Output 2 2 12 2 2" xfId="24823" xr:uid="{79611735-22CA-4F21-A081-34273BFD83EB}"/>
    <cellStyle name="Output 2 2 12 2 2 2" xfId="24824" xr:uid="{78885DBE-96C1-4831-9DE2-C7667653A9AA}"/>
    <cellStyle name="Output 2 2 12 2 2 2 2" xfId="24825" xr:uid="{8B20BC08-E580-4E33-AAAE-8F867C3CB0FE}"/>
    <cellStyle name="Output 2 2 12 2 2 2_Volatility" xfId="24826" xr:uid="{36936521-E683-4902-9144-71BE223EFAA8}"/>
    <cellStyle name="Output 2 2 12 2 2 3" xfId="24827" xr:uid="{ADF71C83-FCFE-4631-8AB7-BA8C102BAC61}"/>
    <cellStyle name="Output 2 2 12 2 2_Volatility" xfId="24828" xr:uid="{02F504A9-4C1E-4637-9EA2-4F72D0A7FE9E}"/>
    <cellStyle name="Output 2 2 12 2 3" xfId="24829" xr:uid="{7989B6BE-8E3A-4CD4-938D-7BA4E9B2AD6A}"/>
    <cellStyle name="Output 2 2 12 2 3 2" xfId="24830" xr:uid="{74119F6C-42CB-4160-901F-9E4469E020A7}"/>
    <cellStyle name="Output 2 2 12 2 3 2 2" xfId="24831" xr:uid="{97B7F704-E9E5-4595-BB51-EDC585EFF467}"/>
    <cellStyle name="Output 2 2 12 2 3 2_Volatility" xfId="24832" xr:uid="{66DF4E45-002C-4F98-8CBA-730F567C93D8}"/>
    <cellStyle name="Output 2 2 12 2 3 3" xfId="24833" xr:uid="{4AD0553C-0839-42CA-A7AE-29299B30CD64}"/>
    <cellStyle name="Output 2 2 12 2 3_Volatility" xfId="24834" xr:uid="{BA6B844A-89FC-428F-B7DC-95EEC6BE8061}"/>
    <cellStyle name="Output 2 2 12 2 4" xfId="24835" xr:uid="{47EEF4BF-C410-4855-A929-F949FE277E5F}"/>
    <cellStyle name="Output 2 2 12 2 4 2" xfId="24836" xr:uid="{AA53CD3A-15B8-4FF9-A095-32EF07EF8BD3}"/>
    <cellStyle name="Output 2 2 12 2 4_Volatility" xfId="24837" xr:uid="{D5F6A71F-BEB3-4C00-80D6-98215E05D52A}"/>
    <cellStyle name="Output 2 2 12 2 5" xfId="24838" xr:uid="{67EF730E-4E05-43B0-9246-853EA43E6182}"/>
    <cellStyle name="Output 2 2 12 2_Volatility" xfId="24839" xr:uid="{1F90FDDD-6563-4D7D-90EA-3563A8B2C59A}"/>
    <cellStyle name="Output 2 2 12 3" xfId="24840" xr:uid="{11AD5B5C-0D58-40CA-8940-191BCA269DA8}"/>
    <cellStyle name="Output 2 2 12 3 2" xfId="24841" xr:uid="{D18BAFE0-8794-43E6-B1F4-A76D14051F0F}"/>
    <cellStyle name="Output 2 2 12 3 2 2" xfId="24842" xr:uid="{486C9019-1AB8-4451-9598-5BED7CA33C0F}"/>
    <cellStyle name="Output 2 2 12 3 2_Volatility" xfId="24843" xr:uid="{EDFB3AC0-DC95-4FA0-B571-656025192BF8}"/>
    <cellStyle name="Output 2 2 12 3 3" xfId="24844" xr:uid="{B500AFF8-6E31-45BB-A40A-04E26D9628CB}"/>
    <cellStyle name="Output 2 2 12 3_Volatility" xfId="24845" xr:uid="{75AC78A0-6735-432E-A059-6657F185B37D}"/>
    <cellStyle name="Output 2 2 12 4" xfId="24846" xr:uid="{AD8C1324-94EA-4420-BFA6-2CAB352C1D81}"/>
    <cellStyle name="Output 2 2 12 4 2" xfId="24847" xr:uid="{692ADB6C-1219-4E73-9991-22AC0D66602B}"/>
    <cellStyle name="Output 2 2 12 4_Volatility" xfId="24848" xr:uid="{B3FF1323-AFC0-42E4-9C39-0EC5BA6C6D76}"/>
    <cellStyle name="Output 2 2 12 5" xfId="24849" xr:uid="{79BD9FC5-C8EA-4D14-8F87-38EAEA5A04CC}"/>
    <cellStyle name="Output 2 2 12_Volatility" xfId="24850" xr:uid="{96F5E6B7-E40C-4231-8383-37CAC31EF24C}"/>
    <cellStyle name="Output 2 2 13" xfId="24851" xr:uid="{54F279FC-D111-4A6B-8D52-8F815D52D4FF}"/>
    <cellStyle name="Output 2 2 13 2" xfId="24852" xr:uid="{76D144A2-3DE6-4F32-A0AE-ACC2BE1EC538}"/>
    <cellStyle name="Output 2 2 13 2 2" xfId="24853" xr:uid="{60758124-C558-4B39-9B81-E1D55F4F6443}"/>
    <cellStyle name="Output 2 2 13 2 2 2" xfId="24854" xr:uid="{064804E8-A6A2-475E-A4D3-DF7E39584D84}"/>
    <cellStyle name="Output 2 2 13 2 2 2 2" xfId="24855" xr:uid="{156E771C-55AB-475C-AAC9-5E3C26CC1639}"/>
    <cellStyle name="Output 2 2 13 2 2 2_Volatility" xfId="24856" xr:uid="{08BC301C-1127-4D2F-99B3-DDF00A74996E}"/>
    <cellStyle name="Output 2 2 13 2 2 3" xfId="24857" xr:uid="{7BD9272C-48F3-4E84-AB43-8BF8001680E7}"/>
    <cellStyle name="Output 2 2 13 2 2_Volatility" xfId="24858" xr:uid="{6337F178-9872-471E-8F3C-8C5E312F7E7E}"/>
    <cellStyle name="Output 2 2 13 2 3" xfId="24859" xr:uid="{C87EECD3-FCA9-4FCA-A07D-CDCE5EE2AC24}"/>
    <cellStyle name="Output 2 2 13 2 3 2" xfId="24860" xr:uid="{8C3F9805-42E7-4E4D-A1DD-64725C975BAA}"/>
    <cellStyle name="Output 2 2 13 2 3 2 2" xfId="24861" xr:uid="{624DE9A9-A8D2-41EA-9C8E-C2C47AF8B5C3}"/>
    <cellStyle name="Output 2 2 13 2 3 2_Volatility" xfId="24862" xr:uid="{55CF8C71-D9FF-4B25-9246-50558012E03E}"/>
    <cellStyle name="Output 2 2 13 2 3 3" xfId="24863" xr:uid="{61184DD4-C253-4C9F-AED6-0916631A6CD9}"/>
    <cellStyle name="Output 2 2 13 2 3_Volatility" xfId="24864" xr:uid="{71853586-1C4B-4872-9B31-1DB7CE6D6674}"/>
    <cellStyle name="Output 2 2 13 2 4" xfId="24865" xr:uid="{37E51654-AE32-4545-BDC7-7C635D5693A8}"/>
    <cellStyle name="Output 2 2 13 2 4 2" xfId="24866" xr:uid="{33A2F485-9BDA-4970-9702-D420DD39AC98}"/>
    <cellStyle name="Output 2 2 13 2 4_Volatility" xfId="24867" xr:uid="{381C0C46-27DF-4D02-9829-B9FE6C6B4DF7}"/>
    <cellStyle name="Output 2 2 13 2 5" xfId="24868" xr:uid="{874EC127-E87C-4633-9777-2CCDE6649700}"/>
    <cellStyle name="Output 2 2 13 2_Volatility" xfId="24869" xr:uid="{7BCDA904-EC41-4A95-AE6E-A7730E08CFBD}"/>
    <cellStyle name="Output 2 2 13 3" xfId="24870" xr:uid="{E04FA46F-6768-4B10-AABD-9F69AB5D9A47}"/>
    <cellStyle name="Output 2 2 13 3 2" xfId="24871" xr:uid="{08219F89-BF35-45D2-87D2-8B7EC3AF7379}"/>
    <cellStyle name="Output 2 2 13 3 2 2" xfId="24872" xr:uid="{C691A8FA-87C4-4F13-9788-1F3420A30E16}"/>
    <cellStyle name="Output 2 2 13 3 2_Volatility" xfId="24873" xr:uid="{EF13B0E2-0FB6-42A5-A55C-DB84204DAFAA}"/>
    <cellStyle name="Output 2 2 13 3 3" xfId="24874" xr:uid="{88D5878B-737D-4A56-8F4A-F4E78698E7C1}"/>
    <cellStyle name="Output 2 2 13 3_Volatility" xfId="24875" xr:uid="{A111E2FC-3B3D-4A0A-A4BB-F379BBC4F3F2}"/>
    <cellStyle name="Output 2 2 13 4" xfId="24876" xr:uid="{2073B5BA-05D7-47B3-9080-D98AF836AE43}"/>
    <cellStyle name="Output 2 2 13 4 2" xfId="24877" xr:uid="{1ECE83B1-A072-41B5-AD68-4EFBBE6B8E4E}"/>
    <cellStyle name="Output 2 2 13 4_Volatility" xfId="24878" xr:uid="{28E950CC-00C6-4A6F-9795-A3D4525E8381}"/>
    <cellStyle name="Output 2 2 13 5" xfId="24879" xr:uid="{DEA896D1-CC79-4774-9E1A-020C8003A358}"/>
    <cellStyle name="Output 2 2 13_Volatility" xfId="24880" xr:uid="{F137324E-E292-4094-8041-45C0CBEF598A}"/>
    <cellStyle name="Output 2 2 14" xfId="24881" xr:uid="{727967B0-7CAC-49DE-AEB5-BC56035C8061}"/>
    <cellStyle name="Output 2 2 14 2" xfId="24882" xr:uid="{30247F47-C31B-4F04-A571-30E7510C5D02}"/>
    <cellStyle name="Output 2 2 14 2 2" xfId="24883" xr:uid="{47C92BC5-087D-44DB-BFC6-BEB2057DA75C}"/>
    <cellStyle name="Output 2 2 14 2 2 2" xfId="24884" xr:uid="{736C543C-4678-4305-95F5-5AF9B9B226B1}"/>
    <cellStyle name="Output 2 2 14 2 2 2 2" xfId="24885" xr:uid="{305AADD5-530D-4035-9A88-39D83C2935A4}"/>
    <cellStyle name="Output 2 2 14 2 2 2_Volatility" xfId="24886" xr:uid="{83C65EBD-7EC4-4F6F-B1D4-93F26FD85933}"/>
    <cellStyle name="Output 2 2 14 2 2 3" xfId="24887" xr:uid="{C2799FAF-AD47-4F67-ABB6-DC2A0E2A82D8}"/>
    <cellStyle name="Output 2 2 14 2 2_Volatility" xfId="24888" xr:uid="{91CB91C9-5A0A-4B3B-9DDF-5E3345D211DC}"/>
    <cellStyle name="Output 2 2 14 2 3" xfId="24889" xr:uid="{953954C1-1365-4CD8-ADEF-E73770104B79}"/>
    <cellStyle name="Output 2 2 14 2 3 2" xfId="24890" xr:uid="{890D5370-19A6-44C5-8603-7EB1E929F77F}"/>
    <cellStyle name="Output 2 2 14 2 3 2 2" xfId="24891" xr:uid="{4F777F2C-3623-401A-B794-61B06DD01020}"/>
    <cellStyle name="Output 2 2 14 2 3 2_Volatility" xfId="24892" xr:uid="{A7074B02-4F24-4462-BB29-030E01332356}"/>
    <cellStyle name="Output 2 2 14 2 3 3" xfId="24893" xr:uid="{D49FF238-45B0-4A5C-8D7B-8F6B27F32EC7}"/>
    <cellStyle name="Output 2 2 14 2 3_Volatility" xfId="24894" xr:uid="{8EB081E5-7447-4842-A3FA-9DF6510BBC8B}"/>
    <cellStyle name="Output 2 2 14 2 4" xfId="24895" xr:uid="{B6F54E17-3A99-46E1-ABA5-456775F03683}"/>
    <cellStyle name="Output 2 2 14 2 4 2" xfId="24896" xr:uid="{EFA9441A-1E74-453E-BD97-66F2EC462109}"/>
    <cellStyle name="Output 2 2 14 2 4_Volatility" xfId="24897" xr:uid="{8B5EDADA-20DF-4737-BF40-F73549AA2F7D}"/>
    <cellStyle name="Output 2 2 14 2 5" xfId="24898" xr:uid="{0CC39291-809F-4BD5-A53D-6C70433428E2}"/>
    <cellStyle name="Output 2 2 14 2_Volatility" xfId="24899" xr:uid="{07D657B2-CC0B-46E2-871B-6F709FB67E0D}"/>
    <cellStyle name="Output 2 2 14 3" xfId="24900" xr:uid="{9C73C5CB-E2E8-4E02-AADD-910C96F56471}"/>
    <cellStyle name="Output 2 2 14 3 2" xfId="24901" xr:uid="{11914F80-AB4B-42D0-9635-335EDD8D4D52}"/>
    <cellStyle name="Output 2 2 14 3 2 2" xfId="24902" xr:uid="{EE951E70-82AE-4D5F-A08C-8A9646EEB9B3}"/>
    <cellStyle name="Output 2 2 14 3 2_Volatility" xfId="24903" xr:uid="{8F5CA4BA-410E-4279-9A04-87C86D11789E}"/>
    <cellStyle name="Output 2 2 14 3 3" xfId="24904" xr:uid="{DBAEC450-9EBF-4304-8A6D-FAC433EAB58C}"/>
    <cellStyle name="Output 2 2 14 3_Volatility" xfId="24905" xr:uid="{0F307083-8E57-4C44-A1D9-76564D9A8EC0}"/>
    <cellStyle name="Output 2 2 14 4" xfId="24906" xr:uid="{D3D87C6C-45A8-4F77-9C0C-0C46A252DBD1}"/>
    <cellStyle name="Output 2 2 14 4 2" xfId="24907" xr:uid="{D411DC80-537D-4C14-8DB2-8F0667F63F8B}"/>
    <cellStyle name="Output 2 2 14 4_Volatility" xfId="24908" xr:uid="{B17BB019-946D-4E9A-B27F-5C5B538CEE5E}"/>
    <cellStyle name="Output 2 2 14 5" xfId="24909" xr:uid="{344C1544-2A94-404F-930B-367078155F3C}"/>
    <cellStyle name="Output 2 2 14_Volatility" xfId="24910" xr:uid="{FF562E16-72D1-45F9-B7AA-5553A498E328}"/>
    <cellStyle name="Output 2 2 15" xfId="24911" xr:uid="{47707635-F79A-42FD-8452-B47EC583FA40}"/>
    <cellStyle name="Output 2 2 15 2" xfId="24912" xr:uid="{7704C0AA-11C0-47BC-AD91-A724F096418A}"/>
    <cellStyle name="Output 2 2 15 2 2" xfId="24913" xr:uid="{F1B26B9C-30AF-4397-9292-1A851B76E426}"/>
    <cellStyle name="Output 2 2 15 2 2 2" xfId="24914" xr:uid="{6AD4E3B4-396C-4422-915F-E1A37AEFEC0A}"/>
    <cellStyle name="Output 2 2 15 2 2 2 2" xfId="24915" xr:uid="{26E665EB-8056-4AE1-8D2F-E5AD78844461}"/>
    <cellStyle name="Output 2 2 15 2 2 2_Volatility" xfId="24916" xr:uid="{669FC371-1389-4056-AC35-87AB63111E48}"/>
    <cellStyle name="Output 2 2 15 2 2 3" xfId="24917" xr:uid="{3EE0308B-098B-45BA-B1CD-A81EE2244BFE}"/>
    <cellStyle name="Output 2 2 15 2 2_Volatility" xfId="24918" xr:uid="{40CA4FEB-A089-45AA-90A9-A4A53912AE81}"/>
    <cellStyle name="Output 2 2 15 2 3" xfId="24919" xr:uid="{224A19A7-990F-44CE-9631-77D5A44A471B}"/>
    <cellStyle name="Output 2 2 15 2 3 2" xfId="24920" xr:uid="{41FDC62F-9F3A-4DDA-9F35-CE8D72EF1679}"/>
    <cellStyle name="Output 2 2 15 2 3 2 2" xfId="24921" xr:uid="{A1E45C69-5719-4110-A98C-4F9A72BAE434}"/>
    <cellStyle name="Output 2 2 15 2 3 2_Volatility" xfId="24922" xr:uid="{50E8F570-D429-487E-9110-666D6BF25076}"/>
    <cellStyle name="Output 2 2 15 2 3 3" xfId="24923" xr:uid="{D75E599C-C829-4103-9F64-436BA8FA782D}"/>
    <cellStyle name="Output 2 2 15 2 3_Volatility" xfId="24924" xr:uid="{BD337A82-EE22-4574-971D-6A66D2691D69}"/>
    <cellStyle name="Output 2 2 15 2 4" xfId="24925" xr:uid="{76AB4800-B54C-49CF-9993-A71DEB130639}"/>
    <cellStyle name="Output 2 2 15 2 4 2" xfId="24926" xr:uid="{7BE06037-47C7-4036-A336-EE939E690CB5}"/>
    <cellStyle name="Output 2 2 15 2 4_Volatility" xfId="24927" xr:uid="{B7492DB6-8E3D-44F2-BFBB-5B79FE4332D2}"/>
    <cellStyle name="Output 2 2 15 2 5" xfId="24928" xr:uid="{D4C917F5-262A-4BEE-B0ED-50764B2D887B}"/>
    <cellStyle name="Output 2 2 15 2_Volatility" xfId="24929" xr:uid="{6A377076-181C-4156-8FB9-E8189F78AE96}"/>
    <cellStyle name="Output 2 2 15 3" xfId="24930" xr:uid="{1DB780E1-D735-4E55-AB84-9C907681190A}"/>
    <cellStyle name="Output 2 2 15 3 2" xfId="24931" xr:uid="{94FEC7A2-4318-43ED-B532-29BBACD1B08D}"/>
    <cellStyle name="Output 2 2 15 3 2 2" xfId="24932" xr:uid="{AB3DD78A-652C-4A81-B5D7-72D041273E99}"/>
    <cellStyle name="Output 2 2 15 3 2_Volatility" xfId="24933" xr:uid="{3A47B1D2-6CEF-4B8E-A940-3D1B30E659B1}"/>
    <cellStyle name="Output 2 2 15 3 3" xfId="24934" xr:uid="{09F7F03B-1C4D-43BD-86E9-1F117E297A55}"/>
    <cellStyle name="Output 2 2 15 3_Volatility" xfId="24935" xr:uid="{29146880-E170-4D71-AB36-C1BDF8FFB956}"/>
    <cellStyle name="Output 2 2 15 4" xfId="24936" xr:uid="{C82D2760-B0E9-4127-BBA4-276C8DE0BFF2}"/>
    <cellStyle name="Output 2 2 15 4 2" xfId="24937" xr:uid="{B3E0E85E-B2AD-41B8-A75E-09C3B9390609}"/>
    <cellStyle name="Output 2 2 15 4_Volatility" xfId="24938" xr:uid="{0023D2AF-7B90-4FD6-8528-F441B60A32DB}"/>
    <cellStyle name="Output 2 2 15 5" xfId="24939" xr:uid="{4DA56915-86F2-4976-9AF0-D4A4A89889C4}"/>
    <cellStyle name="Output 2 2 15_Volatility" xfId="24940" xr:uid="{299A347E-3A2A-449B-B970-119A074B62A1}"/>
    <cellStyle name="Output 2 2 16" xfId="24941" xr:uid="{6E2961C2-8C1E-4391-A760-16B927E61E06}"/>
    <cellStyle name="Output 2 2 16 2" xfId="24942" xr:uid="{13E5F928-BBAC-41FD-AF39-2DFF161772A4}"/>
    <cellStyle name="Output 2 2 16 2 2" xfId="24943" xr:uid="{B8C735FF-7E36-456F-B647-2D1AFEA5E1E6}"/>
    <cellStyle name="Output 2 2 16 2 2 2" xfId="24944" xr:uid="{BD8B08BD-01A8-4F43-B76F-95B99DF5CE5D}"/>
    <cellStyle name="Output 2 2 16 2 2 2 2" xfId="24945" xr:uid="{79564ACC-3576-40A8-A6E3-632CE37E5D3E}"/>
    <cellStyle name="Output 2 2 16 2 2 2_Volatility" xfId="24946" xr:uid="{FA624CA3-23ED-4957-AA64-2083664DAFEA}"/>
    <cellStyle name="Output 2 2 16 2 2 3" xfId="24947" xr:uid="{8448690E-4A1C-4465-9B65-54885A573596}"/>
    <cellStyle name="Output 2 2 16 2 2_Volatility" xfId="24948" xr:uid="{0F6E7034-7CD4-4ACF-A342-B22D2A7C00DE}"/>
    <cellStyle name="Output 2 2 16 2 3" xfId="24949" xr:uid="{8DC56427-4937-4C2F-9AC9-2B04D9F8F60C}"/>
    <cellStyle name="Output 2 2 16 2 3 2" xfId="24950" xr:uid="{CFFF38D6-A513-4674-A4B4-298FC8046E63}"/>
    <cellStyle name="Output 2 2 16 2 3 2 2" xfId="24951" xr:uid="{1E5858B0-68D6-4605-8489-529C9F08C291}"/>
    <cellStyle name="Output 2 2 16 2 3 2_Volatility" xfId="24952" xr:uid="{72D36F78-A17E-4E8D-A84A-9E3BA0506A88}"/>
    <cellStyle name="Output 2 2 16 2 3 3" xfId="24953" xr:uid="{A27653F9-E6F5-41C5-86FB-E3FEAAEEF1EE}"/>
    <cellStyle name="Output 2 2 16 2 3_Volatility" xfId="24954" xr:uid="{C9C0DA1B-5AB9-4B77-B384-8D105C6DC380}"/>
    <cellStyle name="Output 2 2 16 2 4" xfId="24955" xr:uid="{EB132458-4401-416F-B210-D0614AFA27CD}"/>
    <cellStyle name="Output 2 2 16 2 4 2" xfId="24956" xr:uid="{C1E02F65-9298-434F-AFAA-91AA2A53CB97}"/>
    <cellStyle name="Output 2 2 16 2 4_Volatility" xfId="24957" xr:uid="{412F59A5-45C5-4ECE-9C2B-3101EE2CDB62}"/>
    <cellStyle name="Output 2 2 16 2 5" xfId="24958" xr:uid="{B3FEA759-8215-4AC9-A582-B9AC88113764}"/>
    <cellStyle name="Output 2 2 16 2_Volatility" xfId="24959" xr:uid="{08F21EC6-CFB2-4178-A366-6BA4D22F22DF}"/>
    <cellStyle name="Output 2 2 16 3" xfId="24960" xr:uid="{930D1EA2-F63E-45B1-AE33-026E89B95C76}"/>
    <cellStyle name="Output 2 2 16 3 2" xfId="24961" xr:uid="{AF3C0E18-72D6-4014-AB4D-A9FC541B89FE}"/>
    <cellStyle name="Output 2 2 16 3 2 2" xfId="24962" xr:uid="{0C796DA2-7471-4B2E-A3F5-2C9191AF74FF}"/>
    <cellStyle name="Output 2 2 16 3 2_Volatility" xfId="24963" xr:uid="{876ABAB3-930E-404F-859D-C3550C642659}"/>
    <cellStyle name="Output 2 2 16 3 3" xfId="24964" xr:uid="{982C6074-F675-40EE-95D8-866FCBBDAB52}"/>
    <cellStyle name="Output 2 2 16 3_Volatility" xfId="24965" xr:uid="{4DC9BD6C-CB14-4B84-A272-02321FFD4330}"/>
    <cellStyle name="Output 2 2 16 4" xfId="24966" xr:uid="{86C29526-E28E-495F-8307-6BA38A977B62}"/>
    <cellStyle name="Output 2 2 16 4 2" xfId="24967" xr:uid="{8E64BD44-1C44-4C96-A993-C66AE2086273}"/>
    <cellStyle name="Output 2 2 16 4_Volatility" xfId="24968" xr:uid="{2FB21F16-A384-48A7-B8CB-2B33378C6659}"/>
    <cellStyle name="Output 2 2 16 5" xfId="24969" xr:uid="{6D016E8D-1C72-484C-9494-0977B6DFE6D1}"/>
    <cellStyle name="Output 2 2 16_Volatility" xfId="24970" xr:uid="{DCE509CF-A567-42A4-9CE4-D4CF0560E226}"/>
    <cellStyle name="Output 2 2 17" xfId="24971" xr:uid="{400C976E-14D3-4345-A8A6-F2B85C5D411F}"/>
    <cellStyle name="Output 2 2 17 2" xfId="24972" xr:uid="{F68DBE0F-F5F2-40C3-8C10-7255FF69568F}"/>
    <cellStyle name="Output 2 2 17 2 2" xfId="24973" xr:uid="{9D2AC78B-6417-4D80-ABCA-BC6A42BC24E2}"/>
    <cellStyle name="Output 2 2 17 2 2 2" xfId="24974" xr:uid="{6BFEC0D9-70F6-43EA-B466-DFC24641548C}"/>
    <cellStyle name="Output 2 2 17 2 2 2 2" xfId="24975" xr:uid="{552A563E-6B21-4FFC-ABDF-9B30D7FAC76D}"/>
    <cellStyle name="Output 2 2 17 2 2 2_Volatility" xfId="24976" xr:uid="{4FC33DA6-2A04-484E-A7F3-F022EE638EA7}"/>
    <cellStyle name="Output 2 2 17 2 2 3" xfId="24977" xr:uid="{66A8F4AE-8944-4849-A7B6-2DC28FA9F6E1}"/>
    <cellStyle name="Output 2 2 17 2 2_Volatility" xfId="24978" xr:uid="{A2E6920B-2731-48BF-86CE-0DB7D34C0088}"/>
    <cellStyle name="Output 2 2 17 2 3" xfId="24979" xr:uid="{9B5172F5-406B-4ACA-BF06-EB2153C454C4}"/>
    <cellStyle name="Output 2 2 17 2 3 2" xfId="24980" xr:uid="{99146DBE-6CC8-4A3D-AB5D-AD976DD818EC}"/>
    <cellStyle name="Output 2 2 17 2 3 2 2" xfId="24981" xr:uid="{A7780383-3FD5-4722-B6E9-7D16B1C356F0}"/>
    <cellStyle name="Output 2 2 17 2 3 2_Volatility" xfId="24982" xr:uid="{8516BFEB-A618-412A-8EAB-166E9D2B0CB2}"/>
    <cellStyle name="Output 2 2 17 2 3 3" xfId="24983" xr:uid="{294455F7-0A61-43E9-B9F2-97EFFBCB50A3}"/>
    <cellStyle name="Output 2 2 17 2 3_Volatility" xfId="24984" xr:uid="{B4F7871F-FB77-4D11-9373-E821CEAC975A}"/>
    <cellStyle name="Output 2 2 17 2 4" xfId="24985" xr:uid="{EEB211DF-D909-4399-9F73-7E0ACBEF68D3}"/>
    <cellStyle name="Output 2 2 17 2 4 2" xfId="24986" xr:uid="{4DC13A4E-DFE5-4635-9BB8-DAADC4ECBBDC}"/>
    <cellStyle name="Output 2 2 17 2 4_Volatility" xfId="24987" xr:uid="{E09C80E0-CE92-4741-8113-7447921BE7FB}"/>
    <cellStyle name="Output 2 2 17 2 5" xfId="24988" xr:uid="{0E9479E3-3C47-42CE-9A59-7157173D7146}"/>
    <cellStyle name="Output 2 2 17 2_Volatility" xfId="24989" xr:uid="{84C2615E-05BA-4724-B229-A8ABB34E4D6C}"/>
    <cellStyle name="Output 2 2 17 3" xfId="24990" xr:uid="{4B1AA4DD-243F-448B-9CA4-B09399B0E970}"/>
    <cellStyle name="Output 2 2 17 3 2" xfId="24991" xr:uid="{5E28EE4F-C09C-4FEE-AACA-739937EC3B12}"/>
    <cellStyle name="Output 2 2 17 3 2 2" xfId="24992" xr:uid="{DDA257E0-666F-42E0-B798-939D3C04434E}"/>
    <cellStyle name="Output 2 2 17 3 2_Volatility" xfId="24993" xr:uid="{3990B369-FC32-42E0-80A8-3953A731F398}"/>
    <cellStyle name="Output 2 2 17 3 3" xfId="24994" xr:uid="{66C66DEB-3630-4B4E-8577-BE1E94845E81}"/>
    <cellStyle name="Output 2 2 17 3_Volatility" xfId="24995" xr:uid="{AE5A90B7-C471-47E6-BBD5-B74983A28CA1}"/>
    <cellStyle name="Output 2 2 17 4" xfId="24996" xr:uid="{BDA216DB-1D52-452B-9529-531BEFD97112}"/>
    <cellStyle name="Output 2 2 17 4 2" xfId="24997" xr:uid="{4209EB2C-076A-45C7-B5B3-4C31E19DF537}"/>
    <cellStyle name="Output 2 2 17 4_Volatility" xfId="24998" xr:uid="{69D00DEA-F0C6-48D3-96B1-61EC6D5B9422}"/>
    <cellStyle name="Output 2 2 17 5" xfId="24999" xr:uid="{CB6072D9-D77D-4549-9F15-0C1DDDEF1F33}"/>
    <cellStyle name="Output 2 2 17_Volatility" xfId="25000" xr:uid="{591C7E1E-978D-4BBA-B6D8-D992E1E52529}"/>
    <cellStyle name="Output 2 2 18" xfId="25001" xr:uid="{1E5B941C-EDEC-43C2-94D7-89B686849373}"/>
    <cellStyle name="Output 2 2 18 2" xfId="25002" xr:uid="{5375333B-283B-42EF-AF50-8E4A7EADE100}"/>
    <cellStyle name="Output 2 2 18 2 2" xfId="25003" xr:uid="{AF98CAAD-BE96-42D6-8F2A-B2371EF4E585}"/>
    <cellStyle name="Output 2 2 18 2 2 2" xfId="25004" xr:uid="{0B46C571-B72E-4F7A-AF0F-BA4BC9839038}"/>
    <cellStyle name="Output 2 2 18 2 2 2 2" xfId="25005" xr:uid="{A0FB170A-81C7-4A66-9F8F-10D85486EB6F}"/>
    <cellStyle name="Output 2 2 18 2 2 2_Volatility" xfId="25006" xr:uid="{E28C236E-7356-4827-AD3C-6230182CBDA5}"/>
    <cellStyle name="Output 2 2 18 2 2 3" xfId="25007" xr:uid="{AC711F01-ABC6-4ECC-BC17-819397E90EF6}"/>
    <cellStyle name="Output 2 2 18 2 2_Volatility" xfId="25008" xr:uid="{0CE238E8-721D-4979-8081-59AF27EBD37E}"/>
    <cellStyle name="Output 2 2 18 2 3" xfId="25009" xr:uid="{DCE1D140-C0D0-4B52-85AE-41336E3B6FD3}"/>
    <cellStyle name="Output 2 2 18 2 3 2" xfId="25010" xr:uid="{104F18E9-DE56-49EE-A4C6-B8C3663428A4}"/>
    <cellStyle name="Output 2 2 18 2 3 2 2" xfId="25011" xr:uid="{351AE9A9-2FDC-40C4-AD33-261369DFA23B}"/>
    <cellStyle name="Output 2 2 18 2 3 2_Volatility" xfId="25012" xr:uid="{7C46F245-C468-4225-BEA8-B0CA4CC88F75}"/>
    <cellStyle name="Output 2 2 18 2 3 3" xfId="25013" xr:uid="{08CD7B33-470C-4A7B-B79C-0A252E9D643A}"/>
    <cellStyle name="Output 2 2 18 2 3_Volatility" xfId="25014" xr:uid="{02E154F7-68AE-4059-8CFF-F4F44C76DBE7}"/>
    <cellStyle name="Output 2 2 18 2 4" xfId="25015" xr:uid="{7028C2DE-292F-4B9C-BD5B-31C71722DEC5}"/>
    <cellStyle name="Output 2 2 18 2 4 2" xfId="25016" xr:uid="{27F2A5B9-BA7E-4C49-8784-5C12B3CFF7D8}"/>
    <cellStyle name="Output 2 2 18 2 4_Volatility" xfId="25017" xr:uid="{28166E61-60C0-49A6-80F7-3B0D4BCD5291}"/>
    <cellStyle name="Output 2 2 18 2 5" xfId="25018" xr:uid="{687BB4D1-12D3-4A9E-BF38-5B76D586B8D8}"/>
    <cellStyle name="Output 2 2 18 2_Volatility" xfId="25019" xr:uid="{195DFF52-32E9-4823-97F4-557309E9EB43}"/>
    <cellStyle name="Output 2 2 18 3" xfId="25020" xr:uid="{AD15AEF8-4AE6-4CB6-8633-A177F7E6511A}"/>
    <cellStyle name="Output 2 2 18 3 2" xfId="25021" xr:uid="{64AAF093-1074-4D10-8CFB-0BF58C63E880}"/>
    <cellStyle name="Output 2 2 18 3 2 2" xfId="25022" xr:uid="{364FAEB4-A0F0-46AD-A450-7BC77CC01260}"/>
    <cellStyle name="Output 2 2 18 3 2_Volatility" xfId="25023" xr:uid="{E512A705-7F22-460A-A9B2-23134CE59E27}"/>
    <cellStyle name="Output 2 2 18 3 3" xfId="25024" xr:uid="{6E7E9A2C-E5DD-420E-9DCF-E057D66FE82C}"/>
    <cellStyle name="Output 2 2 18 3_Volatility" xfId="25025" xr:uid="{22E2DD66-F1FC-4FB3-8EF3-0C6152ABF09B}"/>
    <cellStyle name="Output 2 2 18 4" xfId="25026" xr:uid="{048EE920-67C3-4F13-9158-6B05D079B7DE}"/>
    <cellStyle name="Output 2 2 18 4 2" xfId="25027" xr:uid="{86F58885-FE68-42C1-9F62-3FFEB605AB8A}"/>
    <cellStyle name="Output 2 2 18 4_Volatility" xfId="25028" xr:uid="{566D12AC-CE61-4499-8AFA-D7576F9F6317}"/>
    <cellStyle name="Output 2 2 18 5" xfId="25029" xr:uid="{ECD6C765-EC5C-4376-B76D-05B66DAB6B7E}"/>
    <cellStyle name="Output 2 2 18_Volatility" xfId="25030" xr:uid="{2A93DA52-02C2-4797-AD91-8F07E0D052DE}"/>
    <cellStyle name="Output 2 2 19" xfId="25031" xr:uid="{83FCFE9A-01AC-4C22-92D9-7FC5A8DCF42D}"/>
    <cellStyle name="Output 2 2 19 2" xfId="25032" xr:uid="{B549433C-A17B-42B9-991E-467511881BAA}"/>
    <cellStyle name="Output 2 2 19 2 2" xfId="25033" xr:uid="{DFB83EB6-95A3-4A58-BD7A-A96430765ABD}"/>
    <cellStyle name="Output 2 2 19 2 2 2" xfId="25034" xr:uid="{7360985C-BA4F-481E-B82D-5C758A140A65}"/>
    <cellStyle name="Output 2 2 19 2 2 2 2" xfId="25035" xr:uid="{0A8692E9-045D-4A61-B367-3D0B5FE5B963}"/>
    <cellStyle name="Output 2 2 19 2 2 2_Volatility" xfId="25036" xr:uid="{9EC2B914-A205-47A9-B22B-757D23469C3F}"/>
    <cellStyle name="Output 2 2 19 2 2 3" xfId="25037" xr:uid="{AC29864A-02AE-4929-8677-8499D0E42F97}"/>
    <cellStyle name="Output 2 2 19 2 2_Volatility" xfId="25038" xr:uid="{4E08E011-2F91-4784-A442-6759C3CC4DC3}"/>
    <cellStyle name="Output 2 2 19 2 3" xfId="25039" xr:uid="{B43CAFB3-AD80-43FD-AB41-34F7D29414A5}"/>
    <cellStyle name="Output 2 2 19 2 3 2" xfId="25040" xr:uid="{B10CB946-0CEE-44B9-8A3A-B7F8B381F3D1}"/>
    <cellStyle name="Output 2 2 19 2 3 2 2" xfId="25041" xr:uid="{DFA87E60-9FB9-44F7-BAB0-2F93E9633E7E}"/>
    <cellStyle name="Output 2 2 19 2 3 2_Volatility" xfId="25042" xr:uid="{7F2BE560-C5FC-430B-B49D-D8F1B8BCA9CE}"/>
    <cellStyle name="Output 2 2 19 2 3 3" xfId="25043" xr:uid="{E489DAC9-8F71-4D7F-88AC-7DFF6BB34097}"/>
    <cellStyle name="Output 2 2 19 2 3_Volatility" xfId="25044" xr:uid="{5948A64A-5BD7-43B9-A521-C5AB2BC30F97}"/>
    <cellStyle name="Output 2 2 19 2 4" xfId="25045" xr:uid="{34CEE8A2-3ECB-4D6C-B9AF-D8CD21B8898C}"/>
    <cellStyle name="Output 2 2 19 2 4 2" xfId="25046" xr:uid="{7F9AC38B-FDA0-4654-B0D0-D5593D2889E0}"/>
    <cellStyle name="Output 2 2 19 2 4_Volatility" xfId="25047" xr:uid="{B2762C7A-D778-40D2-B14D-C495655643BC}"/>
    <cellStyle name="Output 2 2 19 2 5" xfId="25048" xr:uid="{EE2F01BD-128E-4A4B-84DD-B562935EE711}"/>
    <cellStyle name="Output 2 2 19 2_Volatility" xfId="25049" xr:uid="{B524A496-5481-4591-8FC7-41CF82AF4C92}"/>
    <cellStyle name="Output 2 2 19 3" xfId="25050" xr:uid="{5F5FE972-0505-471C-A3C1-5D0F8CB5B761}"/>
    <cellStyle name="Output 2 2 19 3 2" xfId="25051" xr:uid="{AC89A53F-D121-40F0-A691-6BBDEC43E5AC}"/>
    <cellStyle name="Output 2 2 19 3 2 2" xfId="25052" xr:uid="{BC2C65B9-8CF9-4E08-975A-88DA167B88EC}"/>
    <cellStyle name="Output 2 2 19 3 2_Volatility" xfId="25053" xr:uid="{4B5152E5-3116-4F48-AD31-45FAF0C80E3F}"/>
    <cellStyle name="Output 2 2 19 3 3" xfId="25054" xr:uid="{F0F09374-8C1B-46B2-A8A3-86ED78FFB27F}"/>
    <cellStyle name="Output 2 2 19 3_Volatility" xfId="25055" xr:uid="{F4B33F96-8646-4CB2-B39F-610CEE65A617}"/>
    <cellStyle name="Output 2 2 19 4" xfId="25056" xr:uid="{BB389BB9-127B-4EEB-9A74-E28969759697}"/>
    <cellStyle name="Output 2 2 19 4 2" xfId="25057" xr:uid="{16581EA1-8F96-439F-8370-218CC9DF41D7}"/>
    <cellStyle name="Output 2 2 19 4_Volatility" xfId="25058" xr:uid="{786B41AF-541B-46FD-A5E0-C4394DE0DDAF}"/>
    <cellStyle name="Output 2 2 19 5" xfId="25059" xr:uid="{61697170-1F5E-4486-93DE-78B44E7F8740}"/>
    <cellStyle name="Output 2 2 19_Volatility" xfId="25060" xr:uid="{664C7E7F-7495-4704-B5F6-6CDC82E5BE82}"/>
    <cellStyle name="Output 2 2 2" xfId="25061" xr:uid="{730D142A-D83B-4230-B657-2EF21AEE9074}"/>
    <cellStyle name="Output 2 2 2 2" xfId="25062" xr:uid="{7838F451-395C-49A6-BE39-DD1B5AA08EF6}"/>
    <cellStyle name="Output 2 2 2 2 2" xfId="25063" xr:uid="{5EC43CF7-9885-40EA-8BE6-77DFEF1A227E}"/>
    <cellStyle name="Output 2 2 2 2 2 2" xfId="25064" xr:uid="{B4554110-4867-4C34-BE81-57DE81373F38}"/>
    <cellStyle name="Output 2 2 2 2 2 2 2" xfId="25065" xr:uid="{69E823EA-1573-4E9A-B14A-794E3705ACAF}"/>
    <cellStyle name="Output 2 2 2 2 2 2_Volatility" xfId="25066" xr:uid="{4AD32660-D4AE-4B0D-9618-5150F46984F5}"/>
    <cellStyle name="Output 2 2 2 2 2 3" xfId="25067" xr:uid="{98CA2348-BF9F-445A-954E-86B0269CBE43}"/>
    <cellStyle name="Output 2 2 2 2 2_Volatility" xfId="25068" xr:uid="{A8E284E9-C4ED-4515-8258-1640BEF4DAFB}"/>
    <cellStyle name="Output 2 2 2 2 3" xfId="25069" xr:uid="{6DC9BF5A-6925-47F0-A21F-31D02F7315D6}"/>
    <cellStyle name="Output 2 2 2 2 3 2" xfId="25070" xr:uid="{648CCC4D-5B02-4FCB-9481-5C2D9308C165}"/>
    <cellStyle name="Output 2 2 2 2 3 2 2" xfId="25071" xr:uid="{9243923D-B361-4E2B-92D9-5D470F35FA96}"/>
    <cellStyle name="Output 2 2 2 2 3 2_Volatility" xfId="25072" xr:uid="{C44EE15F-06A0-477E-9647-79E1C8C8121A}"/>
    <cellStyle name="Output 2 2 2 2 3 3" xfId="25073" xr:uid="{5E2339C9-A415-4812-9A65-A535CDA00022}"/>
    <cellStyle name="Output 2 2 2 2 3_Volatility" xfId="25074" xr:uid="{B7DA4B0F-B9EC-4F8F-86CB-D583F2184DE1}"/>
    <cellStyle name="Output 2 2 2 2 4" xfId="25075" xr:uid="{17805E49-15A2-4BA6-AAA3-670CC66852B5}"/>
    <cellStyle name="Output 2 2 2 2 4 2" xfId="25076" xr:uid="{9ABE71CB-39AA-48EA-8925-52F2918E4B8E}"/>
    <cellStyle name="Output 2 2 2 2 4_Volatility" xfId="25077" xr:uid="{731B8F79-36C4-4871-9510-87B99480F573}"/>
    <cellStyle name="Output 2 2 2 2 5" xfId="25078" xr:uid="{8A49C587-6D6B-4369-A65A-5F9145FBFE2E}"/>
    <cellStyle name="Output 2 2 2 2_Volatility" xfId="25079" xr:uid="{CF951EF7-9154-40A1-9615-2EFDC52731D2}"/>
    <cellStyle name="Output 2 2 2 3" xfId="25080" xr:uid="{63B8FB30-E685-4214-8E47-7379A9D49F91}"/>
    <cellStyle name="Output 2 2 2 3 2" xfId="25081" xr:uid="{EB6FD9FD-CB13-4DEA-B546-3E768111D715}"/>
    <cellStyle name="Output 2 2 2 3 2 2" xfId="25082" xr:uid="{A1F4B0AB-4521-4D1F-82C2-2BDDBF0B289A}"/>
    <cellStyle name="Output 2 2 2 3 2_Volatility" xfId="25083" xr:uid="{5A771F68-122A-494A-826B-5BA5C2F2A91E}"/>
    <cellStyle name="Output 2 2 2 3 3" xfId="25084" xr:uid="{DE74C747-5682-4832-9F64-9DD28C5EA845}"/>
    <cellStyle name="Output 2 2 2 3_Volatility" xfId="25085" xr:uid="{940F357F-F423-4ABC-A511-78690834C18C}"/>
    <cellStyle name="Output 2 2 2 4" xfId="25086" xr:uid="{63EB733D-F5DB-40D6-8EDD-1B83F9F3B78C}"/>
    <cellStyle name="Output 2 2 2 4 2" xfId="25087" xr:uid="{C4462412-B7DF-4163-8C74-007B1B171FDF}"/>
    <cellStyle name="Output 2 2 2 4_Volatility" xfId="25088" xr:uid="{F26AFA89-608B-4234-BC1D-DB3A2B1BCF31}"/>
    <cellStyle name="Output 2 2 2 5" xfId="25089" xr:uid="{06001B3E-CB66-47DE-AD44-AFD57AB2679C}"/>
    <cellStyle name="Output 2 2 2_Volatility" xfId="25090" xr:uid="{547FD91F-626E-4ACB-96F2-BF4999C9E1AB}"/>
    <cellStyle name="Output 2 2 20" xfId="25091" xr:uid="{163B11D4-78EE-4E37-A3CE-D31ECF08AC49}"/>
    <cellStyle name="Output 2 2 20 2" xfId="25092" xr:uid="{25ED9F6D-B32A-46AC-B862-4844F2C0DF8B}"/>
    <cellStyle name="Output 2 2 20 2 2" xfId="25093" xr:uid="{E44DEC99-1EFC-401F-92AB-B5578F2705B1}"/>
    <cellStyle name="Output 2 2 20 2 2 2" xfId="25094" xr:uid="{5B70A037-8AC0-41DD-8F5A-80CD4284B775}"/>
    <cellStyle name="Output 2 2 20 2 2 2 2" xfId="25095" xr:uid="{39AEF1C9-1302-498F-A02C-30991E24B7A4}"/>
    <cellStyle name="Output 2 2 20 2 2 2_Volatility" xfId="25096" xr:uid="{63973DC9-C033-4969-ACA2-E63D4E498452}"/>
    <cellStyle name="Output 2 2 20 2 2 3" xfId="25097" xr:uid="{D75B66C6-E121-41EA-9DA9-E69AD1A3F0A2}"/>
    <cellStyle name="Output 2 2 20 2 2_Volatility" xfId="25098" xr:uid="{5C8F8A17-3F5F-4684-8650-723C2700285C}"/>
    <cellStyle name="Output 2 2 20 2 3" xfId="25099" xr:uid="{6A768A0C-C998-4C77-9CB7-0D3CF5CAA0E8}"/>
    <cellStyle name="Output 2 2 20 2 3 2" xfId="25100" xr:uid="{AD71DB90-3865-47A3-B9FA-74F3DF71A0EA}"/>
    <cellStyle name="Output 2 2 20 2 3 2 2" xfId="25101" xr:uid="{9C2610C1-BD3D-476C-9FCE-3636F899715E}"/>
    <cellStyle name="Output 2 2 20 2 3 2_Volatility" xfId="25102" xr:uid="{81600A20-D1BC-4845-9674-88AD034CCF7D}"/>
    <cellStyle name="Output 2 2 20 2 3 3" xfId="25103" xr:uid="{546DB225-0897-44CF-B438-57AD742AE3A8}"/>
    <cellStyle name="Output 2 2 20 2 3_Volatility" xfId="25104" xr:uid="{47AAF3F5-0993-4694-82C9-F713E760BF7A}"/>
    <cellStyle name="Output 2 2 20 2 4" xfId="25105" xr:uid="{4C5223B5-3EAF-4F9B-B4DE-CF97AEA09D8D}"/>
    <cellStyle name="Output 2 2 20 2 4 2" xfId="25106" xr:uid="{07520C3A-BCAF-429E-8EDD-1FCB0A2C50B0}"/>
    <cellStyle name="Output 2 2 20 2 4_Volatility" xfId="25107" xr:uid="{8EB34ED4-C63C-4D50-8792-EDDF8BD31E7D}"/>
    <cellStyle name="Output 2 2 20 2 5" xfId="25108" xr:uid="{3574FFF2-6956-4406-B7BB-17A794D2583D}"/>
    <cellStyle name="Output 2 2 20 2_Volatility" xfId="25109" xr:uid="{AC141887-45BD-4BA1-806F-762FF4BA5BC5}"/>
    <cellStyle name="Output 2 2 20 3" xfId="25110" xr:uid="{05A2DF2B-D6F2-4FC9-96A1-72F3F4745053}"/>
    <cellStyle name="Output 2 2 20 3 2" xfId="25111" xr:uid="{BB91C3E5-B64B-4B7A-9B3C-2353D95E8F88}"/>
    <cellStyle name="Output 2 2 20 3 2 2" xfId="25112" xr:uid="{237B21C4-70D0-4233-93D3-15973B1DC136}"/>
    <cellStyle name="Output 2 2 20 3 2_Volatility" xfId="25113" xr:uid="{A663A795-4266-4815-A5CC-5A9BCD14E7B4}"/>
    <cellStyle name="Output 2 2 20 3 3" xfId="25114" xr:uid="{6EADDB29-6CD2-4E6F-A90E-F0EC51AEA6C0}"/>
    <cellStyle name="Output 2 2 20 3_Volatility" xfId="25115" xr:uid="{9972F2D7-F4DA-45B7-A794-3AD29C35205F}"/>
    <cellStyle name="Output 2 2 20 4" xfId="25116" xr:uid="{4FB3354A-2A0B-4599-89C1-E9B39DAD5C55}"/>
    <cellStyle name="Output 2 2 20 4 2" xfId="25117" xr:uid="{8CA94BE9-D00E-47F5-B21A-B5B9642D275C}"/>
    <cellStyle name="Output 2 2 20 4_Volatility" xfId="25118" xr:uid="{7F99F1D1-BABB-4238-BFF9-349F10E49E87}"/>
    <cellStyle name="Output 2 2 20 5" xfId="25119" xr:uid="{7AB3E820-B7E9-406B-9EA0-A8D2AD38D948}"/>
    <cellStyle name="Output 2 2 20_Volatility" xfId="25120" xr:uid="{4F5CF64A-2DC5-4F73-B305-4904EE6BD2F0}"/>
    <cellStyle name="Output 2 2 21" xfId="25121" xr:uid="{AEF26EA7-EF7B-41E3-8EC3-90365731B2A2}"/>
    <cellStyle name="Output 2 2 21 2" xfId="25122" xr:uid="{1D8C20E4-8FC8-4759-A167-AC6E98C94EFE}"/>
    <cellStyle name="Output 2 2 21 2 2" xfId="25123" xr:uid="{83BECE0B-619D-41B8-9FC1-3D349973E9A1}"/>
    <cellStyle name="Output 2 2 21 2 2 2" xfId="25124" xr:uid="{3D28042A-C53E-40D7-B3D4-13D6F0FA6920}"/>
    <cellStyle name="Output 2 2 21 2 2 2 2" xfId="25125" xr:uid="{81C01831-6A0F-4B55-AFD2-1BC005B1F222}"/>
    <cellStyle name="Output 2 2 21 2 2 2_Volatility" xfId="25126" xr:uid="{9C661250-B5C4-4C97-BD45-D87B8DB76063}"/>
    <cellStyle name="Output 2 2 21 2 2 3" xfId="25127" xr:uid="{50AEC5E4-D1C7-4299-A7AF-6D97BF2146DA}"/>
    <cellStyle name="Output 2 2 21 2 2_Volatility" xfId="25128" xr:uid="{0EF12877-5FD5-41EB-85F2-9B7EB3264468}"/>
    <cellStyle name="Output 2 2 21 2 3" xfId="25129" xr:uid="{AE2E5C06-445C-4AD1-9623-E17CC09C6954}"/>
    <cellStyle name="Output 2 2 21 2 3 2" xfId="25130" xr:uid="{9FCECAF3-B02E-4D5E-BDD4-14D66F5CFC57}"/>
    <cellStyle name="Output 2 2 21 2 3 2 2" xfId="25131" xr:uid="{A99C1178-BECA-431A-A8B6-E1AA023D3F5A}"/>
    <cellStyle name="Output 2 2 21 2 3 2_Volatility" xfId="25132" xr:uid="{0B1FBFB3-BC81-43C5-9BD5-F8956E7F2FD6}"/>
    <cellStyle name="Output 2 2 21 2 3 3" xfId="25133" xr:uid="{BAB5DDBA-6D8F-4AEB-B173-038809AE2D7F}"/>
    <cellStyle name="Output 2 2 21 2 3_Volatility" xfId="25134" xr:uid="{390FC6BD-7E1C-4DCC-9475-3E4350DC8D41}"/>
    <cellStyle name="Output 2 2 21 2 4" xfId="25135" xr:uid="{8FAA921F-3FEC-4FDA-9C41-414597356482}"/>
    <cellStyle name="Output 2 2 21 2 4 2" xfId="25136" xr:uid="{79AA5BC1-B564-4B09-8943-E6B78DA1A78E}"/>
    <cellStyle name="Output 2 2 21 2 4_Volatility" xfId="25137" xr:uid="{95330663-7FCD-4AD2-AA8D-C5B61348DE4E}"/>
    <cellStyle name="Output 2 2 21 2 5" xfId="25138" xr:uid="{8DD62A16-E1A2-44EA-B911-A947DADAE425}"/>
    <cellStyle name="Output 2 2 21 2_Volatility" xfId="25139" xr:uid="{BEFC308B-00F7-405A-A2FE-29F3906BBEC8}"/>
    <cellStyle name="Output 2 2 21 3" xfId="25140" xr:uid="{884B67DF-8550-496E-A541-7A6C8735DA79}"/>
    <cellStyle name="Output 2 2 21 3 2" xfId="25141" xr:uid="{7A60BB09-EE8C-47C2-824D-7C69759C0330}"/>
    <cellStyle name="Output 2 2 21 3 2 2" xfId="25142" xr:uid="{B6CC91AD-B4FF-4EEC-B4B1-2F70D1534096}"/>
    <cellStyle name="Output 2 2 21 3 2_Volatility" xfId="25143" xr:uid="{6EF98121-73ED-43E0-A3A1-661DBE71F186}"/>
    <cellStyle name="Output 2 2 21 3 3" xfId="25144" xr:uid="{EB25EABA-0C8E-40C6-9F25-670CEE5B6DA0}"/>
    <cellStyle name="Output 2 2 21 3_Volatility" xfId="25145" xr:uid="{46828CCB-B1BE-4140-8E0F-C9D0183C9B62}"/>
    <cellStyle name="Output 2 2 21 4" xfId="25146" xr:uid="{F9E90226-573D-468F-89BE-93C0B2C4FF32}"/>
    <cellStyle name="Output 2 2 21 4 2" xfId="25147" xr:uid="{14068CAF-D3C2-4925-BD3D-CA4432C8D6C4}"/>
    <cellStyle name="Output 2 2 21 4_Volatility" xfId="25148" xr:uid="{3CB6E5F2-2A14-4E4B-8977-C6684A1C0144}"/>
    <cellStyle name="Output 2 2 21 5" xfId="25149" xr:uid="{B6ABF37B-BEDB-4D3B-AB08-A132849B9BB6}"/>
    <cellStyle name="Output 2 2 21_Volatility" xfId="25150" xr:uid="{28633464-0913-4D37-B247-EBD2C5FD5D3A}"/>
    <cellStyle name="Output 2 2 22" xfId="25151" xr:uid="{47C9D397-5EF4-4974-9BE6-9C453A655579}"/>
    <cellStyle name="Output 2 2 22 2" xfId="25152" xr:uid="{FDC7F6D7-A046-409D-84E7-E08673B7175E}"/>
    <cellStyle name="Output 2 2 22 2 2" xfId="25153" xr:uid="{3DE6C898-6913-48E6-9651-368ADBA01865}"/>
    <cellStyle name="Output 2 2 22 2 2 2" xfId="25154" xr:uid="{4CB210C8-AE39-4D35-852E-0C912BC13ECD}"/>
    <cellStyle name="Output 2 2 22 2 2 2 2" xfId="25155" xr:uid="{2EAD209E-F81A-4DA0-BC5E-68639291E296}"/>
    <cellStyle name="Output 2 2 22 2 2 2_Volatility" xfId="25156" xr:uid="{F7F8A1B4-B4BA-415E-AFCA-30880DFB1036}"/>
    <cellStyle name="Output 2 2 22 2 2 3" xfId="25157" xr:uid="{BE3D22A8-4B04-47E6-A972-0CE62580455D}"/>
    <cellStyle name="Output 2 2 22 2 2_Volatility" xfId="25158" xr:uid="{CB1482F5-E7B9-4FCB-802D-A83CB95F672F}"/>
    <cellStyle name="Output 2 2 22 2 3" xfId="25159" xr:uid="{4A5B5C61-DF00-4E62-8FC2-3FBD05624FCC}"/>
    <cellStyle name="Output 2 2 22 2 3 2" xfId="25160" xr:uid="{BD0C615E-11A0-4660-A3B5-4E4E53C7F530}"/>
    <cellStyle name="Output 2 2 22 2 3 2 2" xfId="25161" xr:uid="{AFCCB2EE-04E8-415B-8564-61DE52ADD24D}"/>
    <cellStyle name="Output 2 2 22 2 3 2_Volatility" xfId="25162" xr:uid="{C7549B0A-C86C-4502-8FAC-DE7252112A81}"/>
    <cellStyle name="Output 2 2 22 2 3 3" xfId="25163" xr:uid="{4ED6FE8E-6ABE-4DCD-8C70-9F21101DF2C2}"/>
    <cellStyle name="Output 2 2 22 2 3_Volatility" xfId="25164" xr:uid="{D26B750C-E2A6-48E1-B140-8CCBD46C9748}"/>
    <cellStyle name="Output 2 2 22 2 4" xfId="25165" xr:uid="{A0AADAF8-877D-497F-BC53-D901E0FA447D}"/>
    <cellStyle name="Output 2 2 22 2 4 2" xfId="25166" xr:uid="{3ABAE1A9-8A56-4ED9-B67D-1D852B8403E3}"/>
    <cellStyle name="Output 2 2 22 2 4_Volatility" xfId="25167" xr:uid="{207B147F-211B-4FFB-977D-289306B319CD}"/>
    <cellStyle name="Output 2 2 22 2 5" xfId="25168" xr:uid="{7D75D510-65FA-48A7-9BC9-FF9F2AA42932}"/>
    <cellStyle name="Output 2 2 22 2_Volatility" xfId="25169" xr:uid="{6DD6EDE4-25C0-4C4F-BFF6-2BC5AFE6FB4F}"/>
    <cellStyle name="Output 2 2 22 3" xfId="25170" xr:uid="{B759EEAD-B623-4F66-B290-5B2C457D586E}"/>
    <cellStyle name="Output 2 2 22 3 2" xfId="25171" xr:uid="{46AC44CD-23E4-44F5-BE17-17888D1D5166}"/>
    <cellStyle name="Output 2 2 22 3 2 2" xfId="25172" xr:uid="{275CCD59-1621-4E61-B3B5-F3BE13C6144D}"/>
    <cellStyle name="Output 2 2 22 3 2_Volatility" xfId="25173" xr:uid="{C3800B54-CFF2-4391-82DD-BD539486EACE}"/>
    <cellStyle name="Output 2 2 22 3 3" xfId="25174" xr:uid="{FA586E38-F6AD-4B43-8B51-7B203D1229C0}"/>
    <cellStyle name="Output 2 2 22 3_Volatility" xfId="25175" xr:uid="{BBF67F16-8E94-4F21-85BB-A00A62A67DEC}"/>
    <cellStyle name="Output 2 2 22 4" xfId="25176" xr:uid="{4417928C-CA34-49FB-ACE2-B105039A7730}"/>
    <cellStyle name="Output 2 2 22 4 2" xfId="25177" xr:uid="{DFCA6341-5E75-4B6A-A9CA-6BA45327182B}"/>
    <cellStyle name="Output 2 2 22 4_Volatility" xfId="25178" xr:uid="{7287889A-FF5A-4112-A29D-359D1C4A574D}"/>
    <cellStyle name="Output 2 2 22 5" xfId="25179" xr:uid="{8CAB94B7-54C7-4DF5-9234-A72ECF2FB722}"/>
    <cellStyle name="Output 2 2 22_Volatility" xfId="25180" xr:uid="{F5B51FA8-C2A9-4A00-B7BA-95F976B07651}"/>
    <cellStyle name="Output 2 2 23" xfId="25181" xr:uid="{D0C8CA9B-A0E3-4795-B4FF-17CFC01FE0DC}"/>
    <cellStyle name="Output 2 2 23 2" xfId="25182" xr:uid="{11ACB34B-5143-478A-9034-D82CBC116010}"/>
    <cellStyle name="Output 2 2 23 2 2" xfId="25183" xr:uid="{179C8B5F-C7DB-43D3-843A-E8CE778EC089}"/>
    <cellStyle name="Output 2 2 23 2 2 2" xfId="25184" xr:uid="{BDCEE889-630C-4004-8F2A-B5AAD180795D}"/>
    <cellStyle name="Output 2 2 23 2 2 2 2" xfId="25185" xr:uid="{9CFAFE97-1515-43A9-825F-090BDA265213}"/>
    <cellStyle name="Output 2 2 23 2 2 2_Volatility" xfId="25186" xr:uid="{60F0C0DE-7EFF-4C9F-AD57-EB70FE1F6BC2}"/>
    <cellStyle name="Output 2 2 23 2 2 3" xfId="25187" xr:uid="{1F2AE26C-0461-4C06-8E2D-4B6CA4FC5302}"/>
    <cellStyle name="Output 2 2 23 2 2_Volatility" xfId="25188" xr:uid="{DC6C7985-468D-48F9-845D-041838ECB410}"/>
    <cellStyle name="Output 2 2 23 2 3" xfId="25189" xr:uid="{F3B83F2D-FF4B-4309-AC1B-D9EE42BF1509}"/>
    <cellStyle name="Output 2 2 23 2 3 2" xfId="25190" xr:uid="{5F3CE346-BB68-4A79-A1A0-18113AB8F0E0}"/>
    <cellStyle name="Output 2 2 23 2 3 2 2" xfId="25191" xr:uid="{A9FB7BE2-AF18-4B9D-AA4B-23BF4A7BA61E}"/>
    <cellStyle name="Output 2 2 23 2 3 2_Volatility" xfId="25192" xr:uid="{E40F7604-FA8C-4D90-B3BA-B12EAEE75C07}"/>
    <cellStyle name="Output 2 2 23 2 3 3" xfId="25193" xr:uid="{95C1CA54-3428-4FED-9C1C-BAD3041E85F0}"/>
    <cellStyle name="Output 2 2 23 2 3_Volatility" xfId="25194" xr:uid="{15A9DF9A-4917-4E43-AAFB-0FCC768DBE63}"/>
    <cellStyle name="Output 2 2 23 2 4" xfId="25195" xr:uid="{4A3E1763-FDF4-474C-8437-B4B11EF620C9}"/>
    <cellStyle name="Output 2 2 23 2 4 2" xfId="25196" xr:uid="{7E3ED59C-C87D-419C-91E9-6E6AE8C8DFFB}"/>
    <cellStyle name="Output 2 2 23 2 4_Volatility" xfId="25197" xr:uid="{E5D39821-EBC0-4828-986A-A1F3E666CB6F}"/>
    <cellStyle name="Output 2 2 23 2 5" xfId="25198" xr:uid="{30FFEB5A-0C1E-431B-8418-AB226EC929BE}"/>
    <cellStyle name="Output 2 2 23 2_Volatility" xfId="25199" xr:uid="{4C6A3C81-7EEB-4B95-8D23-DF87044CE62A}"/>
    <cellStyle name="Output 2 2 23 3" xfId="25200" xr:uid="{19C3897A-8737-44E9-9838-6C3674D2926B}"/>
    <cellStyle name="Output 2 2 23 3 2" xfId="25201" xr:uid="{FDFF0E3A-14DF-471C-B9A9-A193FFF06D41}"/>
    <cellStyle name="Output 2 2 23 3 2 2" xfId="25202" xr:uid="{100F0BF7-B927-41E5-BEB4-9694D0D9763F}"/>
    <cellStyle name="Output 2 2 23 3 2_Volatility" xfId="25203" xr:uid="{34966509-0B1A-4419-A68F-081F48C56DCF}"/>
    <cellStyle name="Output 2 2 23 3 3" xfId="25204" xr:uid="{688C6253-AFE3-481E-B516-DD2D7EF7C84E}"/>
    <cellStyle name="Output 2 2 23 3_Volatility" xfId="25205" xr:uid="{0B6B240F-CE4C-448B-85A4-92367CA03969}"/>
    <cellStyle name="Output 2 2 23 4" xfId="25206" xr:uid="{55FEF30A-B59C-4AA2-A90C-692A296DBFA3}"/>
    <cellStyle name="Output 2 2 23 4 2" xfId="25207" xr:uid="{E27404C3-343F-43BB-9F1F-44853110DA40}"/>
    <cellStyle name="Output 2 2 23 4_Volatility" xfId="25208" xr:uid="{96DCB915-5C75-4AC0-988E-F87754468CD9}"/>
    <cellStyle name="Output 2 2 23 5" xfId="25209" xr:uid="{CF4EC36E-BCB7-4669-8408-4744CA9E23B9}"/>
    <cellStyle name="Output 2 2 23_Volatility" xfId="25210" xr:uid="{F73F016C-13CF-4779-94BD-847058510A97}"/>
    <cellStyle name="Output 2 2 24" xfId="25211" xr:uid="{D562DC4E-4D75-447F-BAE3-D8DB25C0A81D}"/>
    <cellStyle name="Output 2 2 24 2" xfId="25212" xr:uid="{B44E93E8-978A-4CBB-B5BF-450ABBDFD4BC}"/>
    <cellStyle name="Output 2 2 24 2 2" xfId="25213" xr:uid="{5170B0C3-20C1-4DEA-9A0B-4C58D17AF604}"/>
    <cellStyle name="Output 2 2 24 2 2 2" xfId="25214" xr:uid="{875A7AFD-003A-4C98-A611-E467CDA66D52}"/>
    <cellStyle name="Output 2 2 24 2 2 2 2" xfId="25215" xr:uid="{CE44DEB2-4174-4047-AF44-6BC198220567}"/>
    <cellStyle name="Output 2 2 24 2 2 2_Volatility" xfId="25216" xr:uid="{554F7F17-4F0D-421F-8E37-FDA325EAB445}"/>
    <cellStyle name="Output 2 2 24 2 2 3" xfId="25217" xr:uid="{C4D0514C-8852-416C-9D98-4FBF293A306A}"/>
    <cellStyle name="Output 2 2 24 2 2_Volatility" xfId="25218" xr:uid="{48474A0F-417A-4BF6-8CDD-44819D6F2F5B}"/>
    <cellStyle name="Output 2 2 24 2 3" xfId="25219" xr:uid="{78E55C98-2D3B-4A13-B66F-F10A58C3BEA8}"/>
    <cellStyle name="Output 2 2 24 2 3 2" xfId="25220" xr:uid="{688C0FF5-84C6-407B-908C-E7CDDCD8C55D}"/>
    <cellStyle name="Output 2 2 24 2 3 2 2" xfId="25221" xr:uid="{D8DFE291-3EF6-4440-A78C-5B2FAEA29A6B}"/>
    <cellStyle name="Output 2 2 24 2 3 2_Volatility" xfId="25222" xr:uid="{B21DBE90-E6EA-434E-9D3B-0064F1DC07FA}"/>
    <cellStyle name="Output 2 2 24 2 3 3" xfId="25223" xr:uid="{427F97A2-386A-4270-AA17-515D6DE46B49}"/>
    <cellStyle name="Output 2 2 24 2 3_Volatility" xfId="25224" xr:uid="{80FABB2E-9E22-430A-A2BE-646CAFA04BF6}"/>
    <cellStyle name="Output 2 2 24 2 4" xfId="25225" xr:uid="{70EFDE46-0528-4D21-BB0F-C3BB86E1C51F}"/>
    <cellStyle name="Output 2 2 24 2 4 2" xfId="25226" xr:uid="{D18159F7-BA24-46F5-B139-0F5375325E28}"/>
    <cellStyle name="Output 2 2 24 2 4_Volatility" xfId="25227" xr:uid="{239D7266-5426-4A65-BC26-A91708172451}"/>
    <cellStyle name="Output 2 2 24 2 5" xfId="25228" xr:uid="{EE388710-6D43-42DF-9DDF-1C8867BAAA86}"/>
    <cellStyle name="Output 2 2 24 2_Volatility" xfId="25229" xr:uid="{12C0458F-6A41-4C74-BD45-0568735B2F63}"/>
    <cellStyle name="Output 2 2 24 3" xfId="25230" xr:uid="{B45ADBF4-7618-4CD6-9D99-73302F7FED45}"/>
    <cellStyle name="Output 2 2 24 3 2" xfId="25231" xr:uid="{DACB9D01-9039-4A1B-B300-5E214CC8729C}"/>
    <cellStyle name="Output 2 2 24 3 2 2" xfId="25232" xr:uid="{CDFF56B4-3D66-45C2-9C6F-4171783C93FE}"/>
    <cellStyle name="Output 2 2 24 3 2_Volatility" xfId="25233" xr:uid="{1B88A054-2606-466F-8B27-964D002495EF}"/>
    <cellStyle name="Output 2 2 24 3 3" xfId="25234" xr:uid="{736D9F42-6CEA-4924-8B11-67FA3628DF60}"/>
    <cellStyle name="Output 2 2 24 3_Volatility" xfId="25235" xr:uid="{AE8AC6E3-36D6-4AD0-88CC-D4D5B824DE6C}"/>
    <cellStyle name="Output 2 2 24 4" xfId="25236" xr:uid="{0A419A0F-7ADD-46ED-88E0-F6C20B1B3821}"/>
    <cellStyle name="Output 2 2 24 4 2" xfId="25237" xr:uid="{09180D12-A92B-4C03-8D99-9FCB0526C4AC}"/>
    <cellStyle name="Output 2 2 24 4_Volatility" xfId="25238" xr:uid="{7B3A336A-7AEA-41F4-AD3F-E58EC01149B4}"/>
    <cellStyle name="Output 2 2 24 5" xfId="25239" xr:uid="{F7031522-2EF6-4868-A5A3-B473D16F38FA}"/>
    <cellStyle name="Output 2 2 24_Volatility" xfId="25240" xr:uid="{3BA3BA0C-2012-45AB-84AC-72E1486D0311}"/>
    <cellStyle name="Output 2 2 25" xfId="25241" xr:uid="{1E390C8C-E62B-4235-8EC6-B1F4FF2FCCC6}"/>
    <cellStyle name="Output 2 2 25 2" xfId="25242" xr:uid="{8FEEC600-31BC-44A6-BE46-42169E8043FF}"/>
    <cellStyle name="Output 2 2 25 2 2" xfId="25243" xr:uid="{FAC80419-3F40-452F-8089-BD77C8709B17}"/>
    <cellStyle name="Output 2 2 25 2 2 2" xfId="25244" xr:uid="{E5C08F5B-3EF0-4795-96C2-EC1F7F147DF5}"/>
    <cellStyle name="Output 2 2 25 2 2 2 2" xfId="25245" xr:uid="{ACFD0EB5-26C8-48BF-BFA2-A19334EEF380}"/>
    <cellStyle name="Output 2 2 25 2 2 2_Volatility" xfId="25246" xr:uid="{CB0F7D59-3859-48B4-B936-4A6C77943E5E}"/>
    <cellStyle name="Output 2 2 25 2 2 3" xfId="25247" xr:uid="{18E72675-ED00-41B4-8E5C-78B326FD4B18}"/>
    <cellStyle name="Output 2 2 25 2 2_Volatility" xfId="25248" xr:uid="{16A84264-45A6-4B0D-9DA6-DC770734B386}"/>
    <cellStyle name="Output 2 2 25 2 3" xfId="25249" xr:uid="{3D1C9DE3-2360-47BF-8A67-F4E5D80742E1}"/>
    <cellStyle name="Output 2 2 25 2 3 2" xfId="25250" xr:uid="{8C32CE25-61F6-43DC-B5D9-041EADACEC8D}"/>
    <cellStyle name="Output 2 2 25 2 3 2 2" xfId="25251" xr:uid="{10D5FE8C-F1A9-4B43-ABE0-7D545D85CEED}"/>
    <cellStyle name="Output 2 2 25 2 3 2_Volatility" xfId="25252" xr:uid="{DE0C8229-A38D-4989-BEF6-F26AD4BA7262}"/>
    <cellStyle name="Output 2 2 25 2 3 3" xfId="25253" xr:uid="{3BD8B15F-ED9A-4A90-879F-165E8BE35AEC}"/>
    <cellStyle name="Output 2 2 25 2 3_Volatility" xfId="25254" xr:uid="{83530C21-F263-4450-9B11-37EA7883E371}"/>
    <cellStyle name="Output 2 2 25 2 4" xfId="25255" xr:uid="{956904DC-0439-4CA7-B16E-73FD481B228B}"/>
    <cellStyle name="Output 2 2 25 2 4 2" xfId="25256" xr:uid="{91668A78-5A3B-40D6-AB55-4B453FF48353}"/>
    <cellStyle name="Output 2 2 25 2 4_Volatility" xfId="25257" xr:uid="{49ABD5F2-2ECE-4A4C-A6B7-63B21778B225}"/>
    <cellStyle name="Output 2 2 25 2 5" xfId="25258" xr:uid="{09B555D9-1B91-4F2A-AFF9-180F968948AD}"/>
    <cellStyle name="Output 2 2 25 2_Volatility" xfId="25259" xr:uid="{BAB24284-4034-4594-A7A5-2E960AA2AB41}"/>
    <cellStyle name="Output 2 2 25 3" xfId="25260" xr:uid="{B7ED436F-F2A1-45FD-8A9D-C27019D3B7C0}"/>
    <cellStyle name="Output 2 2 25 3 2" xfId="25261" xr:uid="{5BB9E38A-9E8F-4BF0-A183-527F8DCE511D}"/>
    <cellStyle name="Output 2 2 25 3 2 2" xfId="25262" xr:uid="{396D030A-0E38-4A95-9946-BDC7D065F4FB}"/>
    <cellStyle name="Output 2 2 25 3 2_Volatility" xfId="25263" xr:uid="{0A645201-538D-4CC7-B3BE-97B444E42808}"/>
    <cellStyle name="Output 2 2 25 3 3" xfId="25264" xr:uid="{A9B54C6D-DB77-4B54-BC8D-A9C3F48EF314}"/>
    <cellStyle name="Output 2 2 25 3_Volatility" xfId="25265" xr:uid="{2CA0CEF9-1DF9-445F-B510-EAE4221530AB}"/>
    <cellStyle name="Output 2 2 25 4" xfId="25266" xr:uid="{BF86C0D7-D9D5-4183-88BE-61F8607288B9}"/>
    <cellStyle name="Output 2 2 25 4 2" xfId="25267" xr:uid="{636D0D1D-68F8-4D20-A5B5-31C7E77E4879}"/>
    <cellStyle name="Output 2 2 25 4_Volatility" xfId="25268" xr:uid="{E98CB58C-3DC9-43BA-A152-B33B4F77353E}"/>
    <cellStyle name="Output 2 2 25 5" xfId="25269" xr:uid="{CBDDFADC-807A-4C79-8097-89011280C299}"/>
    <cellStyle name="Output 2 2 25_Volatility" xfId="25270" xr:uid="{855C25AA-A9CB-41D8-ADB0-176F2932B42C}"/>
    <cellStyle name="Output 2 2 26" xfId="25271" xr:uid="{E114132D-61EF-493A-87C0-A69E22FC6B50}"/>
    <cellStyle name="Output 2 2 26 2" xfId="25272" xr:uid="{E86A4265-8E3B-4268-BD0A-46D00F0AB722}"/>
    <cellStyle name="Output 2 2 26 2 2" xfId="25273" xr:uid="{7D7054DE-EC03-4A0C-B79D-378DA0047E09}"/>
    <cellStyle name="Output 2 2 26 2 2 2" xfId="25274" xr:uid="{86DDBB4C-7871-4831-B57B-4A49CE4CCED8}"/>
    <cellStyle name="Output 2 2 26 2 2 2 2" xfId="25275" xr:uid="{464BC50B-1FF5-482C-8560-71E4D11F18F2}"/>
    <cellStyle name="Output 2 2 26 2 2 2_Volatility" xfId="25276" xr:uid="{67FBA84D-6BE9-445D-AFB9-BDE8B4112594}"/>
    <cellStyle name="Output 2 2 26 2 2 3" xfId="25277" xr:uid="{4F1F6440-D877-419E-B214-D705D9DA20EF}"/>
    <cellStyle name="Output 2 2 26 2 2_Volatility" xfId="25278" xr:uid="{F5930A3C-4A6A-4EEF-AE47-846DE9171FC6}"/>
    <cellStyle name="Output 2 2 26 2 3" xfId="25279" xr:uid="{23149450-03F5-4A46-B366-BFAAA6EEDBE5}"/>
    <cellStyle name="Output 2 2 26 2 3 2" xfId="25280" xr:uid="{1D74A448-E99A-4F46-AC05-67E0E1F14A29}"/>
    <cellStyle name="Output 2 2 26 2 3 2 2" xfId="25281" xr:uid="{09173380-3A6A-4017-851C-82E0B1BDE488}"/>
    <cellStyle name="Output 2 2 26 2 3 2_Volatility" xfId="25282" xr:uid="{3281BE85-E683-436D-82D1-B1B80535F9E6}"/>
    <cellStyle name="Output 2 2 26 2 3 3" xfId="25283" xr:uid="{9AAF83E7-DA3B-4205-B56A-6463D59E9F73}"/>
    <cellStyle name="Output 2 2 26 2 3_Volatility" xfId="25284" xr:uid="{316EEE72-126D-4C12-958A-078244BD3828}"/>
    <cellStyle name="Output 2 2 26 2 4" xfId="25285" xr:uid="{CCB962AA-8D8B-4E2E-B6E1-BE763D22A4C9}"/>
    <cellStyle name="Output 2 2 26 2 4 2" xfId="25286" xr:uid="{FA21222D-F44D-4816-9809-3CB153F98276}"/>
    <cellStyle name="Output 2 2 26 2 4_Volatility" xfId="25287" xr:uid="{FCD21263-8F64-41B0-96F0-2C331B5727E8}"/>
    <cellStyle name="Output 2 2 26 2 5" xfId="25288" xr:uid="{3451CB3B-578B-465F-B5D8-1D5C5A5A3B2D}"/>
    <cellStyle name="Output 2 2 26 2_Volatility" xfId="25289" xr:uid="{BE947ED9-ACB3-4EFE-A6B6-52850ABC273E}"/>
    <cellStyle name="Output 2 2 26 3" xfId="25290" xr:uid="{2B9C531E-1228-422C-A7DD-7220F53A801F}"/>
    <cellStyle name="Output 2 2 26 3 2" xfId="25291" xr:uid="{EAFF816E-14CE-4652-BAA9-DEBC66BAA1F7}"/>
    <cellStyle name="Output 2 2 26 3 2 2" xfId="25292" xr:uid="{DE8DC656-B6B4-45AB-A913-EABADA1D9F49}"/>
    <cellStyle name="Output 2 2 26 3 2_Volatility" xfId="25293" xr:uid="{50739FB9-EBC6-4CAE-8B0E-58523AC1FE97}"/>
    <cellStyle name="Output 2 2 26 3 3" xfId="25294" xr:uid="{B59400C5-28F2-491B-AA8A-0F5FF065764E}"/>
    <cellStyle name="Output 2 2 26 3_Volatility" xfId="25295" xr:uid="{61555E76-97AA-4960-B998-91302C91252F}"/>
    <cellStyle name="Output 2 2 26 4" xfId="25296" xr:uid="{CEB08770-B4AD-42AE-A00D-9B43DC55F1E3}"/>
    <cellStyle name="Output 2 2 26 4 2" xfId="25297" xr:uid="{928672F9-47D7-413F-8925-353670A80357}"/>
    <cellStyle name="Output 2 2 26 4_Volatility" xfId="25298" xr:uid="{FC849A66-DBC9-44D0-90F9-74D708A376E7}"/>
    <cellStyle name="Output 2 2 26 5" xfId="25299" xr:uid="{2AD39878-A163-4EF5-BF64-883D9A729814}"/>
    <cellStyle name="Output 2 2 26_Volatility" xfId="25300" xr:uid="{81E7DFA9-7BF7-484A-817D-5F0397C829A4}"/>
    <cellStyle name="Output 2 2 27" xfId="25301" xr:uid="{C808A113-BAD5-4B81-A835-D02985A798D6}"/>
    <cellStyle name="Output 2 2 27 2" xfId="25302" xr:uid="{E7AE2193-7D01-4F1D-B401-A6F086A66F65}"/>
    <cellStyle name="Output 2 2 27 2 2" xfId="25303" xr:uid="{58283024-0AC1-4A90-88F2-22FC757C214E}"/>
    <cellStyle name="Output 2 2 27 2 2 2" xfId="25304" xr:uid="{5F64018F-3167-4385-8B39-B358AA2A0C52}"/>
    <cellStyle name="Output 2 2 27 2 2 2 2" xfId="25305" xr:uid="{A267D637-3D03-4534-ACCC-EA6B5700D4E0}"/>
    <cellStyle name="Output 2 2 27 2 2 2_Volatility" xfId="25306" xr:uid="{3BFA7A91-35C0-4BA0-B554-8E1FEF17899F}"/>
    <cellStyle name="Output 2 2 27 2 2 3" xfId="25307" xr:uid="{E47791A5-13AE-4370-84BB-0C5E0EEBD05B}"/>
    <cellStyle name="Output 2 2 27 2 2_Volatility" xfId="25308" xr:uid="{004F4C0E-A97C-4D9C-A035-A4A13A117973}"/>
    <cellStyle name="Output 2 2 27 2 3" xfId="25309" xr:uid="{11FA769B-5CF5-4008-B20B-68A84357C0E7}"/>
    <cellStyle name="Output 2 2 27 2 3 2" xfId="25310" xr:uid="{928432D7-53F6-42E8-82AB-4E9A060A4EB5}"/>
    <cellStyle name="Output 2 2 27 2 3 2 2" xfId="25311" xr:uid="{49670D21-189C-445E-8E1D-1EBCA9BCE3E8}"/>
    <cellStyle name="Output 2 2 27 2 3 2_Volatility" xfId="25312" xr:uid="{9D0A922C-AECA-4E65-A7D7-4F6E219EDAFF}"/>
    <cellStyle name="Output 2 2 27 2 3 3" xfId="25313" xr:uid="{E76D5B08-4B98-437D-96B2-5A829E225E5E}"/>
    <cellStyle name="Output 2 2 27 2 3_Volatility" xfId="25314" xr:uid="{CD23B458-BBF2-40EC-AEFE-CDE4A4D084B6}"/>
    <cellStyle name="Output 2 2 27 2 4" xfId="25315" xr:uid="{B292BD7B-7414-4A63-AC25-1C13A990D0D5}"/>
    <cellStyle name="Output 2 2 27 2 4 2" xfId="25316" xr:uid="{C6B195C7-6757-4B3F-955D-D6AB8878BEFF}"/>
    <cellStyle name="Output 2 2 27 2 4_Volatility" xfId="25317" xr:uid="{6D249225-4D1A-43AA-AF94-8BCD0132B205}"/>
    <cellStyle name="Output 2 2 27 2 5" xfId="25318" xr:uid="{B2CCFF89-AA91-4976-8446-2170A8A2626C}"/>
    <cellStyle name="Output 2 2 27 2_Volatility" xfId="25319" xr:uid="{8897A353-9A09-4AB0-8F08-E7B06E05A3D2}"/>
    <cellStyle name="Output 2 2 27 3" xfId="25320" xr:uid="{C2FA72AD-2EAF-4C05-ACAC-51896984081F}"/>
    <cellStyle name="Output 2 2 27 3 2" xfId="25321" xr:uid="{FCC979C9-76A7-4014-BF20-16C71CF06F98}"/>
    <cellStyle name="Output 2 2 27 3 2 2" xfId="25322" xr:uid="{5EE01090-4435-465F-B810-A2F9E2F5E6D1}"/>
    <cellStyle name="Output 2 2 27 3 2_Volatility" xfId="25323" xr:uid="{3BCEC008-C15F-41DB-95BE-9A83BFBA9B31}"/>
    <cellStyle name="Output 2 2 27 3 3" xfId="25324" xr:uid="{83E98B2E-6D9D-44CE-869A-F1AAB5E16240}"/>
    <cellStyle name="Output 2 2 27 3_Volatility" xfId="25325" xr:uid="{E270909A-BACE-414A-B93F-C1CCE4E63154}"/>
    <cellStyle name="Output 2 2 27 4" xfId="25326" xr:uid="{45507F0C-6201-49EC-ACA7-5B890804911B}"/>
    <cellStyle name="Output 2 2 27 4 2" xfId="25327" xr:uid="{24134019-CC44-4181-8CE3-5BA94DC0AD88}"/>
    <cellStyle name="Output 2 2 27 4_Volatility" xfId="25328" xr:uid="{C846808C-3984-4383-AB30-CF70777BC1F4}"/>
    <cellStyle name="Output 2 2 27 5" xfId="25329" xr:uid="{4C989E87-B9EB-4BED-8CB0-9DAC2F1E657D}"/>
    <cellStyle name="Output 2 2 27_Volatility" xfId="25330" xr:uid="{3BC97641-19A5-4FE4-B6CE-874BA7E52C44}"/>
    <cellStyle name="Output 2 2 28" xfId="25331" xr:uid="{18E3D1ED-7E89-4812-AE09-1BDE7512C047}"/>
    <cellStyle name="Output 2 2 28 2" xfId="25332" xr:uid="{8EF94CA2-354A-4D24-AEEC-A18D99AF9B71}"/>
    <cellStyle name="Output 2 2 28 2 2" xfId="25333" xr:uid="{71F91684-98D7-42D7-94F2-3E333151BD5A}"/>
    <cellStyle name="Output 2 2 28 2 2 2" xfId="25334" xr:uid="{809EA9AA-2A0B-4CC5-82B9-7FDD665A1AA3}"/>
    <cellStyle name="Output 2 2 28 2 2 2 2" xfId="25335" xr:uid="{F271F727-3F5F-4C4D-BB83-26D681B8F69C}"/>
    <cellStyle name="Output 2 2 28 2 2 2_Volatility" xfId="25336" xr:uid="{3343099D-1CC9-4601-AB73-E0AFF0BCC9F5}"/>
    <cellStyle name="Output 2 2 28 2 2 3" xfId="25337" xr:uid="{91ECC978-A66A-496C-8B07-009FC42D0AEF}"/>
    <cellStyle name="Output 2 2 28 2 2_Volatility" xfId="25338" xr:uid="{738C4090-B541-48D0-8247-38E42554C43F}"/>
    <cellStyle name="Output 2 2 28 2 3" xfId="25339" xr:uid="{938EEC58-DE1D-4B77-A159-E43A9D90FC08}"/>
    <cellStyle name="Output 2 2 28 2 3 2" xfId="25340" xr:uid="{EFFF7B6B-5543-441B-B788-BF92EF6C7EE2}"/>
    <cellStyle name="Output 2 2 28 2 3 2 2" xfId="25341" xr:uid="{8F80162D-2635-49C3-BDAD-313BFA0F2C20}"/>
    <cellStyle name="Output 2 2 28 2 3 2_Volatility" xfId="25342" xr:uid="{4626196A-76F1-4924-A1E4-63A2B3CC7964}"/>
    <cellStyle name="Output 2 2 28 2 3 3" xfId="25343" xr:uid="{C2FDC5E5-1407-4CCF-971E-A68410DE3C64}"/>
    <cellStyle name="Output 2 2 28 2 3_Volatility" xfId="25344" xr:uid="{9CE481E5-4653-4C9E-807A-6A76FC75C7E7}"/>
    <cellStyle name="Output 2 2 28 2 4" xfId="25345" xr:uid="{BB7EA076-A85F-41EF-9D8F-406D1373F860}"/>
    <cellStyle name="Output 2 2 28 2 4 2" xfId="25346" xr:uid="{C237C530-F84C-4C50-9973-26ED68BD4607}"/>
    <cellStyle name="Output 2 2 28 2 4_Volatility" xfId="25347" xr:uid="{77DE2D41-819A-4D8E-86A2-A1DEA6ED0354}"/>
    <cellStyle name="Output 2 2 28 2 5" xfId="25348" xr:uid="{0C950A4E-24B3-4F65-8207-B36E99405576}"/>
    <cellStyle name="Output 2 2 28 2_Volatility" xfId="25349" xr:uid="{532085FB-05CA-42D5-80BC-85FF1D8B359E}"/>
    <cellStyle name="Output 2 2 28 3" xfId="25350" xr:uid="{FB0D5D76-1E35-43AF-ABD5-A6BED7654644}"/>
    <cellStyle name="Output 2 2 28 3 2" xfId="25351" xr:uid="{D5F6F30C-CC62-4866-8780-2F06BD670B2A}"/>
    <cellStyle name="Output 2 2 28 3 2 2" xfId="25352" xr:uid="{7D6EC4D2-0B51-4672-B6E7-2E56469DC858}"/>
    <cellStyle name="Output 2 2 28 3 2_Volatility" xfId="25353" xr:uid="{00C9E4E2-9153-4644-A46F-EE9CF35A9A69}"/>
    <cellStyle name="Output 2 2 28 3 3" xfId="25354" xr:uid="{D079B8D1-382D-44A5-8518-6387E8E27292}"/>
    <cellStyle name="Output 2 2 28 3_Volatility" xfId="25355" xr:uid="{3C56B0ED-AA3A-4842-817E-CB335D912837}"/>
    <cellStyle name="Output 2 2 28 4" xfId="25356" xr:uid="{AB340547-5E4F-4E2B-AA14-A1108C21C1FB}"/>
    <cellStyle name="Output 2 2 28 4 2" xfId="25357" xr:uid="{6C763053-536C-4B35-891C-A09A754D46F6}"/>
    <cellStyle name="Output 2 2 28 4_Volatility" xfId="25358" xr:uid="{4711762B-8956-4A8F-8C01-4D0C689893FF}"/>
    <cellStyle name="Output 2 2 28 5" xfId="25359" xr:uid="{1F7C8855-4EB9-4227-B9AD-155615D75CB0}"/>
    <cellStyle name="Output 2 2 28_Volatility" xfId="25360" xr:uid="{1999FC54-014A-4DB6-8407-5123F4092915}"/>
    <cellStyle name="Output 2 2 29" xfId="25361" xr:uid="{CFA35AC1-22A3-4102-8D68-F5683D66BA13}"/>
    <cellStyle name="Output 2 2 29 2" xfId="25362" xr:uid="{80A2E227-65B3-4593-B2FD-7F2403F37CAE}"/>
    <cellStyle name="Output 2 2 29 2 2" xfId="25363" xr:uid="{81BCB0A1-385D-476E-9E05-3BD30D9C1FF4}"/>
    <cellStyle name="Output 2 2 29 2 2 2" xfId="25364" xr:uid="{03F0F9B1-6175-49BA-9CA6-A66B734460C3}"/>
    <cellStyle name="Output 2 2 29 2 2 2 2" xfId="25365" xr:uid="{2989E184-4EE2-42F5-8769-FAD1A72F68F2}"/>
    <cellStyle name="Output 2 2 29 2 2 2_Volatility" xfId="25366" xr:uid="{492AAC7C-34BF-456C-9E1D-93482CB8A4A1}"/>
    <cellStyle name="Output 2 2 29 2 2 3" xfId="25367" xr:uid="{17682045-B5C1-4729-A594-ED3E5D3CB04C}"/>
    <cellStyle name="Output 2 2 29 2 2_Volatility" xfId="25368" xr:uid="{9088DD5B-5252-4559-BE66-23B8C3E18B07}"/>
    <cellStyle name="Output 2 2 29 2 3" xfId="25369" xr:uid="{B3724ADC-010D-4683-AF5E-F16C24FD709E}"/>
    <cellStyle name="Output 2 2 29 2 3 2" xfId="25370" xr:uid="{2D09C70B-218B-4F85-9C74-1385F68C454B}"/>
    <cellStyle name="Output 2 2 29 2 3 2 2" xfId="25371" xr:uid="{231B92D4-CA51-4E3E-847F-6CDA232A939C}"/>
    <cellStyle name="Output 2 2 29 2 3 2_Volatility" xfId="25372" xr:uid="{D1F14AFE-16C3-4581-96D3-648B5E0A3429}"/>
    <cellStyle name="Output 2 2 29 2 3 3" xfId="25373" xr:uid="{D17679B4-59E4-41EE-836F-37B838220353}"/>
    <cellStyle name="Output 2 2 29 2 3_Volatility" xfId="25374" xr:uid="{886C654A-0563-434B-835E-8A52B0E7979C}"/>
    <cellStyle name="Output 2 2 29 2 4" xfId="25375" xr:uid="{3FDFC0D0-75BA-4E12-A45F-0414C27B7C5D}"/>
    <cellStyle name="Output 2 2 29 2 4 2" xfId="25376" xr:uid="{8365E9D8-DAAD-4BAD-8A25-B3E75D1FA365}"/>
    <cellStyle name="Output 2 2 29 2 4_Volatility" xfId="25377" xr:uid="{30C28D14-7EB3-4A9B-8085-B0E60F14E2C5}"/>
    <cellStyle name="Output 2 2 29 2 5" xfId="25378" xr:uid="{EED5BAA1-9FAD-4977-9F37-F188DFFC8AF7}"/>
    <cellStyle name="Output 2 2 29 2_Volatility" xfId="25379" xr:uid="{A8239789-0514-47A0-BAB0-D743F193D11D}"/>
    <cellStyle name="Output 2 2 29 3" xfId="25380" xr:uid="{1F84E3FB-2E1B-40BC-A6E7-D55CF799578E}"/>
    <cellStyle name="Output 2 2 29 3 2" xfId="25381" xr:uid="{9E0A438D-EECD-41EE-A291-181A7F52F8D1}"/>
    <cellStyle name="Output 2 2 29 3 2 2" xfId="25382" xr:uid="{82F076DC-59BC-411D-9796-FCA55977A371}"/>
    <cellStyle name="Output 2 2 29 3 2_Volatility" xfId="25383" xr:uid="{39ADF292-5BB9-483B-8F3B-2C41C473522C}"/>
    <cellStyle name="Output 2 2 29 3 3" xfId="25384" xr:uid="{EFA4C68C-2F44-4258-A827-4307AE86603E}"/>
    <cellStyle name="Output 2 2 29 3_Volatility" xfId="25385" xr:uid="{54DDF794-B527-4148-A933-E3F263BAA72D}"/>
    <cellStyle name="Output 2 2 29 4" xfId="25386" xr:uid="{3DE36573-17DD-4E98-AF41-C3A049858A9F}"/>
    <cellStyle name="Output 2 2 29 4 2" xfId="25387" xr:uid="{21965D24-84E0-4120-AEEB-A7596A2FCE45}"/>
    <cellStyle name="Output 2 2 29 4_Volatility" xfId="25388" xr:uid="{2E5D0CA0-2534-49D0-AB29-B359A5A3E013}"/>
    <cellStyle name="Output 2 2 29 5" xfId="25389" xr:uid="{83A0D671-5FBA-4670-A58C-CAD7EAF2E72F}"/>
    <cellStyle name="Output 2 2 29_Volatility" xfId="25390" xr:uid="{8641722C-9CC6-4176-9349-45AC5E70043F}"/>
    <cellStyle name="Output 2 2 3" xfId="25391" xr:uid="{3E2C9D57-5CEC-42C9-904E-50C29AC9BB93}"/>
    <cellStyle name="Output 2 2 3 2" xfId="25392" xr:uid="{A60BD1A9-3D0E-4271-A12C-0FA8CE236A4A}"/>
    <cellStyle name="Output 2 2 3 2 2" xfId="25393" xr:uid="{F47B2D3C-5352-4542-9F37-A4A4D88BAB38}"/>
    <cellStyle name="Output 2 2 3 2 2 2" xfId="25394" xr:uid="{0376A84C-3DCE-46DB-81E1-61C26805AC89}"/>
    <cellStyle name="Output 2 2 3 2 2 2 2" xfId="25395" xr:uid="{47038F6A-CAE5-461E-9FDD-6A30E68B2AFD}"/>
    <cellStyle name="Output 2 2 3 2 2 2_Volatility" xfId="25396" xr:uid="{3FA132C1-4D18-4F81-9AE4-A5D48C61B351}"/>
    <cellStyle name="Output 2 2 3 2 2 3" xfId="25397" xr:uid="{79E1ACCB-97C4-4EFE-A627-2A22172A6119}"/>
    <cellStyle name="Output 2 2 3 2 2_Volatility" xfId="25398" xr:uid="{67373073-98DE-4203-8DC7-A80E957206FD}"/>
    <cellStyle name="Output 2 2 3 2 3" xfId="25399" xr:uid="{6C904A00-6483-4C03-A331-2465D3FDBB0B}"/>
    <cellStyle name="Output 2 2 3 2 3 2" xfId="25400" xr:uid="{E3BD07B9-E475-484F-BAE5-61AAB8B85AC3}"/>
    <cellStyle name="Output 2 2 3 2 3 2 2" xfId="25401" xr:uid="{D3514292-9EC0-4C34-ACFA-0B6509926F97}"/>
    <cellStyle name="Output 2 2 3 2 3 2_Volatility" xfId="25402" xr:uid="{448C5B62-320E-4C6F-9651-E49934B80017}"/>
    <cellStyle name="Output 2 2 3 2 3 3" xfId="25403" xr:uid="{FFBF21E2-F3C8-43B4-BA35-93414013FD93}"/>
    <cellStyle name="Output 2 2 3 2 3_Volatility" xfId="25404" xr:uid="{24271275-43F8-4357-B862-C5AD351B4AA2}"/>
    <cellStyle name="Output 2 2 3 2 4" xfId="25405" xr:uid="{C6314468-2B84-436D-B4A1-3BE79F6F2929}"/>
    <cellStyle name="Output 2 2 3 2 4 2" xfId="25406" xr:uid="{F3FE3DFA-9E79-4187-B531-AD1CE53AE5CB}"/>
    <cellStyle name="Output 2 2 3 2 4_Volatility" xfId="25407" xr:uid="{CD93BF40-BC75-4D02-8D05-09173874BF06}"/>
    <cellStyle name="Output 2 2 3 2 5" xfId="25408" xr:uid="{926ADFBC-A08E-45E0-ABFE-7F6EE197FA60}"/>
    <cellStyle name="Output 2 2 3 2_Volatility" xfId="25409" xr:uid="{EE36860D-6587-4C7E-BBA0-0AFCC1F69377}"/>
    <cellStyle name="Output 2 2 3 3" xfId="25410" xr:uid="{3FA106BE-FFDE-4BB2-B033-7D2DDD79C5ED}"/>
    <cellStyle name="Output 2 2 3 3 2" xfId="25411" xr:uid="{20606B2C-473B-4688-8E6B-FD9BC333C353}"/>
    <cellStyle name="Output 2 2 3 3 2 2" xfId="25412" xr:uid="{28F53CF4-DAF8-468B-9273-8FA96BAB8EA1}"/>
    <cellStyle name="Output 2 2 3 3 2_Volatility" xfId="25413" xr:uid="{5F359D7D-405F-4848-A1CE-93EDF9570BFC}"/>
    <cellStyle name="Output 2 2 3 3 3" xfId="25414" xr:uid="{FCC6A089-9E39-488D-A9A7-B840D157BAC2}"/>
    <cellStyle name="Output 2 2 3 3_Volatility" xfId="25415" xr:uid="{EA107C57-FA82-41CD-867F-5A3F5BDD7318}"/>
    <cellStyle name="Output 2 2 3 4" xfId="25416" xr:uid="{FBDD115E-22F5-4059-B9C3-E84E0399B4C6}"/>
    <cellStyle name="Output 2 2 3 4 2" xfId="25417" xr:uid="{D874F5DD-B0DD-4E0E-A106-9BADD083B7EC}"/>
    <cellStyle name="Output 2 2 3 4_Volatility" xfId="25418" xr:uid="{7E5F3694-5871-4B05-9A35-319E8835F100}"/>
    <cellStyle name="Output 2 2 3 5" xfId="25419" xr:uid="{B5790765-93DC-4819-813C-F873AB5D4635}"/>
    <cellStyle name="Output 2 2 3_Volatility" xfId="25420" xr:uid="{DE6B9C5A-3DCE-4D4F-A1D8-431364B3C05D}"/>
    <cellStyle name="Output 2 2 30" xfId="25421" xr:uid="{D0484E5A-7FB1-4589-9E07-1E0D1F91A700}"/>
    <cellStyle name="Output 2 2 30 2" xfId="25422" xr:uid="{8FF05D11-AA4A-4504-B35C-9C5F50FEB1F1}"/>
    <cellStyle name="Output 2 2 30 2 2" xfId="25423" xr:uid="{475CAEAA-8010-4719-B4DC-F90AB7E360DD}"/>
    <cellStyle name="Output 2 2 30 2 2 2" xfId="25424" xr:uid="{672ECAE9-F798-468F-9F63-91AC314B24B3}"/>
    <cellStyle name="Output 2 2 30 2 2 2 2" xfId="25425" xr:uid="{A3208B70-EA8E-4F77-A23B-BF5593BB6745}"/>
    <cellStyle name="Output 2 2 30 2 2 2_Volatility" xfId="25426" xr:uid="{18653435-705C-4016-84D3-A14EC8AB76EA}"/>
    <cellStyle name="Output 2 2 30 2 2 3" xfId="25427" xr:uid="{E3175553-D5A3-4194-8A57-426F2713C362}"/>
    <cellStyle name="Output 2 2 30 2 2_Volatility" xfId="25428" xr:uid="{C1E98F30-6459-471B-B593-FE5F0A9881AF}"/>
    <cellStyle name="Output 2 2 30 2 3" xfId="25429" xr:uid="{09395B8A-106E-4F3F-B470-FAF77469A883}"/>
    <cellStyle name="Output 2 2 30 2 3 2" xfId="25430" xr:uid="{7086A425-3C61-4793-B5A7-939860E7A607}"/>
    <cellStyle name="Output 2 2 30 2 3 2 2" xfId="25431" xr:uid="{4B5FFEB3-49AD-4444-BFC9-2FEB1C8C163B}"/>
    <cellStyle name="Output 2 2 30 2 3 2_Volatility" xfId="25432" xr:uid="{E5E5DC8C-480D-4D32-86F3-E448B663BBD2}"/>
    <cellStyle name="Output 2 2 30 2 3 3" xfId="25433" xr:uid="{C4587B3C-EAF7-4227-A8E2-30281482F8A6}"/>
    <cellStyle name="Output 2 2 30 2 3_Volatility" xfId="25434" xr:uid="{7D4D94A5-ABF2-47C6-A36B-284A0CE0D1AA}"/>
    <cellStyle name="Output 2 2 30 2 4" xfId="25435" xr:uid="{397CD325-4510-47B9-A6B5-E77B6DB5E755}"/>
    <cellStyle name="Output 2 2 30 2 4 2" xfId="25436" xr:uid="{2421EE48-32A1-4C03-8469-C5AFF0B2FCE2}"/>
    <cellStyle name="Output 2 2 30 2 4_Volatility" xfId="25437" xr:uid="{6353F8F5-B5CB-42D4-A42E-01B097B27094}"/>
    <cellStyle name="Output 2 2 30 2 5" xfId="25438" xr:uid="{A0A17994-4813-4174-AF02-1757C4E0E597}"/>
    <cellStyle name="Output 2 2 30 2_Volatility" xfId="25439" xr:uid="{29E82525-197D-4EF9-8FE2-5BFBA5B7E34D}"/>
    <cellStyle name="Output 2 2 30 3" xfId="25440" xr:uid="{EC4A55C1-0276-490D-AFAF-A3E55CDFB360}"/>
    <cellStyle name="Output 2 2 30 3 2" xfId="25441" xr:uid="{520D2F13-AEB7-4C93-BE83-E2FEB2E3527F}"/>
    <cellStyle name="Output 2 2 30 3 2 2" xfId="25442" xr:uid="{2992397C-4C31-44AA-916D-2E113B7A2BEA}"/>
    <cellStyle name="Output 2 2 30 3 2_Volatility" xfId="25443" xr:uid="{D78D5ECE-D1DE-41F0-8CD3-BE9419B94F33}"/>
    <cellStyle name="Output 2 2 30 3 3" xfId="25444" xr:uid="{E2C1131D-11BB-4E8D-AC86-7A51DAE037AA}"/>
    <cellStyle name="Output 2 2 30 3_Volatility" xfId="25445" xr:uid="{D09D7FB6-E112-42F6-9909-0B9E9C5EC601}"/>
    <cellStyle name="Output 2 2 30 4" xfId="25446" xr:uid="{04ADD145-3941-4D63-A303-116AD83A1D90}"/>
    <cellStyle name="Output 2 2 30 4 2" xfId="25447" xr:uid="{567690C4-EA64-403F-B49D-43A5CDF85C4B}"/>
    <cellStyle name="Output 2 2 30 4_Volatility" xfId="25448" xr:uid="{38737DFF-D408-46B3-8A79-6D845EBC08C3}"/>
    <cellStyle name="Output 2 2 30 5" xfId="25449" xr:uid="{08F35FA5-0F33-47FF-89BE-3D85A2523F62}"/>
    <cellStyle name="Output 2 2 30_Volatility" xfId="25450" xr:uid="{78021C96-7187-4ED5-BDC2-CC99AB71CFF8}"/>
    <cellStyle name="Output 2 2 31" xfId="25451" xr:uid="{B2F62EFA-B5C4-46F7-B5A4-D67A0803640A}"/>
    <cellStyle name="Output 2 2 31 2" xfId="25452" xr:uid="{37162A59-CF81-4E5B-AA7B-8E00547C349E}"/>
    <cellStyle name="Output 2 2 31 2 2" xfId="25453" xr:uid="{A2655112-D2E7-4499-B476-6F69CDB037EC}"/>
    <cellStyle name="Output 2 2 31 2 2 2" xfId="25454" xr:uid="{366DB6FC-DA0E-43E5-B08A-D4828A047E58}"/>
    <cellStyle name="Output 2 2 31 2 2 2 2" xfId="25455" xr:uid="{F007E2B0-AFB0-44DA-82D9-5FAE37C63C13}"/>
    <cellStyle name="Output 2 2 31 2 2 2_Volatility" xfId="25456" xr:uid="{2229EFC7-786B-43F7-81EB-BBF4E185712D}"/>
    <cellStyle name="Output 2 2 31 2 2 3" xfId="25457" xr:uid="{96B382F3-6D3A-462B-B27E-EB33C07120D6}"/>
    <cellStyle name="Output 2 2 31 2 2_Volatility" xfId="25458" xr:uid="{70E003C6-3687-4305-B742-6F36563A21B5}"/>
    <cellStyle name="Output 2 2 31 2 3" xfId="25459" xr:uid="{5C9B2D06-D722-4CEF-845E-F7BD3CC0508C}"/>
    <cellStyle name="Output 2 2 31 2 3 2" xfId="25460" xr:uid="{57141936-B84D-40C5-A846-028388CDD5C8}"/>
    <cellStyle name="Output 2 2 31 2 3 2 2" xfId="25461" xr:uid="{96D33585-BFCB-4322-8FAD-1E8660633E16}"/>
    <cellStyle name="Output 2 2 31 2 3 2_Volatility" xfId="25462" xr:uid="{849F9B7F-A7C9-4A83-9D50-DFD65A66032F}"/>
    <cellStyle name="Output 2 2 31 2 3 3" xfId="25463" xr:uid="{CDB7092A-7F4A-46F2-BB76-2214551B0434}"/>
    <cellStyle name="Output 2 2 31 2 3_Volatility" xfId="25464" xr:uid="{5F876247-0D15-4898-8CA7-5DC63ABF8032}"/>
    <cellStyle name="Output 2 2 31 2 4" xfId="25465" xr:uid="{34831869-3DEA-40BE-8F0D-A6B5F60A9EBE}"/>
    <cellStyle name="Output 2 2 31 2 4 2" xfId="25466" xr:uid="{61896329-5AF1-48AD-AE5D-FB23D03646AC}"/>
    <cellStyle name="Output 2 2 31 2 4_Volatility" xfId="25467" xr:uid="{82F002A5-BC0D-4B12-942A-9EE7852F7FAB}"/>
    <cellStyle name="Output 2 2 31 2 5" xfId="25468" xr:uid="{D892FCC4-739C-48E5-A633-5AF21BD31889}"/>
    <cellStyle name="Output 2 2 31 2_Volatility" xfId="25469" xr:uid="{B899875D-EB7C-4647-8FA3-3D5EF4D4DAD2}"/>
    <cellStyle name="Output 2 2 31 3" xfId="25470" xr:uid="{CEFB66F1-04FD-425A-8BE6-09F3DA631B2F}"/>
    <cellStyle name="Output 2 2 31 3 2" xfId="25471" xr:uid="{F427E79A-78F4-4D3B-9BB2-EDFFA16A7E3E}"/>
    <cellStyle name="Output 2 2 31 3 2 2" xfId="25472" xr:uid="{AAF0CFF4-A1AE-4F74-9A67-224EE38457B2}"/>
    <cellStyle name="Output 2 2 31 3 2_Volatility" xfId="25473" xr:uid="{E79D561F-B774-4F4C-A977-5D81AF19F2E8}"/>
    <cellStyle name="Output 2 2 31 3 3" xfId="25474" xr:uid="{81E43A90-6C71-4D18-AC1C-1D9ED8D47B87}"/>
    <cellStyle name="Output 2 2 31 3_Volatility" xfId="25475" xr:uid="{A5C305B9-CBE7-4932-8F50-933F083D1FA1}"/>
    <cellStyle name="Output 2 2 31 4" xfId="25476" xr:uid="{B0C78D9A-FB21-4174-98FA-4DAC52E8D2B3}"/>
    <cellStyle name="Output 2 2 31 4 2" xfId="25477" xr:uid="{B5FEC49E-7C8E-4223-A1C1-29D56BF9CA81}"/>
    <cellStyle name="Output 2 2 31 4_Volatility" xfId="25478" xr:uid="{5875D891-312C-498C-8798-0C5D2E6F1AAA}"/>
    <cellStyle name="Output 2 2 31 5" xfId="25479" xr:uid="{466F6894-D118-4503-966B-762F6C94C0F0}"/>
    <cellStyle name="Output 2 2 31_Volatility" xfId="25480" xr:uid="{1577E55A-9A52-4AA9-9F02-9236D02359B6}"/>
    <cellStyle name="Output 2 2 32" xfId="25481" xr:uid="{03859E75-AF99-45EA-93CC-FFECE09167F4}"/>
    <cellStyle name="Output 2 2 32 2" xfId="25482" xr:uid="{4E9E012A-27B8-46BE-B459-8DC393D30A3C}"/>
    <cellStyle name="Output 2 2 32 2 2" xfId="25483" xr:uid="{53669FFB-51FA-4926-9655-29111F2B725D}"/>
    <cellStyle name="Output 2 2 32 2 2 2" xfId="25484" xr:uid="{31D14568-80C6-4893-9946-DE3CFC611124}"/>
    <cellStyle name="Output 2 2 32 2 2 2 2" xfId="25485" xr:uid="{19A1B04F-F1B2-416F-815C-F701F099AA17}"/>
    <cellStyle name="Output 2 2 32 2 2 2_Volatility" xfId="25486" xr:uid="{43F9D500-3E66-4EB8-B596-72EF598DAFFA}"/>
    <cellStyle name="Output 2 2 32 2 2 3" xfId="25487" xr:uid="{B794770B-EE5F-4850-A059-27B29CD3C939}"/>
    <cellStyle name="Output 2 2 32 2 2_Volatility" xfId="25488" xr:uid="{4D16637D-F9D0-4E8C-B146-62BAEF03765A}"/>
    <cellStyle name="Output 2 2 32 2 3" xfId="25489" xr:uid="{B4C085F5-34F4-497D-910D-5EB4DD678D2A}"/>
    <cellStyle name="Output 2 2 32 2 3 2" xfId="25490" xr:uid="{1703F214-651E-4071-B1F3-E1FC59A40E7D}"/>
    <cellStyle name="Output 2 2 32 2 3 2 2" xfId="25491" xr:uid="{A9235884-2084-4ECC-A6D5-423DD137310F}"/>
    <cellStyle name="Output 2 2 32 2 3 2_Volatility" xfId="25492" xr:uid="{975ED058-BFE0-4FD7-82E9-EC1FC38648A5}"/>
    <cellStyle name="Output 2 2 32 2 3 3" xfId="25493" xr:uid="{33E3BC83-CFED-4B5D-A691-6706F231CFFA}"/>
    <cellStyle name="Output 2 2 32 2 3_Volatility" xfId="25494" xr:uid="{E0C906B5-1F42-4B34-B55F-D312549C68B9}"/>
    <cellStyle name="Output 2 2 32 2 4" xfId="25495" xr:uid="{7A092ED5-D662-4B5F-80E6-06598D37142F}"/>
    <cellStyle name="Output 2 2 32 2 4 2" xfId="25496" xr:uid="{37726A14-1A01-4881-85C3-AC9D8EF45A46}"/>
    <cellStyle name="Output 2 2 32 2 4_Volatility" xfId="25497" xr:uid="{C3F92A03-EFE0-4404-8F59-2928C371ECAF}"/>
    <cellStyle name="Output 2 2 32 2 5" xfId="25498" xr:uid="{866F4E0D-D868-4039-9288-841B8F854309}"/>
    <cellStyle name="Output 2 2 32 2_Volatility" xfId="25499" xr:uid="{127014E0-CE2A-43C9-B735-C5EDB15D0650}"/>
    <cellStyle name="Output 2 2 32 3" xfId="25500" xr:uid="{69C68A5B-A2C2-4633-AE82-4D4256C3AED2}"/>
    <cellStyle name="Output 2 2 32 3 2" xfId="25501" xr:uid="{703B00BB-0693-4D0A-985E-F125A73777AB}"/>
    <cellStyle name="Output 2 2 32 3 2 2" xfId="25502" xr:uid="{6C9C0743-CCE8-4DF0-960D-8AEE19140C63}"/>
    <cellStyle name="Output 2 2 32 3 2_Volatility" xfId="25503" xr:uid="{476439C0-899A-4435-82F3-2F3BC2A4C316}"/>
    <cellStyle name="Output 2 2 32 3 3" xfId="25504" xr:uid="{8FEA1ADA-8511-426F-A01B-7FEC6AB0FE9A}"/>
    <cellStyle name="Output 2 2 32 3_Volatility" xfId="25505" xr:uid="{6D4157E8-BE0C-4DF2-946E-358CE4B6E59C}"/>
    <cellStyle name="Output 2 2 32 4" xfId="25506" xr:uid="{3376E185-09A6-4AD6-AC1E-57B5ACDC75E6}"/>
    <cellStyle name="Output 2 2 32 4 2" xfId="25507" xr:uid="{75BFEBA6-2FEE-463C-A96B-3775FED2E7A8}"/>
    <cellStyle name="Output 2 2 32 4_Volatility" xfId="25508" xr:uid="{4AAAFD3C-B944-4597-8343-06D898EF8253}"/>
    <cellStyle name="Output 2 2 32 5" xfId="25509" xr:uid="{CDB1F482-8D0D-4353-A10B-C2E1981611DD}"/>
    <cellStyle name="Output 2 2 32_Volatility" xfId="25510" xr:uid="{0588C60B-2232-4EA8-BB13-DA9C0D7B9CF7}"/>
    <cellStyle name="Output 2 2 33" xfId="25511" xr:uid="{2F75B606-388B-49CB-85F9-31005481282E}"/>
    <cellStyle name="Output 2 2 33 2" xfId="25512" xr:uid="{4053B100-27F4-43BE-8DEE-9FFF44BB3889}"/>
    <cellStyle name="Output 2 2 33 2 2" xfId="25513" xr:uid="{B0FC5C38-73E7-4D6A-B77C-A69A2D8B0BD0}"/>
    <cellStyle name="Output 2 2 33 2 2 2" xfId="25514" xr:uid="{919157ED-AC87-4246-A5CD-DF1D1AB2968E}"/>
    <cellStyle name="Output 2 2 33 2 2 2 2" xfId="25515" xr:uid="{F853E521-D973-4D00-8FA7-9AE5771B6B2D}"/>
    <cellStyle name="Output 2 2 33 2 2 2_Volatility" xfId="25516" xr:uid="{859BF899-EEC8-4831-B4A0-A20E19A6FFDB}"/>
    <cellStyle name="Output 2 2 33 2 2 3" xfId="25517" xr:uid="{374715F9-6481-4DAC-81AD-5E863D0937ED}"/>
    <cellStyle name="Output 2 2 33 2 2_Volatility" xfId="25518" xr:uid="{5FE2BA65-E425-44B4-A6D5-3D549225CB82}"/>
    <cellStyle name="Output 2 2 33 2 3" xfId="25519" xr:uid="{028A4155-F1FC-4420-8F76-CB9CD7DE7411}"/>
    <cellStyle name="Output 2 2 33 2 3 2" xfId="25520" xr:uid="{F5E1A647-BB48-48D1-89A7-C166A4506C24}"/>
    <cellStyle name="Output 2 2 33 2 3 2 2" xfId="25521" xr:uid="{29E7C749-C698-420F-B518-8616C90CD5E9}"/>
    <cellStyle name="Output 2 2 33 2 3 2_Volatility" xfId="25522" xr:uid="{71A0A32C-442D-4D06-AC19-9B1B1086E1BC}"/>
    <cellStyle name="Output 2 2 33 2 3 3" xfId="25523" xr:uid="{BCA82546-96AF-4217-AF84-78264BB2306B}"/>
    <cellStyle name="Output 2 2 33 2 3_Volatility" xfId="25524" xr:uid="{559D5D52-1B51-423C-A4D7-1F721B4E859E}"/>
    <cellStyle name="Output 2 2 33 2 4" xfId="25525" xr:uid="{B29E0229-6DA6-4F37-A9F0-0D58BA282EFD}"/>
    <cellStyle name="Output 2 2 33 2 4 2" xfId="25526" xr:uid="{5E9A81E4-1365-4E6F-948E-457ECB4991DF}"/>
    <cellStyle name="Output 2 2 33 2 4_Volatility" xfId="25527" xr:uid="{CD50029D-EE90-4682-8FE5-41AFF3BEF9C6}"/>
    <cellStyle name="Output 2 2 33 2 5" xfId="25528" xr:uid="{C02DF639-CF19-4E15-B75B-5C99D432D0FE}"/>
    <cellStyle name="Output 2 2 33 2_Volatility" xfId="25529" xr:uid="{E5344F54-8BFD-402F-A488-70E78AA0407E}"/>
    <cellStyle name="Output 2 2 33 3" xfId="25530" xr:uid="{45F69CE1-F29B-450F-89A3-A31C53581E1F}"/>
    <cellStyle name="Output 2 2 33 3 2" xfId="25531" xr:uid="{135F468E-0987-4AE9-B49D-04E78B83A10B}"/>
    <cellStyle name="Output 2 2 33 3 2 2" xfId="25532" xr:uid="{2B00D0C7-DA09-4FA4-ABE9-D19E755AE3E0}"/>
    <cellStyle name="Output 2 2 33 3 2_Volatility" xfId="25533" xr:uid="{541B3CA7-2B0B-43AC-B215-6189748035ED}"/>
    <cellStyle name="Output 2 2 33 3 3" xfId="25534" xr:uid="{699E1136-DFFC-4F32-9FDD-41A0E3C70C76}"/>
    <cellStyle name="Output 2 2 33 3_Volatility" xfId="25535" xr:uid="{2A3A3FCE-AD3E-4365-89AB-AE626FBB3D81}"/>
    <cellStyle name="Output 2 2 33 4" xfId="25536" xr:uid="{3E42A499-F744-41CE-9CD4-D3612594C980}"/>
    <cellStyle name="Output 2 2 33 4 2" xfId="25537" xr:uid="{5CD139A5-5F5B-445E-94A9-868D001DA706}"/>
    <cellStyle name="Output 2 2 33 4_Volatility" xfId="25538" xr:uid="{48FA4699-7D7A-49DA-B363-FDA21B36322A}"/>
    <cellStyle name="Output 2 2 33 5" xfId="25539" xr:uid="{8A912CAF-EFD5-4141-BFBE-B5204131BD4B}"/>
    <cellStyle name="Output 2 2 33_Volatility" xfId="25540" xr:uid="{0D5F1D34-83F5-41EE-9DAB-D2DA5E086E37}"/>
    <cellStyle name="Output 2 2 34" xfId="25541" xr:uid="{5D1A859B-EBFB-442F-B4FE-01C164C14204}"/>
    <cellStyle name="Output 2 2 34 2" xfId="25542" xr:uid="{69AAC1AB-EE6B-4E11-8C01-C018E662891E}"/>
    <cellStyle name="Output 2 2 34 2 2" xfId="25543" xr:uid="{8570D634-BEAB-499E-911F-E6D0FE62665F}"/>
    <cellStyle name="Output 2 2 34 2 2 2" xfId="25544" xr:uid="{E767AF16-142B-4CA6-B05F-02E4305E39B0}"/>
    <cellStyle name="Output 2 2 34 2 2 2 2" xfId="25545" xr:uid="{5128CD10-B361-464D-8B20-61CAA213A796}"/>
    <cellStyle name="Output 2 2 34 2 2 2_Volatility" xfId="25546" xr:uid="{AFC6CECA-4276-4AA2-94C7-1DADFCAEA1B0}"/>
    <cellStyle name="Output 2 2 34 2 2 3" xfId="25547" xr:uid="{B75DFED3-F9EE-42B0-BB63-D3151342D2B5}"/>
    <cellStyle name="Output 2 2 34 2 2_Volatility" xfId="25548" xr:uid="{0F5EA7E9-A002-4CA9-BA6A-01B5FD982142}"/>
    <cellStyle name="Output 2 2 34 2 3" xfId="25549" xr:uid="{0AD4B8F6-A828-4B3D-9CA5-F45DB7E0D6C7}"/>
    <cellStyle name="Output 2 2 34 2 3 2" xfId="25550" xr:uid="{A6596B1A-1452-4791-A557-A81F680878D7}"/>
    <cellStyle name="Output 2 2 34 2 3 2 2" xfId="25551" xr:uid="{61F78BB8-08B3-4721-81E9-BC93768637B6}"/>
    <cellStyle name="Output 2 2 34 2 3 2_Volatility" xfId="25552" xr:uid="{CF52DA00-15B9-4044-815B-3EBC1A12C74A}"/>
    <cellStyle name="Output 2 2 34 2 3 3" xfId="25553" xr:uid="{3296E91F-28E2-4B8C-8576-66B9A6433E9F}"/>
    <cellStyle name="Output 2 2 34 2 3_Volatility" xfId="25554" xr:uid="{B6C3CDF1-6A18-415A-92F4-5408D609E0B0}"/>
    <cellStyle name="Output 2 2 34 2 4" xfId="25555" xr:uid="{1F3B6E6E-227B-4FD5-9149-CA4F251B34AB}"/>
    <cellStyle name="Output 2 2 34 2 4 2" xfId="25556" xr:uid="{7C742FA7-1C18-4882-B4D4-67FC67A9A43A}"/>
    <cellStyle name="Output 2 2 34 2 4_Volatility" xfId="25557" xr:uid="{E8EB7C55-76DD-41D2-9832-50E290396D94}"/>
    <cellStyle name="Output 2 2 34 2 5" xfId="25558" xr:uid="{0D145E5B-2D0C-4516-B895-9740351D861A}"/>
    <cellStyle name="Output 2 2 34 2_Volatility" xfId="25559" xr:uid="{AC72C85C-04A5-4CF4-A471-411180523ADE}"/>
    <cellStyle name="Output 2 2 34 3" xfId="25560" xr:uid="{4295FA9A-6867-402F-83F6-13C038112241}"/>
    <cellStyle name="Output 2 2 34 3 2" xfId="25561" xr:uid="{69ACDAA4-243E-4A56-9387-978D68EA83A1}"/>
    <cellStyle name="Output 2 2 34 3 2 2" xfId="25562" xr:uid="{FAB00B24-940C-4EA4-BA12-CDC4273FEF21}"/>
    <cellStyle name="Output 2 2 34 3 2_Volatility" xfId="25563" xr:uid="{C22DF736-225F-4116-B97E-69ACE5D01321}"/>
    <cellStyle name="Output 2 2 34 3 3" xfId="25564" xr:uid="{E4B642C6-5678-48D9-89EB-97A77645DAE4}"/>
    <cellStyle name="Output 2 2 34 3_Volatility" xfId="25565" xr:uid="{2AC18F9E-CA33-4026-B066-15F4DA4FB5D6}"/>
    <cellStyle name="Output 2 2 34 4" xfId="25566" xr:uid="{8F4556A9-3242-4EA1-AB08-8FFD59753CE5}"/>
    <cellStyle name="Output 2 2 34 4 2" xfId="25567" xr:uid="{B65E8048-CF19-4FB7-93BA-79A21C65C7F7}"/>
    <cellStyle name="Output 2 2 34 4_Volatility" xfId="25568" xr:uid="{EFDF802F-C01E-4176-9110-DE6ACAFD7C80}"/>
    <cellStyle name="Output 2 2 34 5" xfId="25569" xr:uid="{2FB7432F-65B7-4265-A79D-3CF1C9A5FD7B}"/>
    <cellStyle name="Output 2 2 34_Volatility" xfId="25570" xr:uid="{35A1F297-B814-4D5A-ABD4-AC7319F95CED}"/>
    <cellStyle name="Output 2 2 35" xfId="25571" xr:uid="{009632F5-0C74-4CB3-96F6-A6D4A6BFCE79}"/>
    <cellStyle name="Output 2 2 35 2" xfId="25572" xr:uid="{39E04526-C4A1-4E84-8443-F0F38914E38C}"/>
    <cellStyle name="Output 2 2 35 2 2" xfId="25573" xr:uid="{8F1E8AF5-97F6-4354-8342-B0B67A457663}"/>
    <cellStyle name="Output 2 2 35 2 2 2" xfId="25574" xr:uid="{1A57F350-6C6C-4BF6-8564-C3C9CF3F53E3}"/>
    <cellStyle name="Output 2 2 35 2 2 2 2" xfId="25575" xr:uid="{75ACF29C-DB17-4001-83D0-5309FE3F442E}"/>
    <cellStyle name="Output 2 2 35 2 2 2_Volatility" xfId="25576" xr:uid="{7A302627-451F-4831-963C-2B6A7A83BC97}"/>
    <cellStyle name="Output 2 2 35 2 2 3" xfId="25577" xr:uid="{0AAF795E-E7F2-4B22-8586-C24D48161FA4}"/>
    <cellStyle name="Output 2 2 35 2 2_Volatility" xfId="25578" xr:uid="{5A493F4A-D31C-4A32-80B2-59AD43C98881}"/>
    <cellStyle name="Output 2 2 35 2 3" xfId="25579" xr:uid="{83606F86-DC10-4F6B-84D8-8950A6A82162}"/>
    <cellStyle name="Output 2 2 35 2 3 2" xfId="25580" xr:uid="{0C0BA845-F34A-40AE-96DD-3BC57A9D31EA}"/>
    <cellStyle name="Output 2 2 35 2 3 2 2" xfId="25581" xr:uid="{EC712B43-6E1C-4FEF-98D7-7605D31B017D}"/>
    <cellStyle name="Output 2 2 35 2 3 2_Volatility" xfId="25582" xr:uid="{AA588D6E-D5A3-48D2-9522-AEA1F9396F6E}"/>
    <cellStyle name="Output 2 2 35 2 3 3" xfId="25583" xr:uid="{96F5D520-3B03-4A3E-A2C8-01F9785B2A3A}"/>
    <cellStyle name="Output 2 2 35 2 3_Volatility" xfId="25584" xr:uid="{10517A88-1EF8-46D9-95B4-183397015511}"/>
    <cellStyle name="Output 2 2 35 2 4" xfId="25585" xr:uid="{4CC916F2-21E9-49F9-9F9F-9B2C7313E54F}"/>
    <cellStyle name="Output 2 2 35 2 4 2" xfId="25586" xr:uid="{572CB75A-27DD-4E34-ABBA-737DB336A5B9}"/>
    <cellStyle name="Output 2 2 35 2 4_Volatility" xfId="25587" xr:uid="{D1B4E547-A2E1-4DEC-BD98-554DAC9CDF92}"/>
    <cellStyle name="Output 2 2 35 2 5" xfId="25588" xr:uid="{20263ABA-F364-4562-9001-020AC88A16D9}"/>
    <cellStyle name="Output 2 2 35 2_Volatility" xfId="25589" xr:uid="{7580993A-C289-45C8-BA70-41D82736605B}"/>
    <cellStyle name="Output 2 2 35 3" xfId="25590" xr:uid="{C6D9D32F-08F8-4F38-B22A-DE8B1BBD6DD0}"/>
    <cellStyle name="Output 2 2 35 3 2" xfId="25591" xr:uid="{48EB115A-294A-45C2-81B6-7F8B3B8F8722}"/>
    <cellStyle name="Output 2 2 35 3 2 2" xfId="25592" xr:uid="{70E083A4-BE88-4166-B0BB-0916CC584431}"/>
    <cellStyle name="Output 2 2 35 3 2_Volatility" xfId="25593" xr:uid="{0BB05A53-416B-47AF-9F57-4B40BF964CA6}"/>
    <cellStyle name="Output 2 2 35 3 3" xfId="25594" xr:uid="{CC2F047A-A27E-4280-872E-06424C8ED1B9}"/>
    <cellStyle name="Output 2 2 35 3_Volatility" xfId="25595" xr:uid="{94273895-33B7-406A-B2F5-F109E93EA29C}"/>
    <cellStyle name="Output 2 2 35 4" xfId="25596" xr:uid="{476F7BAA-8680-4EC0-A952-C53A728F03BF}"/>
    <cellStyle name="Output 2 2 35 4 2" xfId="25597" xr:uid="{9AF57B6F-F959-47A4-9D0F-32770D2EE24D}"/>
    <cellStyle name="Output 2 2 35 4_Volatility" xfId="25598" xr:uid="{8744F8D8-8A1B-4E37-B253-575D12A8C300}"/>
    <cellStyle name="Output 2 2 35 5" xfId="25599" xr:uid="{86681562-E91A-42E5-B1DF-CB1BE615C467}"/>
    <cellStyle name="Output 2 2 35_Volatility" xfId="25600" xr:uid="{4153AE12-8E5A-4DC6-8118-F86CFCA19BB8}"/>
    <cellStyle name="Output 2 2 36" xfId="25601" xr:uid="{2BFBB891-3A42-4FFA-A36D-CAEB95A54240}"/>
    <cellStyle name="Output 2 2 36 2" xfId="25602" xr:uid="{15EDE2A6-F336-4395-8F96-22F9FFEF2B38}"/>
    <cellStyle name="Output 2 2 36 2 2" xfId="25603" xr:uid="{3FC14220-4C24-4AEE-AF00-DFDF9C4A2AE7}"/>
    <cellStyle name="Output 2 2 36 2 2 2" xfId="25604" xr:uid="{C5A12D04-7449-4B18-9A2A-21234C59920C}"/>
    <cellStyle name="Output 2 2 36 2 2 2 2" xfId="25605" xr:uid="{8D475C4E-CD1A-4C9A-B84C-0E69186DC5D3}"/>
    <cellStyle name="Output 2 2 36 2 2 2_Volatility" xfId="25606" xr:uid="{1E9CB05A-C778-4544-BE0C-3787E88651BE}"/>
    <cellStyle name="Output 2 2 36 2 2 3" xfId="25607" xr:uid="{15E81403-D70D-42AF-8B48-7609FD94E655}"/>
    <cellStyle name="Output 2 2 36 2 2_Volatility" xfId="25608" xr:uid="{2AEB97CE-C902-450A-90B0-E7B6AC19F8C2}"/>
    <cellStyle name="Output 2 2 36 2 3" xfId="25609" xr:uid="{89266943-A340-4857-B244-6CB4972538D8}"/>
    <cellStyle name="Output 2 2 36 2 3 2" xfId="25610" xr:uid="{758DB913-BDB0-434E-82FA-C4F0827CC79E}"/>
    <cellStyle name="Output 2 2 36 2 3 2 2" xfId="25611" xr:uid="{4D49F650-8B6B-44DF-BB9B-5580FF079B3D}"/>
    <cellStyle name="Output 2 2 36 2 3 2_Volatility" xfId="25612" xr:uid="{24B4E093-C40B-4643-B1BF-903EACB834E9}"/>
    <cellStyle name="Output 2 2 36 2 3 3" xfId="25613" xr:uid="{0B784AAA-36E6-4AAF-A391-7D31ADC0213C}"/>
    <cellStyle name="Output 2 2 36 2 3_Volatility" xfId="25614" xr:uid="{962A17B5-F884-48A4-96C2-C889C74A82F1}"/>
    <cellStyle name="Output 2 2 36 2 4" xfId="25615" xr:uid="{5F67D653-0ACF-4AC9-A86C-E35B5031E311}"/>
    <cellStyle name="Output 2 2 36 2 4 2" xfId="25616" xr:uid="{74614474-90F7-4629-BE37-ED57E97EB506}"/>
    <cellStyle name="Output 2 2 36 2 4_Volatility" xfId="25617" xr:uid="{2120139E-8552-4EF7-9E59-18F7A71CEF4C}"/>
    <cellStyle name="Output 2 2 36 2 5" xfId="25618" xr:uid="{38C75DFE-1247-46C8-9A56-4189E5D3A14D}"/>
    <cellStyle name="Output 2 2 36 2_Volatility" xfId="25619" xr:uid="{7D8D6438-A7F6-4F91-8471-DBEC36C6740C}"/>
    <cellStyle name="Output 2 2 36 3" xfId="25620" xr:uid="{C31E0309-1CE8-4F47-A734-EEE8EF8296DE}"/>
    <cellStyle name="Output 2 2 36 3 2" xfId="25621" xr:uid="{7C1CC038-360F-4751-8AFE-E8B49635D118}"/>
    <cellStyle name="Output 2 2 36 3 2 2" xfId="25622" xr:uid="{E3B6D098-54AB-4686-96B4-49A827EB16B2}"/>
    <cellStyle name="Output 2 2 36 3 2_Volatility" xfId="25623" xr:uid="{894AFE04-E752-4F1B-BA22-6418AA99C188}"/>
    <cellStyle name="Output 2 2 36 3 3" xfId="25624" xr:uid="{1D70D8B5-9DE2-497E-B5C5-86AE6111B614}"/>
    <cellStyle name="Output 2 2 36 3_Volatility" xfId="25625" xr:uid="{EA2A821A-6A96-422B-942E-123FB043D78C}"/>
    <cellStyle name="Output 2 2 36 4" xfId="25626" xr:uid="{8440C29A-C29A-48E3-AD9E-469586719033}"/>
    <cellStyle name="Output 2 2 36 4 2" xfId="25627" xr:uid="{EDCEE716-3658-44BC-B730-7BE45921F0E9}"/>
    <cellStyle name="Output 2 2 36 4_Volatility" xfId="25628" xr:uid="{A4E284B4-CA71-4311-BE80-E8B5CB9C1DC9}"/>
    <cellStyle name="Output 2 2 36 5" xfId="25629" xr:uid="{F3AF2679-DB9A-435B-BA43-5FB194F1179D}"/>
    <cellStyle name="Output 2 2 36_Volatility" xfId="25630" xr:uid="{902C2A66-BF69-4A97-84AF-07D4FE9C1027}"/>
    <cellStyle name="Output 2 2 37" xfId="25631" xr:uid="{4DFFBF2B-4526-4684-B990-3BA4D8C37EDD}"/>
    <cellStyle name="Output 2 2 37 2" xfId="25632" xr:uid="{AB15EEDD-4EB9-4C43-9352-BF051C27238B}"/>
    <cellStyle name="Output 2 2 37 2 2" xfId="25633" xr:uid="{0CBD8028-CCB7-4971-8F8F-FD706569EF72}"/>
    <cellStyle name="Output 2 2 37 2 2 2" xfId="25634" xr:uid="{C83DAD3E-1A25-4F3B-ABE8-B675ED915405}"/>
    <cellStyle name="Output 2 2 37 2 2 2 2" xfId="25635" xr:uid="{31CF8CDA-1145-443F-996C-51F4428310C1}"/>
    <cellStyle name="Output 2 2 37 2 2 2_Volatility" xfId="25636" xr:uid="{F5AC2B77-3DE2-4368-A74F-3A297AE30787}"/>
    <cellStyle name="Output 2 2 37 2 2 3" xfId="25637" xr:uid="{1C891B3C-555A-4341-837B-E6F820BEC586}"/>
    <cellStyle name="Output 2 2 37 2 2_Volatility" xfId="25638" xr:uid="{AE0BA155-C872-4437-8311-98785DB5BC2B}"/>
    <cellStyle name="Output 2 2 37 2 3" xfId="25639" xr:uid="{14253D12-FF8A-46DD-B414-EB6A749B97E0}"/>
    <cellStyle name="Output 2 2 37 2 3 2" xfId="25640" xr:uid="{E5EA06FC-50FB-4289-9E7A-CAB0946694C2}"/>
    <cellStyle name="Output 2 2 37 2 3 2 2" xfId="25641" xr:uid="{B3D9F896-D86F-4B5C-A692-FF4BB5DEC890}"/>
    <cellStyle name="Output 2 2 37 2 3 2_Volatility" xfId="25642" xr:uid="{B4073EE7-BC21-440D-B1F7-17162F72C319}"/>
    <cellStyle name="Output 2 2 37 2 3 3" xfId="25643" xr:uid="{64E09920-91E6-4D8D-BC30-EF9A13C41DAD}"/>
    <cellStyle name="Output 2 2 37 2 3_Volatility" xfId="25644" xr:uid="{2BE5E127-CD16-404A-A143-91393F9F33FA}"/>
    <cellStyle name="Output 2 2 37 2 4" xfId="25645" xr:uid="{52975977-3F91-4A2B-9682-6FA27C9A4F54}"/>
    <cellStyle name="Output 2 2 37 2 4 2" xfId="25646" xr:uid="{506761E0-250B-4349-8618-124C3608E5E6}"/>
    <cellStyle name="Output 2 2 37 2 4_Volatility" xfId="25647" xr:uid="{F84E76AD-2B3E-4552-8CAE-B6EC93DD9D41}"/>
    <cellStyle name="Output 2 2 37 2 5" xfId="25648" xr:uid="{99D98624-291E-4D15-A1FC-6B2B20B477EE}"/>
    <cellStyle name="Output 2 2 37 2_Volatility" xfId="25649" xr:uid="{ED375060-C3CB-44BA-A669-0B8E5A243847}"/>
    <cellStyle name="Output 2 2 37 3" xfId="25650" xr:uid="{C1842AE2-6F14-4BD8-BC49-1F653CC263EB}"/>
    <cellStyle name="Output 2 2 37 3 2" xfId="25651" xr:uid="{87577F08-A747-4FBC-BD07-E4BD10339A0F}"/>
    <cellStyle name="Output 2 2 37 3 2 2" xfId="25652" xr:uid="{B99D4164-8AFC-492B-B42D-9A36F0F507EE}"/>
    <cellStyle name="Output 2 2 37 3 2_Volatility" xfId="25653" xr:uid="{386894DD-2FCC-4FBB-B6D1-1D92B5E537BA}"/>
    <cellStyle name="Output 2 2 37 3 3" xfId="25654" xr:uid="{73039C7B-EC7D-4E09-AA23-119DBD301995}"/>
    <cellStyle name="Output 2 2 37 3_Volatility" xfId="25655" xr:uid="{BD0BF18A-9C9B-4D1D-8F9E-984521F44D44}"/>
    <cellStyle name="Output 2 2 37 4" xfId="25656" xr:uid="{F3CAF5A5-A3B7-4BF0-83C4-6AE49BAB1CF5}"/>
    <cellStyle name="Output 2 2 37 4 2" xfId="25657" xr:uid="{886CF086-40F4-4208-AAF6-2D68EC08FA47}"/>
    <cellStyle name="Output 2 2 37 4_Volatility" xfId="25658" xr:uid="{D4E58EEC-6C6C-42DB-AAB7-BEE929A55675}"/>
    <cellStyle name="Output 2 2 37 5" xfId="25659" xr:uid="{09C1E67B-6058-4E5E-B44F-22B30AB2B9BB}"/>
    <cellStyle name="Output 2 2 37_Volatility" xfId="25660" xr:uid="{6A59079F-1EDE-49AA-A883-310E1060FA08}"/>
    <cellStyle name="Output 2 2 38" xfId="25661" xr:uid="{52DB3E82-7116-40DC-BF7A-B6F10687CF46}"/>
    <cellStyle name="Output 2 2 38 2" xfId="25662" xr:uid="{81BAABA0-E11D-43C2-848E-58269A75AED0}"/>
    <cellStyle name="Output 2 2 38 2 2" xfId="25663" xr:uid="{DDEAF4CB-5824-43F6-BCD2-BE0C82600002}"/>
    <cellStyle name="Output 2 2 38 2 2 2" xfId="25664" xr:uid="{7C902B2F-EA24-413F-819A-ABA4A52E97C4}"/>
    <cellStyle name="Output 2 2 38 2 2 2 2" xfId="25665" xr:uid="{993DF8D4-220D-4FF8-BA61-617227552733}"/>
    <cellStyle name="Output 2 2 38 2 2 2_Volatility" xfId="25666" xr:uid="{FA52305F-47D2-4B8A-B00F-343F6B0BD45A}"/>
    <cellStyle name="Output 2 2 38 2 2 3" xfId="25667" xr:uid="{03206CD2-0997-4BF8-B261-C0B7764775A3}"/>
    <cellStyle name="Output 2 2 38 2 2_Volatility" xfId="25668" xr:uid="{E2E98F24-7442-4963-9F8D-BA9894D68BF7}"/>
    <cellStyle name="Output 2 2 38 2 3" xfId="25669" xr:uid="{9F7A73A9-20F5-4DA7-BB8A-A3FAFE8FD0B7}"/>
    <cellStyle name="Output 2 2 38 2 3 2" xfId="25670" xr:uid="{F460365F-05FC-4AC5-8BC5-F776131F36CB}"/>
    <cellStyle name="Output 2 2 38 2 3 2 2" xfId="25671" xr:uid="{E0526332-B5CD-4E38-9920-2C6AF5C886BD}"/>
    <cellStyle name="Output 2 2 38 2 3 2_Volatility" xfId="25672" xr:uid="{2946D532-0A4F-40F6-98BF-7C650B21F346}"/>
    <cellStyle name="Output 2 2 38 2 3 3" xfId="25673" xr:uid="{3DBB450B-2A2E-428C-9B13-1D32AB8C5344}"/>
    <cellStyle name="Output 2 2 38 2 3_Volatility" xfId="25674" xr:uid="{2C6C5B2F-CFEA-45C7-AAFF-2DD27C881384}"/>
    <cellStyle name="Output 2 2 38 2 4" xfId="25675" xr:uid="{3D50175F-3801-4DBA-A36E-05AFAA2864E2}"/>
    <cellStyle name="Output 2 2 38 2 4 2" xfId="25676" xr:uid="{BEF32AFF-1D21-45E7-9224-A37C126245D0}"/>
    <cellStyle name="Output 2 2 38 2 4_Volatility" xfId="25677" xr:uid="{61382DF9-A177-4E3B-ADAE-72729BCD922D}"/>
    <cellStyle name="Output 2 2 38 2 5" xfId="25678" xr:uid="{4FEF0C54-30FB-4768-88E8-5AFF95E2CE43}"/>
    <cellStyle name="Output 2 2 38 2_Volatility" xfId="25679" xr:uid="{6D6F9325-B63D-46D1-8865-8E6A6596603A}"/>
    <cellStyle name="Output 2 2 38 3" xfId="25680" xr:uid="{E478F1A3-9C75-488C-B241-CA9E302D1310}"/>
    <cellStyle name="Output 2 2 38 3 2" xfId="25681" xr:uid="{1289B423-1182-4EDB-8BFA-14414A2DA263}"/>
    <cellStyle name="Output 2 2 38 3 2 2" xfId="25682" xr:uid="{31E774C0-A1DA-41D2-82D3-BA4F1C38D908}"/>
    <cellStyle name="Output 2 2 38 3 2_Volatility" xfId="25683" xr:uid="{EA69B4EF-24DC-476A-9D0C-E1F60A495FDA}"/>
    <cellStyle name="Output 2 2 38 3 3" xfId="25684" xr:uid="{DC28E753-8BD1-4E6F-A479-7F50959C9CA8}"/>
    <cellStyle name="Output 2 2 38 3_Volatility" xfId="25685" xr:uid="{5531D8F7-4FD0-4FE4-893B-60AE4912CB09}"/>
    <cellStyle name="Output 2 2 38 4" xfId="25686" xr:uid="{18817EAA-E927-4AC9-B537-EB399C88094B}"/>
    <cellStyle name="Output 2 2 38 4 2" xfId="25687" xr:uid="{AF2F3DE3-8E0C-4F37-AA12-DF6FFCC4FADA}"/>
    <cellStyle name="Output 2 2 38 4_Volatility" xfId="25688" xr:uid="{6892D2E1-3729-4012-8B28-3EC8C4ADE7DB}"/>
    <cellStyle name="Output 2 2 38 5" xfId="25689" xr:uid="{444DB270-6815-4CEF-AD35-25CF8531CAD0}"/>
    <cellStyle name="Output 2 2 38_Volatility" xfId="25690" xr:uid="{7794F191-4673-4F62-BFAE-3AAFF5D82DBE}"/>
    <cellStyle name="Output 2 2 39" xfId="25691" xr:uid="{ABF9CDDD-3AA9-4DB2-9B5D-3A9FA553FA57}"/>
    <cellStyle name="Output 2 2 39 2" xfId="25692" xr:uid="{A21FA71D-FD05-4C69-B05F-684B03C8BC4F}"/>
    <cellStyle name="Output 2 2 39 2 2" xfId="25693" xr:uid="{FE94938B-A769-46DE-9552-0CDF95DDA356}"/>
    <cellStyle name="Output 2 2 39 2 2 2" xfId="25694" xr:uid="{ADD4876F-FA8B-445E-8C91-7444BFF7B4F0}"/>
    <cellStyle name="Output 2 2 39 2 2 2 2" xfId="25695" xr:uid="{F804CC44-4FAB-445D-B5D4-33CDB853DCB3}"/>
    <cellStyle name="Output 2 2 39 2 2 2_Volatility" xfId="25696" xr:uid="{E38A15B3-17B2-4D6C-A82A-45D92F7B5C4B}"/>
    <cellStyle name="Output 2 2 39 2 2 3" xfId="25697" xr:uid="{A54CB951-3FEC-4F68-9D6A-185F8935F8A9}"/>
    <cellStyle name="Output 2 2 39 2 2_Volatility" xfId="25698" xr:uid="{FFBAA23B-0B9C-4974-AF98-EC700E6983C5}"/>
    <cellStyle name="Output 2 2 39 2 3" xfId="25699" xr:uid="{7C1EAFA6-2799-49A1-A9EC-10230E76BD17}"/>
    <cellStyle name="Output 2 2 39 2 3 2" xfId="25700" xr:uid="{E3D2F264-E07B-44B3-B1C4-A62A2835E6AE}"/>
    <cellStyle name="Output 2 2 39 2 3 2 2" xfId="25701" xr:uid="{87E21FAE-747B-446B-AD59-5AF39FE19FB1}"/>
    <cellStyle name="Output 2 2 39 2 3 2_Volatility" xfId="25702" xr:uid="{69C326D7-72E0-4B2D-BD7A-3D80A52DC347}"/>
    <cellStyle name="Output 2 2 39 2 3 3" xfId="25703" xr:uid="{CFC1D769-D064-46A7-B2C5-F3C0BB034E92}"/>
    <cellStyle name="Output 2 2 39 2 3_Volatility" xfId="25704" xr:uid="{D2C5FD17-AA3C-4312-AF59-7247DE3FB4C9}"/>
    <cellStyle name="Output 2 2 39 2 4" xfId="25705" xr:uid="{17F4C009-4EE8-4487-B607-432CD73F0284}"/>
    <cellStyle name="Output 2 2 39 2 4 2" xfId="25706" xr:uid="{9661EEE5-E24A-4D23-9F81-A2EDA9A1B44B}"/>
    <cellStyle name="Output 2 2 39 2 4_Volatility" xfId="25707" xr:uid="{C0F99124-716E-4D61-AE47-67C3B9517165}"/>
    <cellStyle name="Output 2 2 39 2 5" xfId="25708" xr:uid="{4A93BA6D-0810-4040-999C-1A15F8E2E4FA}"/>
    <cellStyle name="Output 2 2 39 2_Volatility" xfId="25709" xr:uid="{65EE747B-AC68-4270-83B9-46DDA3227A8B}"/>
    <cellStyle name="Output 2 2 39 3" xfId="25710" xr:uid="{5DB71B57-56EB-4D90-9FC4-53F527E21BC8}"/>
    <cellStyle name="Output 2 2 39 3 2" xfId="25711" xr:uid="{1C5916E0-E46E-4143-9667-B65E97CFB4C9}"/>
    <cellStyle name="Output 2 2 39 3 2 2" xfId="25712" xr:uid="{E8567AFF-C950-4E05-AAC3-70F58B8C77C7}"/>
    <cellStyle name="Output 2 2 39 3 2_Volatility" xfId="25713" xr:uid="{12BF323A-F332-402C-AD5E-00D7ABDF2F43}"/>
    <cellStyle name="Output 2 2 39 3 3" xfId="25714" xr:uid="{5DEA2402-4CEF-454E-9BD2-3304DF543F56}"/>
    <cellStyle name="Output 2 2 39 3_Volatility" xfId="25715" xr:uid="{4F7A74CA-9D3B-458E-8075-FF932CDB178D}"/>
    <cellStyle name="Output 2 2 39 4" xfId="25716" xr:uid="{4623F1FF-B15D-4779-88C8-99A9966BBED0}"/>
    <cellStyle name="Output 2 2 39 4 2" xfId="25717" xr:uid="{284EEA98-FC28-4333-8DAE-9A243F2C0144}"/>
    <cellStyle name="Output 2 2 39 4_Volatility" xfId="25718" xr:uid="{1E8E65D8-6A87-44EE-A9FF-7772C18D05D8}"/>
    <cellStyle name="Output 2 2 39 5" xfId="25719" xr:uid="{4D9A568D-E05E-4B12-B2B0-7B410CDF5423}"/>
    <cellStyle name="Output 2 2 39_Volatility" xfId="25720" xr:uid="{B266CDA1-82C7-4672-AF02-1FD5030C666E}"/>
    <cellStyle name="Output 2 2 4" xfId="25721" xr:uid="{D964915C-9384-4B3F-8F4C-FD6EAB5D2B12}"/>
    <cellStyle name="Output 2 2 4 2" xfId="25722" xr:uid="{2A7E130F-BB09-41DB-86E8-3DF530177C69}"/>
    <cellStyle name="Output 2 2 4 2 2" xfId="25723" xr:uid="{DB91A04A-D86C-4D0F-84FC-6D208C60E3E8}"/>
    <cellStyle name="Output 2 2 4 2 2 2" xfId="25724" xr:uid="{45AA183E-A699-4060-BCFD-1AF59CA810CC}"/>
    <cellStyle name="Output 2 2 4 2 2 2 2" xfId="25725" xr:uid="{83E0F545-A659-44C4-A73F-195D85394AC4}"/>
    <cellStyle name="Output 2 2 4 2 2 2_Volatility" xfId="25726" xr:uid="{B5FF49E8-4C9B-4E5A-9C8C-7D46302A336E}"/>
    <cellStyle name="Output 2 2 4 2 2 3" xfId="25727" xr:uid="{F4911318-E8C2-4413-B518-A393724675DE}"/>
    <cellStyle name="Output 2 2 4 2 2_Volatility" xfId="25728" xr:uid="{AF691290-F27C-4FA8-A856-B031ED72F36E}"/>
    <cellStyle name="Output 2 2 4 2 3" xfId="25729" xr:uid="{71ED6F81-12D6-4877-9993-2075C4E0482B}"/>
    <cellStyle name="Output 2 2 4 2 3 2" xfId="25730" xr:uid="{D47D7159-FA9E-4BBF-9F82-0DA11E5E2D4B}"/>
    <cellStyle name="Output 2 2 4 2 3 2 2" xfId="25731" xr:uid="{13F83825-DBD3-4FF5-83B4-299D0AE12E55}"/>
    <cellStyle name="Output 2 2 4 2 3 2_Volatility" xfId="25732" xr:uid="{4943FE31-2D0A-4AC6-945F-E2FD85C03085}"/>
    <cellStyle name="Output 2 2 4 2 3 3" xfId="25733" xr:uid="{5362B312-64AC-4637-89BA-BBC3FFE6E5AE}"/>
    <cellStyle name="Output 2 2 4 2 3_Volatility" xfId="25734" xr:uid="{7557030A-4EA0-4D96-A61D-D41EDF03DF8F}"/>
    <cellStyle name="Output 2 2 4 2 4" xfId="25735" xr:uid="{93DDB931-8CEA-41FA-86DC-2E2988ACDC5C}"/>
    <cellStyle name="Output 2 2 4 2 4 2" xfId="25736" xr:uid="{5076276B-AB89-4D10-A6D8-6BA66CA483BD}"/>
    <cellStyle name="Output 2 2 4 2 4_Volatility" xfId="25737" xr:uid="{5F45B008-7894-4543-ACBF-0646BFB82E44}"/>
    <cellStyle name="Output 2 2 4 2 5" xfId="25738" xr:uid="{6D39AB3A-78D1-43D8-8469-ECEB71A7A504}"/>
    <cellStyle name="Output 2 2 4 2_Volatility" xfId="25739" xr:uid="{39265BFD-A21D-4655-B563-848361D613A6}"/>
    <cellStyle name="Output 2 2 4 3" xfId="25740" xr:uid="{FAE12D4F-2B08-4AF9-AB0A-98EE51EB9EDE}"/>
    <cellStyle name="Output 2 2 4 3 2" xfId="25741" xr:uid="{0B996B25-30FC-43A1-A27D-AFF692D99551}"/>
    <cellStyle name="Output 2 2 4 3 2 2" xfId="25742" xr:uid="{203B76EA-440A-4C3A-A05B-9B96F732A50B}"/>
    <cellStyle name="Output 2 2 4 3 2_Volatility" xfId="25743" xr:uid="{7E1B8722-CD64-4040-B75C-3180FE50C1C7}"/>
    <cellStyle name="Output 2 2 4 3 3" xfId="25744" xr:uid="{1721DDE9-B77E-45DF-BFC8-2D8F4AEA69BA}"/>
    <cellStyle name="Output 2 2 4 3_Volatility" xfId="25745" xr:uid="{4D72562E-81B5-4CD1-8A9C-CD574D5E3CEE}"/>
    <cellStyle name="Output 2 2 4 4" xfId="25746" xr:uid="{3A97F108-963B-45D1-AF41-9D036C9A88EF}"/>
    <cellStyle name="Output 2 2 4 4 2" xfId="25747" xr:uid="{A0DC5047-DB70-4459-B9AB-52BF11E0BDA8}"/>
    <cellStyle name="Output 2 2 4 4_Volatility" xfId="25748" xr:uid="{3637CD8B-DCBC-4D74-8761-7D3A0367AF80}"/>
    <cellStyle name="Output 2 2 4 5" xfId="25749" xr:uid="{171F2953-8117-43EB-9A49-32EBFCEDF32B}"/>
    <cellStyle name="Output 2 2 4_Volatility" xfId="25750" xr:uid="{01B50177-68A7-4B99-BD8C-06A97B3709CE}"/>
    <cellStyle name="Output 2 2 40" xfId="25751" xr:uid="{F03DD3E9-5E3A-4A19-B857-411005518EA2}"/>
    <cellStyle name="Output 2 2 40 2" xfId="25752" xr:uid="{E6187299-B894-41D4-84F2-8B4A57EF1676}"/>
    <cellStyle name="Output 2 2 40 2 2" xfId="25753" xr:uid="{7CC74561-667D-4208-8886-2997FF737918}"/>
    <cellStyle name="Output 2 2 40 2 2 2" xfId="25754" xr:uid="{CC3AFA8C-A91E-4D11-AD88-319C837BC80E}"/>
    <cellStyle name="Output 2 2 40 2 2 2 2" xfId="25755" xr:uid="{51F09D9F-52FB-419E-AEBD-5C4C592DE980}"/>
    <cellStyle name="Output 2 2 40 2 2 2_Volatility" xfId="25756" xr:uid="{1A11EE20-3AA2-4462-BD2D-B970FA63BBA4}"/>
    <cellStyle name="Output 2 2 40 2 2 3" xfId="25757" xr:uid="{3C8DC6D4-8CDF-4D35-A046-DF127EC2C755}"/>
    <cellStyle name="Output 2 2 40 2 2_Volatility" xfId="25758" xr:uid="{FF911F79-18C6-49B7-B80F-AA80F9B8C41A}"/>
    <cellStyle name="Output 2 2 40 2 3" xfId="25759" xr:uid="{30AD76AC-820A-4D52-8503-1ADFC5E5CA8F}"/>
    <cellStyle name="Output 2 2 40 2 3 2" xfId="25760" xr:uid="{2A1BD314-BE52-4CCC-B488-060601B020F3}"/>
    <cellStyle name="Output 2 2 40 2 3 2 2" xfId="25761" xr:uid="{71608527-9730-4678-AB03-0FE13F8D9094}"/>
    <cellStyle name="Output 2 2 40 2 3 2_Volatility" xfId="25762" xr:uid="{842BA394-73C3-4CD8-A84B-933624D60736}"/>
    <cellStyle name="Output 2 2 40 2 3 3" xfId="25763" xr:uid="{6416D7B3-EC39-4A8B-8221-E7BB6B4B5195}"/>
    <cellStyle name="Output 2 2 40 2 3_Volatility" xfId="25764" xr:uid="{DA37BADA-01EA-476D-8DBF-4D7681472510}"/>
    <cellStyle name="Output 2 2 40 2 4" xfId="25765" xr:uid="{CF359B41-154E-47DB-AE81-9A0C74C2B6F3}"/>
    <cellStyle name="Output 2 2 40 2 4 2" xfId="25766" xr:uid="{21F302D1-A50F-46E0-A84D-A9149D150A62}"/>
    <cellStyle name="Output 2 2 40 2 4_Volatility" xfId="25767" xr:uid="{05F0B1F0-2A98-43D0-92C9-3FDE14BC7BAA}"/>
    <cellStyle name="Output 2 2 40 2 5" xfId="25768" xr:uid="{ACA38E41-34C5-4575-9E1D-4276233ACE73}"/>
    <cellStyle name="Output 2 2 40 2_Volatility" xfId="25769" xr:uid="{AB823209-761E-4F54-AF8B-6BE527D9699E}"/>
    <cellStyle name="Output 2 2 40 3" xfId="25770" xr:uid="{FD6B1A3A-09A0-4082-8B0A-FB2BF2279487}"/>
    <cellStyle name="Output 2 2 40 3 2" xfId="25771" xr:uid="{40F2114B-A868-420C-99A9-BC762316DCB8}"/>
    <cellStyle name="Output 2 2 40 3 2 2" xfId="25772" xr:uid="{EAA1276D-3360-406D-8075-E188978D71A1}"/>
    <cellStyle name="Output 2 2 40 3 2_Volatility" xfId="25773" xr:uid="{1E4323B7-1A2A-4795-B99F-B1BDD43B14A5}"/>
    <cellStyle name="Output 2 2 40 3 3" xfId="25774" xr:uid="{81B66DFC-FCB5-4340-ADFB-176D3FCC267A}"/>
    <cellStyle name="Output 2 2 40 3_Volatility" xfId="25775" xr:uid="{0A7019BF-B06C-4CBC-9D70-D657589A9716}"/>
    <cellStyle name="Output 2 2 40 4" xfId="25776" xr:uid="{165DF8FA-6766-47F7-A0F5-C2DC2C7E8BCD}"/>
    <cellStyle name="Output 2 2 40 4 2" xfId="25777" xr:uid="{8AF09881-A341-42DF-8E91-45C9305C3A3D}"/>
    <cellStyle name="Output 2 2 40 4_Volatility" xfId="25778" xr:uid="{A7E1D53B-91C2-4F3E-8D76-CD91317358C3}"/>
    <cellStyle name="Output 2 2 40 5" xfId="25779" xr:uid="{C18E53EF-B557-4853-8623-A237F6269776}"/>
    <cellStyle name="Output 2 2 40_Volatility" xfId="25780" xr:uid="{A1CA2D52-B097-4223-9638-70C6A7B97E97}"/>
    <cellStyle name="Output 2 2 41" xfId="25781" xr:uid="{3EA1153C-C272-4451-846D-2747AAC05C46}"/>
    <cellStyle name="Output 2 2 41 2" xfId="25782" xr:uid="{F423264E-735C-4BBF-AC3B-F593AD28560E}"/>
    <cellStyle name="Output 2 2 41 2 2" xfId="25783" xr:uid="{4C1EA0A1-A3F7-43BC-8301-EFD633A5FBD4}"/>
    <cellStyle name="Output 2 2 41 2 2 2" xfId="25784" xr:uid="{E001761F-15A4-44C0-9A88-C3DA1ECEEE30}"/>
    <cellStyle name="Output 2 2 41 2 2 2 2" xfId="25785" xr:uid="{0924D665-54AE-4897-80A6-04520A5A6AD9}"/>
    <cellStyle name="Output 2 2 41 2 2 2_Volatility" xfId="25786" xr:uid="{40FF763A-BA17-4278-A1DF-824D5CAA7E15}"/>
    <cellStyle name="Output 2 2 41 2 2 3" xfId="25787" xr:uid="{58CCBC0C-ACF9-4E1A-B899-B21D0948F277}"/>
    <cellStyle name="Output 2 2 41 2 2_Volatility" xfId="25788" xr:uid="{181182F3-A250-44D8-8553-57C6E068E371}"/>
    <cellStyle name="Output 2 2 41 2 3" xfId="25789" xr:uid="{77625799-2F53-4347-8E6C-600D353B4CCE}"/>
    <cellStyle name="Output 2 2 41 2 3 2" xfId="25790" xr:uid="{6FD32CD5-F8C8-498E-B120-9E5C2607EC7F}"/>
    <cellStyle name="Output 2 2 41 2 3 2 2" xfId="25791" xr:uid="{5D4D9B67-5870-4A93-ACD3-0EAC7A9F7335}"/>
    <cellStyle name="Output 2 2 41 2 3 2_Volatility" xfId="25792" xr:uid="{EB957399-DEB7-4423-B833-2F2DEBE20C8B}"/>
    <cellStyle name="Output 2 2 41 2 3 3" xfId="25793" xr:uid="{319302EE-D8CF-4E96-BACB-90E331F07DB7}"/>
    <cellStyle name="Output 2 2 41 2 3_Volatility" xfId="25794" xr:uid="{C2071B76-CC14-4C70-86E9-4780796416B2}"/>
    <cellStyle name="Output 2 2 41 2 4" xfId="25795" xr:uid="{DF52AE20-5727-4301-BE34-04CD492B843A}"/>
    <cellStyle name="Output 2 2 41 2 4 2" xfId="25796" xr:uid="{8ECB733D-84E3-43CD-AF6C-7A6D4F58559C}"/>
    <cellStyle name="Output 2 2 41 2 4_Volatility" xfId="25797" xr:uid="{29CCFCA2-0B6F-471F-B7EE-739934EDDF88}"/>
    <cellStyle name="Output 2 2 41 2 5" xfId="25798" xr:uid="{0B7A9071-9181-4731-A297-C803019BB28C}"/>
    <cellStyle name="Output 2 2 41 2_Volatility" xfId="25799" xr:uid="{F3B09DF6-F321-4CBD-8010-DD94D430E5D1}"/>
    <cellStyle name="Output 2 2 41 3" xfId="25800" xr:uid="{7D458D6F-1C62-4214-918D-944EDC58BAA4}"/>
    <cellStyle name="Output 2 2 41 3 2" xfId="25801" xr:uid="{1CF208E3-2C1C-4CC6-AFB7-70C068D8AD22}"/>
    <cellStyle name="Output 2 2 41 3 2 2" xfId="25802" xr:uid="{6EA74B4E-95A2-4248-B3E7-F7A0151D91C0}"/>
    <cellStyle name="Output 2 2 41 3 2_Volatility" xfId="25803" xr:uid="{ECD168E6-9AD6-4A32-94F8-38D24B0A5512}"/>
    <cellStyle name="Output 2 2 41 3 3" xfId="25804" xr:uid="{5377E016-ED34-49D6-A45D-58D01A9C3370}"/>
    <cellStyle name="Output 2 2 41 3_Volatility" xfId="25805" xr:uid="{BD723152-334F-4E8B-AAAE-A2A2ABB1EC98}"/>
    <cellStyle name="Output 2 2 41 4" xfId="25806" xr:uid="{249DAC34-3EB3-4D46-880C-E29BB41ACA55}"/>
    <cellStyle name="Output 2 2 41 4 2" xfId="25807" xr:uid="{650F0107-9EA9-40FB-B4FD-32D107002B0C}"/>
    <cellStyle name="Output 2 2 41 4_Volatility" xfId="25808" xr:uid="{1A7A2BF2-5092-47A0-8F08-A71A4B05D009}"/>
    <cellStyle name="Output 2 2 41 5" xfId="25809" xr:uid="{38EAA94C-49E1-4DDE-93F9-3D115BA38F95}"/>
    <cellStyle name="Output 2 2 41_Volatility" xfId="25810" xr:uid="{C0E928B9-459A-4CD8-82B5-F5BDF42403C2}"/>
    <cellStyle name="Output 2 2 42" xfId="25811" xr:uid="{51EBCE11-041C-4FB5-BF47-F4CEC8B13B97}"/>
    <cellStyle name="Output 2 2 42 2" xfId="25812" xr:uid="{3B86F5BE-56C4-49F5-8C87-CE3798DBAA80}"/>
    <cellStyle name="Output 2 2 42 2 2" xfId="25813" xr:uid="{DCA77C1D-D398-487C-9FA7-48141D81DA9E}"/>
    <cellStyle name="Output 2 2 42 2 2 2" xfId="25814" xr:uid="{BBF4743D-87F4-45CD-A878-C0935A828F17}"/>
    <cellStyle name="Output 2 2 42 2 2 2 2" xfId="25815" xr:uid="{4282F2CB-0B1C-48AE-985F-AF06FD901C35}"/>
    <cellStyle name="Output 2 2 42 2 2 2_Volatility" xfId="25816" xr:uid="{786E55CE-2B0D-4556-821C-05472D45ADF6}"/>
    <cellStyle name="Output 2 2 42 2 2 3" xfId="25817" xr:uid="{DF6D2C86-EE58-44AD-873C-94F95BD548E2}"/>
    <cellStyle name="Output 2 2 42 2 2_Volatility" xfId="25818" xr:uid="{9EF64D6C-D68F-4750-9C4F-4A3B81A101C6}"/>
    <cellStyle name="Output 2 2 42 2 3" xfId="25819" xr:uid="{E9EF9A47-ED86-40CB-8472-59F906A0BAA1}"/>
    <cellStyle name="Output 2 2 42 2 3 2" xfId="25820" xr:uid="{4D149370-EBF1-4EED-946F-892EAF728064}"/>
    <cellStyle name="Output 2 2 42 2 3 2 2" xfId="25821" xr:uid="{B80A3FF0-FF25-440A-B77C-2B65AC86CB4E}"/>
    <cellStyle name="Output 2 2 42 2 3 2_Volatility" xfId="25822" xr:uid="{03DC65B2-E675-47F2-9BD8-D1F55BB61384}"/>
    <cellStyle name="Output 2 2 42 2 3 3" xfId="25823" xr:uid="{2507BA5D-B39A-4D21-9C65-C547576DC713}"/>
    <cellStyle name="Output 2 2 42 2 3_Volatility" xfId="25824" xr:uid="{CDF7E8D9-F47B-4F24-A93A-322D9DE152A4}"/>
    <cellStyle name="Output 2 2 42 2 4" xfId="25825" xr:uid="{8D66243D-C331-4C4C-AF35-631798DAD3B2}"/>
    <cellStyle name="Output 2 2 42 2 4 2" xfId="25826" xr:uid="{1501B9AE-7DEE-4331-8306-2F6D1B459B6F}"/>
    <cellStyle name="Output 2 2 42 2 4_Volatility" xfId="25827" xr:uid="{535BB243-E4A7-413B-881E-6D4AF83A16CD}"/>
    <cellStyle name="Output 2 2 42 2 5" xfId="25828" xr:uid="{C37B9A05-8199-4713-B663-FC9E548647EB}"/>
    <cellStyle name="Output 2 2 42 2_Volatility" xfId="25829" xr:uid="{5EDE0805-2CB7-46FC-AE0D-BD90D0DF61FB}"/>
    <cellStyle name="Output 2 2 42 3" xfId="25830" xr:uid="{7E65539C-DBFB-427A-9B8A-29CF2ED8299A}"/>
    <cellStyle name="Output 2 2 42 3 2" xfId="25831" xr:uid="{AAECDF36-C633-484E-A6C0-63BDD92C1CC3}"/>
    <cellStyle name="Output 2 2 42 3 2 2" xfId="25832" xr:uid="{BB7CE322-FB8E-4118-8D85-8821C0CEBE2F}"/>
    <cellStyle name="Output 2 2 42 3 2_Volatility" xfId="25833" xr:uid="{73B11C87-09B9-4EF1-BD3C-A798A7C3DACD}"/>
    <cellStyle name="Output 2 2 42 3 3" xfId="25834" xr:uid="{42743F7F-49B1-4178-ADF4-B0502FE1FD91}"/>
    <cellStyle name="Output 2 2 42 3_Volatility" xfId="25835" xr:uid="{03829B1F-173D-4EAC-8713-A198C25B12DD}"/>
    <cellStyle name="Output 2 2 42 4" xfId="25836" xr:uid="{5CC50356-8CA9-4B3E-9250-6FF0926B2630}"/>
    <cellStyle name="Output 2 2 42 4 2" xfId="25837" xr:uid="{F2D15968-15F3-430D-BCD9-4BE75FDC3929}"/>
    <cellStyle name="Output 2 2 42 4_Volatility" xfId="25838" xr:uid="{2CD7AD6C-EDDD-4568-B32B-E27A3B00C6C1}"/>
    <cellStyle name="Output 2 2 42 5" xfId="25839" xr:uid="{909CCCBD-F465-4E29-9A36-D9927FF13CBA}"/>
    <cellStyle name="Output 2 2 42_Volatility" xfId="25840" xr:uid="{8E02AF0D-F67E-4FAD-B1D1-1809594189A4}"/>
    <cellStyle name="Output 2 2 43" xfId="25841" xr:uid="{4CFABFFA-AFCF-4CF8-855A-30F7554CD5E8}"/>
    <cellStyle name="Output 2 2 43 2" xfId="25842" xr:uid="{4AD17990-227A-4EFC-8CFA-DA4CBCD1D325}"/>
    <cellStyle name="Output 2 2 43 2 2" xfId="25843" xr:uid="{B323A901-4F7E-48D2-9F12-1D18D3F28219}"/>
    <cellStyle name="Output 2 2 43 2 2 2" xfId="25844" xr:uid="{6040C6C4-5763-4786-AC5D-8CD88818568C}"/>
    <cellStyle name="Output 2 2 43 2 2 2 2" xfId="25845" xr:uid="{1F71ED04-0AE6-4D80-9F52-8BA6D04B0999}"/>
    <cellStyle name="Output 2 2 43 2 2 2_Volatility" xfId="25846" xr:uid="{9B04D715-9FED-4B60-B041-6ED7FCB0FC43}"/>
    <cellStyle name="Output 2 2 43 2 2 3" xfId="25847" xr:uid="{CA0EC023-FF9E-4425-8556-D567DE5AFE7E}"/>
    <cellStyle name="Output 2 2 43 2 2_Volatility" xfId="25848" xr:uid="{F965EE9A-6996-4501-B5D5-6AE5F5472FFC}"/>
    <cellStyle name="Output 2 2 43 2 3" xfId="25849" xr:uid="{2AAA0378-1191-4A16-A2EB-2769462952FA}"/>
    <cellStyle name="Output 2 2 43 2 3 2" xfId="25850" xr:uid="{B6ACE8C7-2A1B-4A50-8BBC-054CF6412CB0}"/>
    <cellStyle name="Output 2 2 43 2 3 2 2" xfId="25851" xr:uid="{32CE96A5-6862-462E-854C-5853D065C0DB}"/>
    <cellStyle name="Output 2 2 43 2 3 2_Volatility" xfId="25852" xr:uid="{DA1F0708-D904-4A02-A41D-AD0E4FD3F4FF}"/>
    <cellStyle name="Output 2 2 43 2 3 3" xfId="25853" xr:uid="{569994CB-88A0-44F7-B08A-32C48B0BD415}"/>
    <cellStyle name="Output 2 2 43 2 3_Volatility" xfId="25854" xr:uid="{1B934478-DA9C-4DD4-805C-0089FDFECF8A}"/>
    <cellStyle name="Output 2 2 43 2 4" xfId="25855" xr:uid="{4CB9B2F8-7000-40B9-B201-993C40CFE6E6}"/>
    <cellStyle name="Output 2 2 43 2 4 2" xfId="25856" xr:uid="{7AC980C1-4862-4576-B895-C4FF63801E06}"/>
    <cellStyle name="Output 2 2 43 2 4_Volatility" xfId="25857" xr:uid="{3CAACE32-DE26-447C-AEAF-78F73CC54AF9}"/>
    <cellStyle name="Output 2 2 43 2 5" xfId="25858" xr:uid="{CD7134A8-BADB-4F7C-9820-F18405364618}"/>
    <cellStyle name="Output 2 2 43 2_Volatility" xfId="25859" xr:uid="{AFD169C7-44D0-431A-8194-EA1A04F486F8}"/>
    <cellStyle name="Output 2 2 43 3" xfId="25860" xr:uid="{95638613-96A3-4195-82C0-7B2E441ADABE}"/>
    <cellStyle name="Output 2 2 43 3 2" xfId="25861" xr:uid="{AB8BEBE7-094D-4165-B59D-22ADDAD7D661}"/>
    <cellStyle name="Output 2 2 43 3 2 2" xfId="25862" xr:uid="{F853A6E4-AFEF-4066-9127-448C0F82079D}"/>
    <cellStyle name="Output 2 2 43 3 2_Volatility" xfId="25863" xr:uid="{384FBB1B-7747-4F3F-86B5-D9EFAD6E4BD0}"/>
    <cellStyle name="Output 2 2 43 3 3" xfId="25864" xr:uid="{36DD5B4F-F6C4-4835-AB67-62133CDA7A71}"/>
    <cellStyle name="Output 2 2 43 3_Volatility" xfId="25865" xr:uid="{26563742-7D9E-4670-8D9B-3864A73D456D}"/>
    <cellStyle name="Output 2 2 43 4" xfId="25866" xr:uid="{38383F21-A151-4B7F-A884-FE08DF033E74}"/>
    <cellStyle name="Output 2 2 43 4 2" xfId="25867" xr:uid="{85674955-85D5-4EE9-8A1E-8F42CF33F4EB}"/>
    <cellStyle name="Output 2 2 43 4_Volatility" xfId="25868" xr:uid="{F6895BDC-99A0-4CF1-B1D8-F5E36FEC178B}"/>
    <cellStyle name="Output 2 2 43 5" xfId="25869" xr:uid="{02119EF8-FC82-4AE5-AF9F-175CA211461F}"/>
    <cellStyle name="Output 2 2 43_Volatility" xfId="25870" xr:uid="{1F41F973-244A-4331-A4A5-71C8FE25BCAE}"/>
    <cellStyle name="Output 2 2 44" xfId="25871" xr:uid="{6E04017C-62FC-4C9A-8F4A-6CA491D6C617}"/>
    <cellStyle name="Output 2 2 44 2" xfId="25872" xr:uid="{2D59C90A-42F6-48F6-BDE5-CEB5FACD9E48}"/>
    <cellStyle name="Output 2 2 44 2 2" xfId="25873" xr:uid="{A0B53C6C-7224-4DE3-86EC-457BEA9671DE}"/>
    <cellStyle name="Output 2 2 44 2 2 2" xfId="25874" xr:uid="{C71CA774-C877-4D50-8A43-A186B15082FC}"/>
    <cellStyle name="Output 2 2 44 2 2 2 2" xfId="25875" xr:uid="{27EF051A-D835-4E1F-B164-5AF86A99CD7A}"/>
    <cellStyle name="Output 2 2 44 2 2 2_Volatility" xfId="25876" xr:uid="{BE9DD794-7122-4CA4-B3D1-47A5CF2BEB0D}"/>
    <cellStyle name="Output 2 2 44 2 2 3" xfId="25877" xr:uid="{9B23F9F8-5865-442F-A66C-998E905A5AC3}"/>
    <cellStyle name="Output 2 2 44 2 2_Volatility" xfId="25878" xr:uid="{B4E5D61E-7156-4BF4-B5F4-5571EDB35700}"/>
    <cellStyle name="Output 2 2 44 2 3" xfId="25879" xr:uid="{03CB9D76-1186-481B-949E-D9040EA6EBFD}"/>
    <cellStyle name="Output 2 2 44 2 3 2" xfId="25880" xr:uid="{226C6806-604B-4A7E-BBA2-A7CABE380D8F}"/>
    <cellStyle name="Output 2 2 44 2 3 2 2" xfId="25881" xr:uid="{B9804F0A-F429-4734-A6B6-B21EC31D8C11}"/>
    <cellStyle name="Output 2 2 44 2 3 2_Volatility" xfId="25882" xr:uid="{8E1F2850-A658-4559-A7B2-6CFC69937C82}"/>
    <cellStyle name="Output 2 2 44 2 3 3" xfId="25883" xr:uid="{18BB0F5C-04CC-413F-B5A6-8141E1633E33}"/>
    <cellStyle name="Output 2 2 44 2 3_Volatility" xfId="25884" xr:uid="{9DB7FBEC-EB77-4097-AD4E-D86C0953F3F8}"/>
    <cellStyle name="Output 2 2 44 2 4" xfId="25885" xr:uid="{5CB29CD9-4C4E-470C-8497-DB6A8E9148EE}"/>
    <cellStyle name="Output 2 2 44 2 4 2" xfId="25886" xr:uid="{E0D9C056-CAA2-4EDD-A63E-416EEC88D3AE}"/>
    <cellStyle name="Output 2 2 44 2 4_Volatility" xfId="25887" xr:uid="{FD4CCF26-BABC-420C-82CE-075A1E27B4E0}"/>
    <cellStyle name="Output 2 2 44 2 5" xfId="25888" xr:uid="{A6948333-CEAE-4E05-9019-9B8CC4D91335}"/>
    <cellStyle name="Output 2 2 44 2_Volatility" xfId="25889" xr:uid="{69B73631-9636-437E-9CB1-97569D4033C7}"/>
    <cellStyle name="Output 2 2 44 3" xfId="25890" xr:uid="{5360F726-4B88-4C69-A1D2-5B6A75D14DC2}"/>
    <cellStyle name="Output 2 2 44 3 2" xfId="25891" xr:uid="{168F023C-F109-43DA-AC23-B8F9A5501C2A}"/>
    <cellStyle name="Output 2 2 44 3 2 2" xfId="25892" xr:uid="{57931682-98F8-49EA-A40E-4291AF8727AA}"/>
    <cellStyle name="Output 2 2 44 3 2_Volatility" xfId="25893" xr:uid="{1F97C93D-D923-456F-9217-04F5B2FC6186}"/>
    <cellStyle name="Output 2 2 44 3 3" xfId="25894" xr:uid="{29FF7A1A-E877-4FEE-914A-94818489FA81}"/>
    <cellStyle name="Output 2 2 44 3_Volatility" xfId="25895" xr:uid="{28287863-A842-4348-A5AF-A65FF293DBB6}"/>
    <cellStyle name="Output 2 2 44 4" xfId="25896" xr:uid="{EE55B8DF-4B7B-45A9-90A1-3857FE4130EC}"/>
    <cellStyle name="Output 2 2 44 4 2" xfId="25897" xr:uid="{9C79548E-BBEA-4C8B-A4A2-E2AD3818E329}"/>
    <cellStyle name="Output 2 2 44 4_Volatility" xfId="25898" xr:uid="{6F8102CA-32CB-4AF7-979B-95670985A5A7}"/>
    <cellStyle name="Output 2 2 44 5" xfId="25899" xr:uid="{83C9A8F3-6E83-4BC6-BF37-54B59B63EE1E}"/>
    <cellStyle name="Output 2 2 44_Volatility" xfId="25900" xr:uid="{E17394EA-C882-454E-8261-D8E35150826B}"/>
    <cellStyle name="Output 2 2 45" xfId="25901" xr:uid="{A5B9979F-3BFC-4F7E-BFFB-9973C2B3A1C2}"/>
    <cellStyle name="Output 2 2 45 2" xfId="25902" xr:uid="{26D043FA-09A1-43A4-8E9A-935BC15CCD10}"/>
    <cellStyle name="Output 2 2 45 2 2" xfId="25903" xr:uid="{0DA27BB9-4C55-4B8C-A142-8DA3C82FAEB4}"/>
    <cellStyle name="Output 2 2 45 2 2 2" xfId="25904" xr:uid="{E78CD478-43C2-47C6-BF54-E1EFA3B03C93}"/>
    <cellStyle name="Output 2 2 45 2 2 2 2" xfId="25905" xr:uid="{639DB639-193A-4A8F-8AEB-3ABBFC7F75E1}"/>
    <cellStyle name="Output 2 2 45 2 2 2_Volatility" xfId="25906" xr:uid="{F4412E2A-7F78-43C6-B696-11D9D27AFE43}"/>
    <cellStyle name="Output 2 2 45 2 2 3" xfId="25907" xr:uid="{4BD0FD3A-7439-475A-8D82-D08CFD014148}"/>
    <cellStyle name="Output 2 2 45 2 2_Volatility" xfId="25908" xr:uid="{D11279EB-CE1D-4177-817B-6742A365C641}"/>
    <cellStyle name="Output 2 2 45 2 3" xfId="25909" xr:uid="{89008733-B014-4D38-B0B8-B5D6033BDF1A}"/>
    <cellStyle name="Output 2 2 45 2 3 2" xfId="25910" xr:uid="{5D48DE53-63E1-477C-9031-6A9E908C5413}"/>
    <cellStyle name="Output 2 2 45 2 3 2 2" xfId="25911" xr:uid="{3D890D6A-A67F-4BB4-96B8-9BB85E6E391A}"/>
    <cellStyle name="Output 2 2 45 2 3 2_Volatility" xfId="25912" xr:uid="{1532EAB1-C204-4B6A-91C3-107A72B116FE}"/>
    <cellStyle name="Output 2 2 45 2 3 3" xfId="25913" xr:uid="{B075C9B9-C89C-4D65-B7CC-ECAD883562D7}"/>
    <cellStyle name="Output 2 2 45 2 3_Volatility" xfId="25914" xr:uid="{F02F1DD5-1D5B-448F-9B21-7E7FEDA1EE3D}"/>
    <cellStyle name="Output 2 2 45 2 4" xfId="25915" xr:uid="{C68F6E73-B5D4-4655-925C-5EB2F67F9C46}"/>
    <cellStyle name="Output 2 2 45 2 4 2" xfId="25916" xr:uid="{0AD350BC-1519-4722-9A94-2C644CE3EB92}"/>
    <cellStyle name="Output 2 2 45 2 4_Volatility" xfId="25917" xr:uid="{F2207FCA-D571-4CA5-A857-36AA409052BE}"/>
    <cellStyle name="Output 2 2 45 2 5" xfId="25918" xr:uid="{0C96D1A8-C967-4896-945C-D0D1ACF39397}"/>
    <cellStyle name="Output 2 2 45 2_Volatility" xfId="25919" xr:uid="{6622C8B2-7B42-4B84-9D0A-7F49259E305F}"/>
    <cellStyle name="Output 2 2 45 3" xfId="25920" xr:uid="{60052540-74E4-4C0B-AA1E-067C90F7486D}"/>
    <cellStyle name="Output 2 2 45 3 2" xfId="25921" xr:uid="{098C7CDD-3B99-4E48-B91F-57DE148F4D51}"/>
    <cellStyle name="Output 2 2 45 3 2 2" xfId="25922" xr:uid="{F3BD4F4B-EB78-437C-A7B4-CF1D51710EE3}"/>
    <cellStyle name="Output 2 2 45 3 2_Volatility" xfId="25923" xr:uid="{629CEDE6-5751-4A4B-9DF2-AFFF453C5F58}"/>
    <cellStyle name="Output 2 2 45 3 3" xfId="25924" xr:uid="{516A8127-84DD-4E7E-84B1-22068062D790}"/>
    <cellStyle name="Output 2 2 45 3_Volatility" xfId="25925" xr:uid="{FD7497D6-6BD4-43F9-8084-884E90E801E7}"/>
    <cellStyle name="Output 2 2 45 4" xfId="25926" xr:uid="{70149D14-9F6D-4E78-B67A-58E28F9E78D1}"/>
    <cellStyle name="Output 2 2 45 4 2" xfId="25927" xr:uid="{C40AC095-B659-42B0-ACD8-E891D5A59214}"/>
    <cellStyle name="Output 2 2 45 4_Volatility" xfId="25928" xr:uid="{60A118BF-70CD-4F3C-BE64-A5D03ED6EA4C}"/>
    <cellStyle name="Output 2 2 45 5" xfId="25929" xr:uid="{F6CD5B6B-3E71-4737-A360-CD7344DC25B9}"/>
    <cellStyle name="Output 2 2 45_Volatility" xfId="25930" xr:uid="{DE87152F-3427-448F-8B48-23BD11CD528F}"/>
    <cellStyle name="Output 2 2 46" xfId="25931" xr:uid="{7B305E69-216F-45A2-81E8-85DD1C125134}"/>
    <cellStyle name="Output 2 2 46 2" xfId="25932" xr:uid="{84E010B1-3D3A-4C57-9C8D-4DE1CA7BE9A9}"/>
    <cellStyle name="Output 2 2 46 2 2" xfId="25933" xr:uid="{35CB8924-7E62-4E40-9CDE-FC22EEDC5942}"/>
    <cellStyle name="Output 2 2 46 2 2 2" xfId="25934" xr:uid="{1FAC693E-A8BE-4833-80E7-85B4553AD9D7}"/>
    <cellStyle name="Output 2 2 46 2 2 2 2" xfId="25935" xr:uid="{D6B99086-BE4B-48B1-B7EA-DA7E72166437}"/>
    <cellStyle name="Output 2 2 46 2 2 2_Volatility" xfId="25936" xr:uid="{09A64F48-D59C-4358-A246-36E6D4B494C5}"/>
    <cellStyle name="Output 2 2 46 2 2 3" xfId="25937" xr:uid="{77F2AACD-E128-45E1-B8FA-C57511550668}"/>
    <cellStyle name="Output 2 2 46 2 2_Volatility" xfId="25938" xr:uid="{50AA2286-CECB-4BD5-8278-3D33FD5CFB84}"/>
    <cellStyle name="Output 2 2 46 2 3" xfId="25939" xr:uid="{E36DC7A8-268E-4D55-8BAE-2FC85C9EEB71}"/>
    <cellStyle name="Output 2 2 46 2 3 2" xfId="25940" xr:uid="{DEA12878-E8ED-43EF-9984-8426514C9EC6}"/>
    <cellStyle name="Output 2 2 46 2 3 2 2" xfId="25941" xr:uid="{0532E434-3262-444B-9264-B7E6D13559E6}"/>
    <cellStyle name="Output 2 2 46 2 3 2_Volatility" xfId="25942" xr:uid="{4903EFEB-29CA-48AC-9982-1F05F3D8CEA6}"/>
    <cellStyle name="Output 2 2 46 2 3 3" xfId="25943" xr:uid="{4C65A0AA-2D27-440E-8600-2E54F9808F98}"/>
    <cellStyle name="Output 2 2 46 2 3_Volatility" xfId="25944" xr:uid="{0B12C351-1101-4F73-BE0F-690C9DA64FB4}"/>
    <cellStyle name="Output 2 2 46 2 4" xfId="25945" xr:uid="{64341C78-365D-464F-9663-5F984033499A}"/>
    <cellStyle name="Output 2 2 46 2 4 2" xfId="25946" xr:uid="{317D48E5-03C3-4C29-A0E7-FCA3B5410CD3}"/>
    <cellStyle name="Output 2 2 46 2 4_Volatility" xfId="25947" xr:uid="{8FB21F2E-D5B6-4452-87D1-0C4A9C1479CB}"/>
    <cellStyle name="Output 2 2 46 2 5" xfId="25948" xr:uid="{1FDD06A3-3A72-4CC5-B1B0-4D7BD3DEFB06}"/>
    <cellStyle name="Output 2 2 46 2_Volatility" xfId="25949" xr:uid="{41CA280C-DEEC-4FC4-963F-88DDE366DBDA}"/>
    <cellStyle name="Output 2 2 46 3" xfId="25950" xr:uid="{12C65BD6-B575-400E-8836-ACE10BF3FA96}"/>
    <cellStyle name="Output 2 2 46 3 2" xfId="25951" xr:uid="{D0891A86-F5E7-467E-81A5-832F852ED472}"/>
    <cellStyle name="Output 2 2 46 3 2 2" xfId="25952" xr:uid="{DAD595D0-61C0-41FC-935C-3F961294D398}"/>
    <cellStyle name="Output 2 2 46 3 2_Volatility" xfId="25953" xr:uid="{BC356B7D-4CFD-4157-930B-030D85F6038E}"/>
    <cellStyle name="Output 2 2 46 3 3" xfId="25954" xr:uid="{453BD68E-E22B-4BEA-8B42-EFA4B8206167}"/>
    <cellStyle name="Output 2 2 46 3_Volatility" xfId="25955" xr:uid="{4A92CDCB-F107-485F-8A3F-8D5B30938335}"/>
    <cellStyle name="Output 2 2 46 4" xfId="25956" xr:uid="{4C4D72D5-369A-4DA0-9430-42BC310CA342}"/>
    <cellStyle name="Output 2 2 46 4 2" xfId="25957" xr:uid="{016957F0-4902-4262-8007-5A6B5EC070B8}"/>
    <cellStyle name="Output 2 2 46 4_Volatility" xfId="25958" xr:uid="{29967DAF-4671-4950-9F74-4642AB15D0C6}"/>
    <cellStyle name="Output 2 2 46 5" xfId="25959" xr:uid="{AA0798F8-A430-45F8-8E32-8D805FAE1451}"/>
    <cellStyle name="Output 2 2 46_Volatility" xfId="25960" xr:uid="{0551A271-2445-49D6-ABA5-F080CB63E34D}"/>
    <cellStyle name="Output 2 2 47" xfId="25961" xr:uid="{94DE36EB-8168-4FE0-91BF-209F71A0D48C}"/>
    <cellStyle name="Output 2 2 47 2" xfId="25962" xr:uid="{68D1FAEB-8E63-4BFE-B4FB-6F6C6F870AAE}"/>
    <cellStyle name="Output 2 2 47 2 2" xfId="25963" xr:uid="{356DFFB8-3025-45A0-A46B-2550788B0408}"/>
    <cellStyle name="Output 2 2 47 2 2 2" xfId="25964" xr:uid="{8069D9B1-EF10-4297-BC44-C84E34FE5989}"/>
    <cellStyle name="Output 2 2 47 2 2_Volatility" xfId="25965" xr:uid="{D1642F28-75C0-4C16-989B-A4EF54921D49}"/>
    <cellStyle name="Output 2 2 47 2 3" xfId="25966" xr:uid="{9A361F7F-455B-4EA3-B7BB-7357F3F5AC53}"/>
    <cellStyle name="Output 2 2 47 2_Volatility" xfId="25967" xr:uid="{E323A418-13FD-45C0-9CCE-D6F1CC88FFC7}"/>
    <cellStyle name="Output 2 2 47 3" xfId="25968" xr:uid="{927A2187-4926-484B-A69B-93FFCD542D99}"/>
    <cellStyle name="Output 2 2 47 3 2" xfId="25969" xr:uid="{89811E1F-99E6-4336-8DD9-53265B4FC2D6}"/>
    <cellStyle name="Output 2 2 47 3 2 2" xfId="25970" xr:uid="{44907786-ADF5-4AD6-A241-70F8B93FE78A}"/>
    <cellStyle name="Output 2 2 47 3 2_Volatility" xfId="25971" xr:uid="{76BB2875-4FE3-4FE6-AB44-1F2408439742}"/>
    <cellStyle name="Output 2 2 47 3 3" xfId="25972" xr:uid="{BECFEB99-1DE1-4E9C-8018-0D7E85A769FA}"/>
    <cellStyle name="Output 2 2 47 3_Volatility" xfId="25973" xr:uid="{8AC302CA-8941-4466-88AB-F1135759C07E}"/>
    <cellStyle name="Output 2 2 47 4" xfId="25974" xr:uid="{7488F542-2F81-4C19-9CC6-26A302F8A006}"/>
    <cellStyle name="Output 2 2 47 4 2" xfId="25975" xr:uid="{827ECEC8-4D8C-4ACC-A09D-7DC6E6E64ED5}"/>
    <cellStyle name="Output 2 2 47 4_Volatility" xfId="25976" xr:uid="{377B1D8D-9A50-4F10-89DA-BCB18D99C902}"/>
    <cellStyle name="Output 2 2 47 5" xfId="25977" xr:uid="{236DD2F7-E8DE-4E8A-A57D-06A911D793F8}"/>
    <cellStyle name="Output 2 2 47_Volatility" xfId="25978" xr:uid="{E73737F8-F16C-4E18-9BBA-697CAD5EB787}"/>
    <cellStyle name="Output 2 2 48" xfId="25979" xr:uid="{72770556-0321-488C-AD0D-ED477D2369BA}"/>
    <cellStyle name="Output 2 2 48 2" xfId="25980" xr:uid="{E425BD94-9ADD-4501-9CDE-9235DA51E797}"/>
    <cellStyle name="Output 2 2 48 2 2" xfId="25981" xr:uid="{B5630F30-719A-409E-B486-CA988EC943B2}"/>
    <cellStyle name="Output 2 2 48 2_Volatility" xfId="25982" xr:uid="{F56F6AAB-5B76-4B47-AC66-19BE89CEBEEA}"/>
    <cellStyle name="Output 2 2 48 3" xfId="25983" xr:uid="{76B22C23-92AE-489A-8E8D-66DC7890290E}"/>
    <cellStyle name="Output 2 2 48_Volatility" xfId="25984" xr:uid="{BA6D66C5-5517-48BF-9039-9A9B12BD4A9E}"/>
    <cellStyle name="Output 2 2 49" xfId="25985" xr:uid="{DBFD2A2F-E0FE-496C-BDA0-D9AF3F5D76B3}"/>
    <cellStyle name="Output 2 2 49 2" xfId="25986" xr:uid="{3D190FEF-0282-4722-8C50-911BCC34832A}"/>
    <cellStyle name="Output 2 2 49_Volatility" xfId="25987" xr:uid="{056D2B4A-8800-435F-9748-CD7721AC1508}"/>
    <cellStyle name="Output 2 2 5" xfId="25988" xr:uid="{4213AA79-8EBC-4C11-B0BC-76842C6FE2EF}"/>
    <cellStyle name="Output 2 2 5 2" xfId="25989" xr:uid="{1F3FB5E8-4287-4015-8740-61D7670C1BC6}"/>
    <cellStyle name="Output 2 2 5 2 2" xfId="25990" xr:uid="{5C17AA71-7152-43EA-9009-A1A9D49072E3}"/>
    <cellStyle name="Output 2 2 5 2 2 2" xfId="25991" xr:uid="{EDC77564-A3BE-4447-B1D3-D886722BC683}"/>
    <cellStyle name="Output 2 2 5 2 2 2 2" xfId="25992" xr:uid="{8A6F8AE2-C516-4D6B-AB84-308999AE8866}"/>
    <cellStyle name="Output 2 2 5 2 2 2_Volatility" xfId="25993" xr:uid="{411E12DA-ADFB-4B1F-9371-F2A3F85A0A3B}"/>
    <cellStyle name="Output 2 2 5 2 2 3" xfId="25994" xr:uid="{356A9DE6-8180-4113-9B3F-5BE48441D06E}"/>
    <cellStyle name="Output 2 2 5 2 2_Volatility" xfId="25995" xr:uid="{83E340E4-270A-4C0F-A3FD-351A88CE27C0}"/>
    <cellStyle name="Output 2 2 5 2 3" xfId="25996" xr:uid="{37CA79AD-7EA8-424E-A4FD-0D35F6B32056}"/>
    <cellStyle name="Output 2 2 5 2 3 2" xfId="25997" xr:uid="{0D58EBAF-3CC7-4F99-8B06-B6DCD2A64B1A}"/>
    <cellStyle name="Output 2 2 5 2 3 2 2" xfId="25998" xr:uid="{24B004EA-402C-4128-8D96-96AA54425A98}"/>
    <cellStyle name="Output 2 2 5 2 3 2_Volatility" xfId="25999" xr:uid="{712FE4F9-2124-4D1C-AB5A-A07CDBAD8381}"/>
    <cellStyle name="Output 2 2 5 2 3 3" xfId="26000" xr:uid="{733E7043-34A4-4549-ADD5-00DE1587E956}"/>
    <cellStyle name="Output 2 2 5 2 3_Volatility" xfId="26001" xr:uid="{875E6134-0A0E-4F6E-87DD-7F890C414753}"/>
    <cellStyle name="Output 2 2 5 2 4" xfId="26002" xr:uid="{87D862E1-5DAC-4375-AE75-103D26417578}"/>
    <cellStyle name="Output 2 2 5 2 4 2" xfId="26003" xr:uid="{E345DAC6-3ECD-42C9-A25A-54400F5DEE81}"/>
    <cellStyle name="Output 2 2 5 2 4_Volatility" xfId="26004" xr:uid="{B4E9A9F8-60C1-447C-A4BC-A9A410C00F27}"/>
    <cellStyle name="Output 2 2 5 2 5" xfId="26005" xr:uid="{4B374E0D-4C81-47A3-94A9-A88A071AA763}"/>
    <cellStyle name="Output 2 2 5 2_Volatility" xfId="26006" xr:uid="{BC62EDC0-B746-4F3C-81D4-A367F331E09B}"/>
    <cellStyle name="Output 2 2 5 3" xfId="26007" xr:uid="{402C9344-DE8D-4937-A81A-765AD17BCAD0}"/>
    <cellStyle name="Output 2 2 5 3 2" xfId="26008" xr:uid="{971FE7DE-21BA-4F7D-875D-1665BF0117C9}"/>
    <cellStyle name="Output 2 2 5 3 2 2" xfId="26009" xr:uid="{78EEF505-6FB3-41D6-9038-C79AD48F5520}"/>
    <cellStyle name="Output 2 2 5 3 2_Volatility" xfId="26010" xr:uid="{1E724164-7E73-4AA4-AEB8-380BB5D9B018}"/>
    <cellStyle name="Output 2 2 5 3 3" xfId="26011" xr:uid="{8F5426D9-F62C-418D-BAEA-A2CE15352DEF}"/>
    <cellStyle name="Output 2 2 5 3_Volatility" xfId="26012" xr:uid="{8079F6B0-F2DA-4957-9262-DA4675E75A17}"/>
    <cellStyle name="Output 2 2 5 4" xfId="26013" xr:uid="{DD4C4F07-2D9F-43E9-948D-38E852BC7FB9}"/>
    <cellStyle name="Output 2 2 5 4 2" xfId="26014" xr:uid="{70B30AEA-DA0A-4029-BF47-42A4AF905284}"/>
    <cellStyle name="Output 2 2 5 4_Volatility" xfId="26015" xr:uid="{4407DF67-6CF2-4C5A-B30B-28C6111B2BC9}"/>
    <cellStyle name="Output 2 2 5 5" xfId="26016" xr:uid="{0B1F3D6B-7253-405D-A3BE-DCFE27956F43}"/>
    <cellStyle name="Output 2 2 5_Volatility" xfId="26017" xr:uid="{BC163731-D0EE-4D31-91A2-537D66F8EAF0}"/>
    <cellStyle name="Output 2 2 50" xfId="26018" xr:uid="{4B3EB93E-83D1-40E5-84CB-D4F282981A2A}"/>
    <cellStyle name="Output 2 2 51" xfId="26019" xr:uid="{60AB39C9-D622-4416-8B1C-A64A7B35B08A}"/>
    <cellStyle name="Output 2 2 52" xfId="26020" xr:uid="{7A63128F-8C1A-4328-B235-7843C83D60B2}"/>
    <cellStyle name="Output 2 2 6" xfId="26021" xr:uid="{1143380D-FD57-4ABC-B9A9-D68FC5B78057}"/>
    <cellStyle name="Output 2 2 6 2" xfId="26022" xr:uid="{B87CEED8-A677-44E5-858E-518487E1FF68}"/>
    <cellStyle name="Output 2 2 6 2 2" xfId="26023" xr:uid="{1DD3F6B9-3E3B-4A60-B7F6-6D2641C62757}"/>
    <cellStyle name="Output 2 2 6 2 2 2" xfId="26024" xr:uid="{8E381A2E-EBCB-4D44-864F-073CF7C91AE9}"/>
    <cellStyle name="Output 2 2 6 2 2 2 2" xfId="26025" xr:uid="{DBC11C22-8D03-4656-A14E-EB8A46001CD5}"/>
    <cellStyle name="Output 2 2 6 2 2 2_Volatility" xfId="26026" xr:uid="{3D037C27-68C2-44F3-AB86-E9EBDAB2692A}"/>
    <cellStyle name="Output 2 2 6 2 2 3" xfId="26027" xr:uid="{B0038555-4090-4378-8FF9-8133C2B3A62A}"/>
    <cellStyle name="Output 2 2 6 2 2_Volatility" xfId="26028" xr:uid="{06BB0780-B6C4-4D98-A933-C7144B317EC6}"/>
    <cellStyle name="Output 2 2 6 2 3" xfId="26029" xr:uid="{2E530617-12DE-4B90-8518-F1E62B744593}"/>
    <cellStyle name="Output 2 2 6 2 3 2" xfId="26030" xr:uid="{60CBE1B1-883B-43BA-BF44-79AC83C2E013}"/>
    <cellStyle name="Output 2 2 6 2 3 2 2" xfId="26031" xr:uid="{0644CC3E-C3B9-4670-839D-AB42971CC7B7}"/>
    <cellStyle name="Output 2 2 6 2 3 2_Volatility" xfId="26032" xr:uid="{7AEA95E1-6F4F-44FF-8F98-77491560A482}"/>
    <cellStyle name="Output 2 2 6 2 3 3" xfId="26033" xr:uid="{D4C75E8D-1515-4562-873B-2519CE0860C3}"/>
    <cellStyle name="Output 2 2 6 2 3_Volatility" xfId="26034" xr:uid="{50865325-6987-40E2-8239-304EA2095393}"/>
    <cellStyle name="Output 2 2 6 2 4" xfId="26035" xr:uid="{C76F5123-5330-4041-949B-228B00D2D811}"/>
    <cellStyle name="Output 2 2 6 2 4 2" xfId="26036" xr:uid="{9443A236-7B71-427E-8A83-E4F99486F66F}"/>
    <cellStyle name="Output 2 2 6 2 4_Volatility" xfId="26037" xr:uid="{6E3D94BE-A2DE-40C0-964E-E95142ECEAC9}"/>
    <cellStyle name="Output 2 2 6 2 5" xfId="26038" xr:uid="{E912411F-3747-47A8-B290-E58A9C9BD351}"/>
    <cellStyle name="Output 2 2 6 2_Volatility" xfId="26039" xr:uid="{44B9F89A-D178-46F9-8924-E14A89AF307E}"/>
    <cellStyle name="Output 2 2 6 3" xfId="26040" xr:uid="{594BA8F2-75F3-4158-9E0F-E793D0FC8530}"/>
    <cellStyle name="Output 2 2 6 3 2" xfId="26041" xr:uid="{2AF829E0-7F45-40FC-99B1-EEE812403257}"/>
    <cellStyle name="Output 2 2 6 3 2 2" xfId="26042" xr:uid="{BF4EC9F2-9BAB-4440-A994-17000D7BA5A3}"/>
    <cellStyle name="Output 2 2 6 3 2_Volatility" xfId="26043" xr:uid="{5F00E613-0275-4240-9FCB-39B35682A74C}"/>
    <cellStyle name="Output 2 2 6 3 3" xfId="26044" xr:uid="{C3081A81-C532-4DC3-A0EC-9C642019EB78}"/>
    <cellStyle name="Output 2 2 6 3_Volatility" xfId="26045" xr:uid="{86BE2027-1CA0-4C29-9908-52EAFB94DDC6}"/>
    <cellStyle name="Output 2 2 6 4" xfId="26046" xr:uid="{7790B2E5-BBC6-4230-8A21-F200A6308A41}"/>
    <cellStyle name="Output 2 2 6 4 2" xfId="26047" xr:uid="{5AFE3370-1D90-480A-98F0-F3D4B794999B}"/>
    <cellStyle name="Output 2 2 6 4_Volatility" xfId="26048" xr:uid="{D61FA44A-A6E5-4801-8EDF-7614878F6D31}"/>
    <cellStyle name="Output 2 2 6 5" xfId="26049" xr:uid="{73671183-8B7B-455D-85A0-3793A84D1F72}"/>
    <cellStyle name="Output 2 2 6_Volatility" xfId="26050" xr:uid="{B15A1C3F-E1A8-4004-A13F-9E1C4DBA8BC1}"/>
    <cellStyle name="Output 2 2 7" xfId="26051" xr:uid="{AA9F787B-2A38-4644-8479-ED23AEA66EEC}"/>
    <cellStyle name="Output 2 2 7 2" xfId="26052" xr:uid="{479F3212-0BC5-4295-9049-D9804C1F9BD6}"/>
    <cellStyle name="Output 2 2 7 2 2" xfId="26053" xr:uid="{2ACFBE39-3610-4B04-BDF2-E1377C456579}"/>
    <cellStyle name="Output 2 2 7 2 2 2" xfId="26054" xr:uid="{61157BAC-821B-4D67-A558-15CBC1B3FB85}"/>
    <cellStyle name="Output 2 2 7 2 2 2 2" xfId="26055" xr:uid="{02D5D4DA-F389-40D1-8573-849F8E952149}"/>
    <cellStyle name="Output 2 2 7 2 2 2_Volatility" xfId="26056" xr:uid="{EFC116ED-05BB-4150-896E-71244B8E7249}"/>
    <cellStyle name="Output 2 2 7 2 2 3" xfId="26057" xr:uid="{40F60C4F-9316-487A-9D40-C9820D946BC4}"/>
    <cellStyle name="Output 2 2 7 2 2_Volatility" xfId="26058" xr:uid="{88261227-0AB1-4D22-ADCA-CD7A6A348F81}"/>
    <cellStyle name="Output 2 2 7 2 3" xfId="26059" xr:uid="{CA377D6F-8C43-4577-B73F-59DE8F7ED4E2}"/>
    <cellStyle name="Output 2 2 7 2 3 2" xfId="26060" xr:uid="{A8DF03C9-0260-49BD-A792-F26A78B46B43}"/>
    <cellStyle name="Output 2 2 7 2 3 2 2" xfId="26061" xr:uid="{F2C99AA4-6FD8-465A-A55E-92A8BC96B9CE}"/>
    <cellStyle name="Output 2 2 7 2 3 2_Volatility" xfId="26062" xr:uid="{9221F64E-A44D-4728-8FE5-2929675685BE}"/>
    <cellStyle name="Output 2 2 7 2 3 3" xfId="26063" xr:uid="{66F64E07-A0CF-4A18-AA23-83A0A61DD0A0}"/>
    <cellStyle name="Output 2 2 7 2 3_Volatility" xfId="26064" xr:uid="{EFA43884-40B5-409A-A795-E5BDD58689D9}"/>
    <cellStyle name="Output 2 2 7 2 4" xfId="26065" xr:uid="{0996FE60-EE38-4051-9712-96EE0E078A42}"/>
    <cellStyle name="Output 2 2 7 2 4 2" xfId="26066" xr:uid="{626CC6F7-E6FF-45AA-997D-C1900D8D6BE8}"/>
    <cellStyle name="Output 2 2 7 2 4_Volatility" xfId="26067" xr:uid="{9256BE86-07C0-4A5B-B667-C09D1CA0D0DD}"/>
    <cellStyle name="Output 2 2 7 2 5" xfId="26068" xr:uid="{A672C7E1-C619-4ECF-AD39-F089CEA73A5D}"/>
    <cellStyle name="Output 2 2 7 2_Volatility" xfId="26069" xr:uid="{3ABE1677-5AC0-447E-84C5-8DF6BBB544F8}"/>
    <cellStyle name="Output 2 2 7 3" xfId="26070" xr:uid="{9FBEEC39-B147-4CC3-98B4-A6F905242E8C}"/>
    <cellStyle name="Output 2 2 7 3 2" xfId="26071" xr:uid="{02ABDFD7-7E6D-4B7B-828B-2623755866F6}"/>
    <cellStyle name="Output 2 2 7 3 2 2" xfId="26072" xr:uid="{AAB4F27B-412F-4524-BC06-ECDBC0E8BDBF}"/>
    <cellStyle name="Output 2 2 7 3 2_Volatility" xfId="26073" xr:uid="{A7BFB8E8-1406-4AF5-A868-119664DCE52A}"/>
    <cellStyle name="Output 2 2 7 3 3" xfId="26074" xr:uid="{952FC6D9-2604-4A35-857F-82157E405E3C}"/>
    <cellStyle name="Output 2 2 7 3_Volatility" xfId="26075" xr:uid="{5A96BFA9-7BD2-43B9-A29B-976BE7698F77}"/>
    <cellStyle name="Output 2 2 7 4" xfId="26076" xr:uid="{B749A9C1-5318-435A-814C-B93EB58D0FFC}"/>
    <cellStyle name="Output 2 2 7 4 2" xfId="26077" xr:uid="{C8CBE741-C649-4700-AD4A-DADAD6F308C7}"/>
    <cellStyle name="Output 2 2 7 4_Volatility" xfId="26078" xr:uid="{CD563F55-76F6-4D1A-A538-F17C137890C9}"/>
    <cellStyle name="Output 2 2 7 5" xfId="26079" xr:uid="{7B8CEE4A-9660-4381-BAAA-DAA688B2CAEF}"/>
    <cellStyle name="Output 2 2 7_Volatility" xfId="26080" xr:uid="{2EE70308-313B-4594-BD37-97BA3C0CA3E4}"/>
    <cellStyle name="Output 2 2 8" xfId="26081" xr:uid="{6117DCBD-4BBE-4CAE-B974-959BA2B130D5}"/>
    <cellStyle name="Output 2 2 8 2" xfId="26082" xr:uid="{1214DFE2-B034-40A9-A663-C9DCDEBDED3E}"/>
    <cellStyle name="Output 2 2 8 2 2" xfId="26083" xr:uid="{D51D4A8D-8195-4FEE-935B-3768AF8B4D35}"/>
    <cellStyle name="Output 2 2 8 2 2 2" xfId="26084" xr:uid="{6C547C3D-5924-4C21-B621-F188B939F698}"/>
    <cellStyle name="Output 2 2 8 2 2 2 2" xfId="26085" xr:uid="{5B32620C-CE94-49F3-8006-B973C906F8D3}"/>
    <cellStyle name="Output 2 2 8 2 2 2_Volatility" xfId="26086" xr:uid="{B60E479C-687D-4DDB-A789-0ECC6FC97C20}"/>
    <cellStyle name="Output 2 2 8 2 2 3" xfId="26087" xr:uid="{0E7F2E01-A1AB-43B6-A611-FE17D2A814C3}"/>
    <cellStyle name="Output 2 2 8 2 2_Volatility" xfId="26088" xr:uid="{626F59AB-EA6D-4100-AE8F-ED3D26F90041}"/>
    <cellStyle name="Output 2 2 8 2 3" xfId="26089" xr:uid="{70B61C1D-FC9A-469D-AE95-51E2BC47FB47}"/>
    <cellStyle name="Output 2 2 8 2 3 2" xfId="26090" xr:uid="{D75267B6-5E9F-4E33-97E8-409C4B93D79C}"/>
    <cellStyle name="Output 2 2 8 2 3 2 2" xfId="26091" xr:uid="{20AFF9E7-995C-450C-BB19-021C512E54A4}"/>
    <cellStyle name="Output 2 2 8 2 3 2_Volatility" xfId="26092" xr:uid="{7CE1BC5A-A586-4AC4-B354-11EC732E3BAA}"/>
    <cellStyle name="Output 2 2 8 2 3 3" xfId="26093" xr:uid="{F35C67C3-14A0-4608-AF56-2620D11E6599}"/>
    <cellStyle name="Output 2 2 8 2 3_Volatility" xfId="26094" xr:uid="{95C61E71-4CA2-4299-A0CE-6A2044D73AAE}"/>
    <cellStyle name="Output 2 2 8 2 4" xfId="26095" xr:uid="{15DB60BA-508A-48F3-AAB5-601E3B77FE37}"/>
    <cellStyle name="Output 2 2 8 2 4 2" xfId="26096" xr:uid="{AF778B08-4FCA-4BE1-B007-5150AB7ABD66}"/>
    <cellStyle name="Output 2 2 8 2 4_Volatility" xfId="26097" xr:uid="{02FA233C-7557-48DB-888E-BF7727EBF5AB}"/>
    <cellStyle name="Output 2 2 8 2 5" xfId="26098" xr:uid="{BDF569F4-00BA-49F2-88FC-441735017AEA}"/>
    <cellStyle name="Output 2 2 8 2_Volatility" xfId="26099" xr:uid="{89D17A22-B095-421B-B9C3-B34B9A96A160}"/>
    <cellStyle name="Output 2 2 8 3" xfId="26100" xr:uid="{9949FB1E-2E71-4448-ADE0-EE9E24EB07C2}"/>
    <cellStyle name="Output 2 2 8 3 2" xfId="26101" xr:uid="{BEF28D57-930E-45F3-A67A-7C53E1845E9F}"/>
    <cellStyle name="Output 2 2 8 3 2 2" xfId="26102" xr:uid="{BD50F796-85B0-4E19-8B78-BEF2807F6E6C}"/>
    <cellStyle name="Output 2 2 8 3 2_Volatility" xfId="26103" xr:uid="{EB8F810F-BA77-4099-B744-13BFC7565801}"/>
    <cellStyle name="Output 2 2 8 3 3" xfId="26104" xr:uid="{7A3B41EC-7809-430D-B935-D6C126C69F2B}"/>
    <cellStyle name="Output 2 2 8 3_Volatility" xfId="26105" xr:uid="{E40CD6F9-B99E-4745-9C6B-CAB32B5A8347}"/>
    <cellStyle name="Output 2 2 8 4" xfId="26106" xr:uid="{D3C066DE-D89B-4521-B1B2-8F2BF00B0413}"/>
    <cellStyle name="Output 2 2 8 4 2" xfId="26107" xr:uid="{6342FE34-C92C-45B9-903A-207CBAD30F45}"/>
    <cellStyle name="Output 2 2 8 4_Volatility" xfId="26108" xr:uid="{51AC94CE-EE7B-4C2E-A61B-9D9F96161B64}"/>
    <cellStyle name="Output 2 2 8 5" xfId="26109" xr:uid="{EF011250-4149-4B97-8FC2-CEA8CDF7100E}"/>
    <cellStyle name="Output 2 2 8_Volatility" xfId="26110" xr:uid="{81658697-2EB2-46A8-95D2-C39C5F434DC0}"/>
    <cellStyle name="Output 2 2 9" xfId="26111" xr:uid="{BBEC6E58-C6B8-4258-9F53-ECD420968468}"/>
    <cellStyle name="Output 2 2 9 2" xfId="26112" xr:uid="{85021388-A756-4172-96A4-D896393029D2}"/>
    <cellStyle name="Output 2 2 9 2 2" xfId="26113" xr:uid="{3404D181-CCED-468E-804D-0B51CEC3714C}"/>
    <cellStyle name="Output 2 2 9 2 2 2" xfId="26114" xr:uid="{96F78E53-8F1C-4A9A-BAD3-1F0B595F38D5}"/>
    <cellStyle name="Output 2 2 9 2 2 2 2" xfId="26115" xr:uid="{97E64BDD-8901-4EEE-8B79-F4ED40AE1BD3}"/>
    <cellStyle name="Output 2 2 9 2 2 2_Volatility" xfId="26116" xr:uid="{B431CAFE-ADE5-4181-A09C-2FE916914C57}"/>
    <cellStyle name="Output 2 2 9 2 2 3" xfId="26117" xr:uid="{6131B9B6-A644-4A1B-B0D6-95D38C90D7B1}"/>
    <cellStyle name="Output 2 2 9 2 2_Volatility" xfId="26118" xr:uid="{EF62F367-ACA8-40D7-84B8-CBB578AF6B98}"/>
    <cellStyle name="Output 2 2 9 2 3" xfId="26119" xr:uid="{3E0E7936-6A4C-4DE4-88D8-4A24C3F8AADB}"/>
    <cellStyle name="Output 2 2 9 2 3 2" xfId="26120" xr:uid="{A447A5ED-09A2-4DA3-BAE6-1AD91BCEC69C}"/>
    <cellStyle name="Output 2 2 9 2 3 2 2" xfId="26121" xr:uid="{057AF4CE-E48D-476F-9941-63831F1C0BE0}"/>
    <cellStyle name="Output 2 2 9 2 3 2_Volatility" xfId="26122" xr:uid="{7A7857D2-9BBF-41A8-A4CE-955C0AEA4712}"/>
    <cellStyle name="Output 2 2 9 2 3 3" xfId="26123" xr:uid="{D6D76AEA-9E3B-43C7-9247-45D9FCB18D3B}"/>
    <cellStyle name="Output 2 2 9 2 3_Volatility" xfId="26124" xr:uid="{BD4F1D32-8B4F-468A-99BC-C1588E0361DD}"/>
    <cellStyle name="Output 2 2 9 2 4" xfId="26125" xr:uid="{CB53BA2A-43E5-423F-A501-3A2BFD49572B}"/>
    <cellStyle name="Output 2 2 9 2 4 2" xfId="26126" xr:uid="{00D3E0D6-566B-49EF-9B76-2F8589764EE9}"/>
    <cellStyle name="Output 2 2 9 2 4_Volatility" xfId="26127" xr:uid="{228DC303-D500-4C44-9146-AA93345D0A89}"/>
    <cellStyle name="Output 2 2 9 2 5" xfId="26128" xr:uid="{A19D8D58-A22F-4B04-A1D1-BFE6269DC13C}"/>
    <cellStyle name="Output 2 2 9 2_Volatility" xfId="26129" xr:uid="{35912799-BB8B-4A27-A9A7-1291D26B2F85}"/>
    <cellStyle name="Output 2 2 9 3" xfId="26130" xr:uid="{823F5C7E-0B66-45DF-8DDD-25CB9953DA3A}"/>
    <cellStyle name="Output 2 2 9 3 2" xfId="26131" xr:uid="{9A5B25B1-D33A-4B10-9F38-323428907B4F}"/>
    <cellStyle name="Output 2 2 9 3 2 2" xfId="26132" xr:uid="{A2F9DBE8-6BDC-4778-A49F-B1BDECEC9384}"/>
    <cellStyle name="Output 2 2 9 3 2_Volatility" xfId="26133" xr:uid="{5464ECBF-3A4F-4062-A67A-3BD961A06665}"/>
    <cellStyle name="Output 2 2 9 3 3" xfId="26134" xr:uid="{F16E01BD-505F-4AD8-B343-61C583AB152B}"/>
    <cellStyle name="Output 2 2 9 3_Volatility" xfId="26135" xr:uid="{4B460108-2BA5-48D0-8D39-AC9D278AABA5}"/>
    <cellStyle name="Output 2 2 9 4" xfId="26136" xr:uid="{50B60CE1-4E95-438B-BDCF-BB84C647F21D}"/>
    <cellStyle name="Output 2 2 9 4 2" xfId="26137" xr:uid="{2973383F-9821-4639-AB20-38E701E21078}"/>
    <cellStyle name="Output 2 2 9 4_Volatility" xfId="26138" xr:uid="{DCCE1026-B898-4028-A4AC-C4EB55F04730}"/>
    <cellStyle name="Output 2 2 9 5" xfId="26139" xr:uid="{13758D92-5C1E-4F91-8F5E-3A65A0FF9AE0}"/>
    <cellStyle name="Output 2 2 9_Volatility" xfId="26140" xr:uid="{9A6E5F78-A150-4DD8-A2AC-117383FCD4E4}"/>
    <cellStyle name="Output 2 2_Summary_Gap_Balance_exNIB" xfId="26141" xr:uid="{9AA8310E-AF68-4C66-AE36-66CC3423F549}"/>
    <cellStyle name="Output 2 3" xfId="26142" xr:uid="{751400D0-F540-4800-93EF-3031FC03487D}"/>
    <cellStyle name="Output 2 3 2" xfId="26143" xr:uid="{BD63D14D-86FE-4B3E-AD17-1B926B4A0FB3}"/>
    <cellStyle name="Output 2 3 2 2" xfId="26144" xr:uid="{BF3F1E46-1F5B-4FE4-AF7D-A581F4EEE662}"/>
    <cellStyle name="Output 2 3 2_Volatility" xfId="26145" xr:uid="{20755CE2-FD25-4F31-AC69-767813AC24C8}"/>
    <cellStyle name="Output 2 3 3" xfId="26146" xr:uid="{9EDA30EB-FC4C-4087-91FE-7B7B68478120}"/>
    <cellStyle name="Output 2 3_Volatility" xfId="26147" xr:uid="{ED88B15D-1276-4572-9C5B-BD53F3B5CAEF}"/>
    <cellStyle name="Output 2 4" xfId="26148" xr:uid="{08DB0BF7-FECD-4AC2-A6E8-036D173E8825}"/>
    <cellStyle name="Output 2 4 2" xfId="26149" xr:uid="{2C321AEE-936C-4678-9528-FB3BEFD70932}"/>
    <cellStyle name="Output 2 4_Volatility" xfId="26150" xr:uid="{04A1009B-8720-4A16-87C7-6736B48BD7FF}"/>
    <cellStyle name="Output 2 5" xfId="26151" xr:uid="{F0324FA3-D914-455B-9E83-1D2B3F071729}"/>
    <cellStyle name="Output 2 6" xfId="26152" xr:uid="{307699BB-4297-4FBF-8A6E-CE7CE1058912}"/>
    <cellStyle name="Output 2_CAD-L.C." xfId="26153" xr:uid="{5CA88F34-FA3C-4912-A76D-06CBCEF86D24}"/>
    <cellStyle name="Output 3" xfId="26154" xr:uid="{88C05D52-CA44-47F2-8762-3527F6FA56BB}"/>
    <cellStyle name="Output 3 10" xfId="26155" xr:uid="{1FD2A9A6-E814-4BC2-82BC-90514F5FD21E}"/>
    <cellStyle name="Output 3 10 2" xfId="26156" xr:uid="{0E42BECC-824F-42B6-A8B7-048D4D977974}"/>
    <cellStyle name="Output 3 10 2 2" xfId="26157" xr:uid="{BECAA134-ACC4-4ABE-8D50-5E7E3FB67E10}"/>
    <cellStyle name="Output 3 10 2 2 2" xfId="26158" xr:uid="{86A04432-5A4D-4CE4-8E4B-067C777A8143}"/>
    <cellStyle name="Output 3 10 2 2 2 2" xfId="26159" xr:uid="{B58F4B89-8927-4E29-A616-AF1BC1931D49}"/>
    <cellStyle name="Output 3 10 2 2 2_Volatility" xfId="26160" xr:uid="{7AB7B71E-6324-42E5-B5A6-76CD3E213FE1}"/>
    <cellStyle name="Output 3 10 2 2 3" xfId="26161" xr:uid="{34D52F9D-5076-4B47-A4A1-45E13FE66D85}"/>
    <cellStyle name="Output 3 10 2 2_Volatility" xfId="26162" xr:uid="{C6BA8629-347F-4C9A-A36F-C88FC03A4767}"/>
    <cellStyle name="Output 3 10 2 3" xfId="26163" xr:uid="{AD6AD5A8-D62E-480C-8B8C-CC4AC0513D57}"/>
    <cellStyle name="Output 3 10 2 3 2" xfId="26164" xr:uid="{45365ADD-BBF3-41E3-9F53-25200C9E8483}"/>
    <cellStyle name="Output 3 10 2 3 2 2" xfId="26165" xr:uid="{6E1B80A4-3672-41F5-9C59-EC835066821E}"/>
    <cellStyle name="Output 3 10 2 3 2_Volatility" xfId="26166" xr:uid="{0220C726-1299-4EE9-946A-85F9D0E0E57C}"/>
    <cellStyle name="Output 3 10 2 3 3" xfId="26167" xr:uid="{C626BF69-BC90-42C9-8F0F-6620822E793B}"/>
    <cellStyle name="Output 3 10 2 3_Volatility" xfId="26168" xr:uid="{F018653D-4937-4016-BEBA-AC075AE70D48}"/>
    <cellStyle name="Output 3 10 2 4" xfId="26169" xr:uid="{90DC5927-09E7-4B02-9A01-F34AC3295126}"/>
    <cellStyle name="Output 3 10 2 4 2" xfId="26170" xr:uid="{35B72989-28BB-4F54-8F3E-175B835DE7BE}"/>
    <cellStyle name="Output 3 10 2 4_Volatility" xfId="26171" xr:uid="{DD7BDA48-D624-43EF-81C6-ABFA61235D99}"/>
    <cellStyle name="Output 3 10 2 5" xfId="26172" xr:uid="{4D03384D-8754-4C64-8D03-BE467A0FA6FB}"/>
    <cellStyle name="Output 3 10 2_Volatility" xfId="26173" xr:uid="{082C5A8E-1AD1-4268-9BC0-BAA4E6C0EADF}"/>
    <cellStyle name="Output 3 10 3" xfId="26174" xr:uid="{1ABD903A-CA92-489E-816B-7CF4B77317EB}"/>
    <cellStyle name="Output 3 10 3 2" xfId="26175" xr:uid="{068866C9-32E4-4351-94C7-E9B11356449F}"/>
    <cellStyle name="Output 3 10 3 2 2" xfId="26176" xr:uid="{7F2B2D1F-5DA8-4CE3-8481-AB44EAAFB19F}"/>
    <cellStyle name="Output 3 10 3 2_Volatility" xfId="26177" xr:uid="{257BD491-A456-499A-913B-CF59E7BEC023}"/>
    <cellStyle name="Output 3 10 3 3" xfId="26178" xr:uid="{0685AC28-38C3-467C-A82E-1EED4BD41174}"/>
    <cellStyle name="Output 3 10 3_Volatility" xfId="26179" xr:uid="{CA265A37-C683-462F-830A-FD481A08157B}"/>
    <cellStyle name="Output 3 10 4" xfId="26180" xr:uid="{E6B20606-AB45-40AE-A8B6-C14AF997D8D1}"/>
    <cellStyle name="Output 3 10 4 2" xfId="26181" xr:uid="{28E3408A-29E3-43EC-A861-10E857857BD4}"/>
    <cellStyle name="Output 3 10 4_Volatility" xfId="26182" xr:uid="{FE6133CB-4E3F-4AE2-AE43-2A7F01794489}"/>
    <cellStyle name="Output 3 10 5" xfId="26183" xr:uid="{FF17C64D-91F5-462A-AFB1-3C82152869A4}"/>
    <cellStyle name="Output 3 10_Volatility" xfId="26184" xr:uid="{C83C6E5D-6C7A-4195-B25E-9004ADD08D58}"/>
    <cellStyle name="Output 3 11" xfId="26185" xr:uid="{69275BC0-E6C4-4864-92B7-CD997C3D3384}"/>
    <cellStyle name="Output 3 11 2" xfId="26186" xr:uid="{05781B30-8E8A-4C50-BC44-7B788B3F8DAF}"/>
    <cellStyle name="Output 3 11 2 2" xfId="26187" xr:uid="{D1B8C971-3AE8-403C-B649-274B984DADE5}"/>
    <cellStyle name="Output 3 11 2 2 2" xfId="26188" xr:uid="{93E92140-22AB-4B06-B61B-15A71547526F}"/>
    <cellStyle name="Output 3 11 2 2 2 2" xfId="26189" xr:uid="{2D6A9DD7-8780-4175-90C0-A7D20E2E62F2}"/>
    <cellStyle name="Output 3 11 2 2 2_Volatility" xfId="26190" xr:uid="{DBBBD99C-CA44-4132-8F0F-152BB163CD74}"/>
    <cellStyle name="Output 3 11 2 2 3" xfId="26191" xr:uid="{A4935E82-461A-49C4-9617-A995C3CD5358}"/>
    <cellStyle name="Output 3 11 2 2_Volatility" xfId="26192" xr:uid="{85B93BFB-9510-454F-BADB-E4D6AE914245}"/>
    <cellStyle name="Output 3 11 2 3" xfId="26193" xr:uid="{DAC888AC-11A4-446B-95B6-4D6F14B5B2D6}"/>
    <cellStyle name="Output 3 11 2 3 2" xfId="26194" xr:uid="{AD17164C-A2AA-4D2B-9CA1-BBF8DCFFEA7F}"/>
    <cellStyle name="Output 3 11 2 3 2 2" xfId="26195" xr:uid="{942CD9D7-828E-41C1-A959-9F470AAFC382}"/>
    <cellStyle name="Output 3 11 2 3 2_Volatility" xfId="26196" xr:uid="{86A8C5E3-9E32-43BC-8902-66E241BE0CEA}"/>
    <cellStyle name="Output 3 11 2 3 3" xfId="26197" xr:uid="{D2CC5769-18B8-42E1-BF50-0278EC119D88}"/>
    <cellStyle name="Output 3 11 2 3_Volatility" xfId="26198" xr:uid="{85C4F7A2-CDAB-4086-9448-4B52075E7E47}"/>
    <cellStyle name="Output 3 11 2 4" xfId="26199" xr:uid="{3D0C4863-5DEF-417D-B90E-001960A70E65}"/>
    <cellStyle name="Output 3 11 2 4 2" xfId="26200" xr:uid="{335E1160-E71E-4666-8234-BA7C1543AF6E}"/>
    <cellStyle name="Output 3 11 2 4_Volatility" xfId="26201" xr:uid="{75E26475-FD02-4440-A737-E76D5B934882}"/>
    <cellStyle name="Output 3 11 2 5" xfId="26202" xr:uid="{E37D2D9E-9A6A-47D3-917E-BE4D1EC0AB25}"/>
    <cellStyle name="Output 3 11 2_Volatility" xfId="26203" xr:uid="{07EAAC43-C485-48D8-BAA0-A0D8DE2C3D87}"/>
    <cellStyle name="Output 3 11 3" xfId="26204" xr:uid="{DFA75EFC-DAC6-4775-8AB5-4E820D7210F7}"/>
    <cellStyle name="Output 3 11 3 2" xfId="26205" xr:uid="{52BAC9C0-CB27-4668-9868-C48AE77C51AF}"/>
    <cellStyle name="Output 3 11 3 2 2" xfId="26206" xr:uid="{64B05D85-0F0B-4798-8414-63068DC253F1}"/>
    <cellStyle name="Output 3 11 3 2_Volatility" xfId="26207" xr:uid="{367EA391-34DA-48AD-BFDB-67AB94D96154}"/>
    <cellStyle name="Output 3 11 3 3" xfId="26208" xr:uid="{817B526C-473D-40E5-80FF-BBDF53256DBF}"/>
    <cellStyle name="Output 3 11 3_Volatility" xfId="26209" xr:uid="{79CCDC8E-8057-44C7-8025-4ADC48A25DA3}"/>
    <cellStyle name="Output 3 11 4" xfId="26210" xr:uid="{A12C71C0-A7E8-4A15-B7A4-B6FF88532228}"/>
    <cellStyle name="Output 3 11 4 2" xfId="26211" xr:uid="{8F8A731F-DB4F-4979-850D-1BC18885A3DB}"/>
    <cellStyle name="Output 3 11 4_Volatility" xfId="26212" xr:uid="{52C74771-297A-41F5-9241-15216C6C251B}"/>
    <cellStyle name="Output 3 11 5" xfId="26213" xr:uid="{9DD9B355-6F95-4C4A-8B6F-D42DDE11A536}"/>
    <cellStyle name="Output 3 11_Volatility" xfId="26214" xr:uid="{EF4B0B57-7D06-4A71-9AED-9F25774F4894}"/>
    <cellStyle name="Output 3 12" xfId="26215" xr:uid="{C1876EEF-A6DB-43C1-BF61-062A3967C8AD}"/>
    <cellStyle name="Output 3 12 2" xfId="26216" xr:uid="{99FCCFDF-20B1-4CD1-AB71-78762C348E9C}"/>
    <cellStyle name="Output 3 12 2 2" xfId="26217" xr:uid="{EE4C99F5-E1D4-4887-8FFE-5E646031250D}"/>
    <cellStyle name="Output 3 12 2 2 2" xfId="26218" xr:uid="{2E0FFDC1-997C-4303-A397-D74C609055BA}"/>
    <cellStyle name="Output 3 12 2 2 2 2" xfId="26219" xr:uid="{9ABD0789-6D34-4751-AA8E-588D7E56DF36}"/>
    <cellStyle name="Output 3 12 2 2 2_Volatility" xfId="26220" xr:uid="{3C64CD16-73EA-4BEA-B018-FD7E6939AFAC}"/>
    <cellStyle name="Output 3 12 2 2 3" xfId="26221" xr:uid="{DC3E9B49-CA47-43AD-B1F4-7AF44D2434BE}"/>
    <cellStyle name="Output 3 12 2 2_Volatility" xfId="26222" xr:uid="{F56A6DFF-6E34-45D7-BB49-CDE4DAFE90AF}"/>
    <cellStyle name="Output 3 12 2 3" xfId="26223" xr:uid="{D02852BB-1088-480B-9F19-8082667D0B9F}"/>
    <cellStyle name="Output 3 12 2 3 2" xfId="26224" xr:uid="{58C065C0-5D78-405E-9F20-8F21625CC0EE}"/>
    <cellStyle name="Output 3 12 2 3 2 2" xfId="26225" xr:uid="{56462F7D-7CD2-4CAF-AEE3-99BD98F00D63}"/>
    <cellStyle name="Output 3 12 2 3 2_Volatility" xfId="26226" xr:uid="{BB506209-B183-495E-B066-D23780696048}"/>
    <cellStyle name="Output 3 12 2 3 3" xfId="26227" xr:uid="{8C77CC15-9C67-4F14-AD21-E28CC2E41CC6}"/>
    <cellStyle name="Output 3 12 2 3_Volatility" xfId="26228" xr:uid="{52C1E0D9-867B-49D8-A282-25FC7FA504A2}"/>
    <cellStyle name="Output 3 12 2 4" xfId="26229" xr:uid="{9A946C31-802F-457E-AB1B-832EEB9A828B}"/>
    <cellStyle name="Output 3 12 2 4 2" xfId="26230" xr:uid="{6A1B199C-D15F-4BCD-8EFC-7DA18841E3D6}"/>
    <cellStyle name="Output 3 12 2 4_Volatility" xfId="26231" xr:uid="{D7A0DDE9-D5E9-4E0E-9012-DC6D5AB59692}"/>
    <cellStyle name="Output 3 12 2 5" xfId="26232" xr:uid="{138B4FC5-7622-4D03-8E93-1748CA7285BD}"/>
    <cellStyle name="Output 3 12 2_Volatility" xfId="26233" xr:uid="{6618320E-49CD-4296-A741-0B46B946007B}"/>
    <cellStyle name="Output 3 12 3" xfId="26234" xr:uid="{FAF354E0-DFA4-41AA-A0EF-1A266B870583}"/>
    <cellStyle name="Output 3 12 3 2" xfId="26235" xr:uid="{77EE7CAC-0491-4A43-BD33-94A826138EB1}"/>
    <cellStyle name="Output 3 12 3 2 2" xfId="26236" xr:uid="{37A74AB3-9E51-4FAB-A771-0BE9651A581C}"/>
    <cellStyle name="Output 3 12 3 2_Volatility" xfId="26237" xr:uid="{45A58587-A703-42CB-8E25-A7E3F9D9B34C}"/>
    <cellStyle name="Output 3 12 3 3" xfId="26238" xr:uid="{A97E91AD-E336-43D9-989B-2ECE58FFD7FB}"/>
    <cellStyle name="Output 3 12 3_Volatility" xfId="26239" xr:uid="{99C6C650-5AD4-45A1-B74C-CBD64D3D0244}"/>
    <cellStyle name="Output 3 12 4" xfId="26240" xr:uid="{A95BCBA7-AB7E-4269-B10C-754ECFE2EFF9}"/>
    <cellStyle name="Output 3 12 4 2" xfId="26241" xr:uid="{FA61E9F0-B2BB-4654-8AE5-A84521F93E3E}"/>
    <cellStyle name="Output 3 12 4_Volatility" xfId="26242" xr:uid="{0B8D6F77-74E4-4582-A9A7-F7DE982FCAED}"/>
    <cellStyle name="Output 3 12 5" xfId="26243" xr:uid="{15DB789C-71D8-4285-A8C1-A8FA0ED57D58}"/>
    <cellStyle name="Output 3 12_Volatility" xfId="26244" xr:uid="{70EFF31D-124A-4539-8DCA-3885511DFA00}"/>
    <cellStyle name="Output 3 13" xfId="26245" xr:uid="{FC35B5EB-F94B-4C88-985F-1D7B0AB7DFE2}"/>
    <cellStyle name="Output 3 13 2" xfId="26246" xr:uid="{108EB66B-72C0-40E3-9D9C-1B364439A04A}"/>
    <cellStyle name="Output 3 13 2 2" xfId="26247" xr:uid="{B318483A-196B-489B-BF27-25937C21B175}"/>
    <cellStyle name="Output 3 13 2 2 2" xfId="26248" xr:uid="{9275CE4E-6DBB-4414-A82D-4C7727287A7B}"/>
    <cellStyle name="Output 3 13 2 2 2 2" xfId="26249" xr:uid="{47A006C8-13F1-4353-A9C0-7F6CC2C9FA69}"/>
    <cellStyle name="Output 3 13 2 2 2_Volatility" xfId="26250" xr:uid="{047A275E-C8FD-4A80-A489-C853F9D16D06}"/>
    <cellStyle name="Output 3 13 2 2 3" xfId="26251" xr:uid="{A46C0561-F4FD-47B9-A53E-C1C4E4000896}"/>
    <cellStyle name="Output 3 13 2 2_Volatility" xfId="26252" xr:uid="{C5E44E05-7393-4034-B7A3-E5401381F269}"/>
    <cellStyle name="Output 3 13 2 3" xfId="26253" xr:uid="{B09785B5-258A-42AF-BB66-AC30C0FC7C5D}"/>
    <cellStyle name="Output 3 13 2 3 2" xfId="26254" xr:uid="{7C267977-60EE-4AE4-A7D3-3B092101BAEB}"/>
    <cellStyle name="Output 3 13 2 3 2 2" xfId="26255" xr:uid="{4AFBE19B-E18E-468A-8B07-649D7F475263}"/>
    <cellStyle name="Output 3 13 2 3 2_Volatility" xfId="26256" xr:uid="{A8192DAB-D686-4C8C-B04E-A623ECBDD028}"/>
    <cellStyle name="Output 3 13 2 3 3" xfId="26257" xr:uid="{363922D2-9685-477A-9460-7E363804388A}"/>
    <cellStyle name="Output 3 13 2 3_Volatility" xfId="26258" xr:uid="{5E238550-FC58-4025-BC98-5652E8C3C86D}"/>
    <cellStyle name="Output 3 13 2 4" xfId="26259" xr:uid="{C2782244-7C11-4F6F-8E7D-EA5BE62A06EF}"/>
    <cellStyle name="Output 3 13 2 4 2" xfId="26260" xr:uid="{67DF3A17-8958-4343-A021-A7DC3FA78BBF}"/>
    <cellStyle name="Output 3 13 2 4_Volatility" xfId="26261" xr:uid="{BE832896-B641-413A-B8A9-4E1AD7E08BCE}"/>
    <cellStyle name="Output 3 13 2 5" xfId="26262" xr:uid="{77D1238A-8611-4A8B-A316-BF13564AF723}"/>
    <cellStyle name="Output 3 13 2_Volatility" xfId="26263" xr:uid="{4E2E3BEC-D861-4358-972A-0D52AD16BA73}"/>
    <cellStyle name="Output 3 13 3" xfId="26264" xr:uid="{FE8C8069-5BFE-46D2-B712-6EA5E03CA4ED}"/>
    <cellStyle name="Output 3 13 3 2" xfId="26265" xr:uid="{E24B58EF-34E0-4AA5-A1CA-023C2F1E067F}"/>
    <cellStyle name="Output 3 13 3 2 2" xfId="26266" xr:uid="{0B66FBF4-F753-4B79-9487-250869A282E0}"/>
    <cellStyle name="Output 3 13 3 2_Volatility" xfId="26267" xr:uid="{9748A4C5-241A-4B8E-A7E4-0ACB6D43F107}"/>
    <cellStyle name="Output 3 13 3 3" xfId="26268" xr:uid="{53F6D3FB-9231-4CBE-8CB5-A573EB7D5334}"/>
    <cellStyle name="Output 3 13 3_Volatility" xfId="26269" xr:uid="{AB33C321-B3BE-4FC0-81E5-CA2A5FF6E62E}"/>
    <cellStyle name="Output 3 13 4" xfId="26270" xr:uid="{4B74E0E1-897E-4395-86FC-2DF52A1B33E8}"/>
    <cellStyle name="Output 3 13 4 2" xfId="26271" xr:uid="{5CC61ADC-3EB7-44F5-AA79-C80DF71B0980}"/>
    <cellStyle name="Output 3 13 4_Volatility" xfId="26272" xr:uid="{4212EB4D-953C-476A-AED1-46659566917D}"/>
    <cellStyle name="Output 3 13 5" xfId="26273" xr:uid="{0F17B9A4-F30B-42EB-A7E6-10799FEA9560}"/>
    <cellStyle name="Output 3 13_Volatility" xfId="26274" xr:uid="{837E391B-FA81-47EB-8F6B-74183356EA2D}"/>
    <cellStyle name="Output 3 14" xfId="26275" xr:uid="{51C96BE5-9C03-4C98-9456-08E8E4B4530C}"/>
    <cellStyle name="Output 3 14 2" xfId="26276" xr:uid="{F4EFCA52-4695-4E5D-8D2B-A4426B0966F6}"/>
    <cellStyle name="Output 3 14 2 2" xfId="26277" xr:uid="{7444BD23-0F9D-4C3F-BE94-CB982E70A9E4}"/>
    <cellStyle name="Output 3 14 2 2 2" xfId="26278" xr:uid="{AABDA353-F76F-4CFC-BB06-86375CE679DB}"/>
    <cellStyle name="Output 3 14 2 2 2 2" xfId="26279" xr:uid="{F52C77F7-76F8-4F3C-93E5-23BDF95D1D80}"/>
    <cellStyle name="Output 3 14 2 2 2_Volatility" xfId="26280" xr:uid="{A8ACC85E-19F5-4C5E-8585-B49C59145C8C}"/>
    <cellStyle name="Output 3 14 2 2 3" xfId="26281" xr:uid="{DF0DE658-8A79-47F2-A913-BC44A0340B71}"/>
    <cellStyle name="Output 3 14 2 2_Volatility" xfId="26282" xr:uid="{52B66FD8-D978-439D-BB8C-BE8AC36E4E6A}"/>
    <cellStyle name="Output 3 14 2 3" xfId="26283" xr:uid="{157BCF12-3974-492F-8833-3D0C36312A2C}"/>
    <cellStyle name="Output 3 14 2 3 2" xfId="26284" xr:uid="{0D904829-C62D-44F6-A6F9-900DC2F42547}"/>
    <cellStyle name="Output 3 14 2 3 2 2" xfId="26285" xr:uid="{BB636BB9-1BCE-40A9-95DD-302E14C95F0B}"/>
    <cellStyle name="Output 3 14 2 3 2_Volatility" xfId="26286" xr:uid="{8EF151BD-6A9D-4A8D-A203-8977EBDB9A83}"/>
    <cellStyle name="Output 3 14 2 3 3" xfId="26287" xr:uid="{55F69525-FEE8-45B9-A85A-2ABE49C3293D}"/>
    <cellStyle name="Output 3 14 2 3_Volatility" xfId="26288" xr:uid="{F5353BB2-6711-4C41-A9F7-0393E0C77A60}"/>
    <cellStyle name="Output 3 14 2 4" xfId="26289" xr:uid="{CBFB1BE5-6E9E-4846-BED6-E79DC7223F11}"/>
    <cellStyle name="Output 3 14 2 4 2" xfId="26290" xr:uid="{94165819-235E-4966-8E99-7CBBAF6BCDD6}"/>
    <cellStyle name="Output 3 14 2 4_Volatility" xfId="26291" xr:uid="{93FE5B53-4C24-445D-A2F1-0C7179333166}"/>
    <cellStyle name="Output 3 14 2 5" xfId="26292" xr:uid="{49CF8AD9-65F5-4C66-829F-9E808273FE7B}"/>
    <cellStyle name="Output 3 14 2_Volatility" xfId="26293" xr:uid="{D8BFDBD6-AF9F-40D4-AC2A-6865664658A8}"/>
    <cellStyle name="Output 3 14 3" xfId="26294" xr:uid="{E07D505A-CF4C-460B-A04F-51E6EC4B1434}"/>
    <cellStyle name="Output 3 14 3 2" xfId="26295" xr:uid="{CD9C9789-2B3A-4A58-901B-06402E893F75}"/>
    <cellStyle name="Output 3 14 3 2 2" xfId="26296" xr:uid="{F6311E20-0260-4C59-884D-34EB3725505F}"/>
    <cellStyle name="Output 3 14 3 2_Volatility" xfId="26297" xr:uid="{3D6F5950-8973-4F6D-A80A-D3D0B3CA6D5C}"/>
    <cellStyle name="Output 3 14 3 3" xfId="26298" xr:uid="{F0952896-145B-44C1-AA20-1155D0A35F27}"/>
    <cellStyle name="Output 3 14 3_Volatility" xfId="26299" xr:uid="{10C60742-9255-4E4D-A16E-A245915FB4D7}"/>
    <cellStyle name="Output 3 14 4" xfId="26300" xr:uid="{F9959CD5-BB49-4D66-A344-760315266D4D}"/>
    <cellStyle name="Output 3 14 4 2" xfId="26301" xr:uid="{D07F5AD1-81DB-4827-8222-CDFC22E70D41}"/>
    <cellStyle name="Output 3 14 4_Volatility" xfId="26302" xr:uid="{6DA0ECAF-A5B9-456A-8875-BA7595266D37}"/>
    <cellStyle name="Output 3 14 5" xfId="26303" xr:uid="{6DD4F48A-5DFC-485F-ABA5-0740C0AAEF67}"/>
    <cellStyle name="Output 3 14_Volatility" xfId="26304" xr:uid="{471A2836-CD88-4EAD-B4A6-A3C64161A6AB}"/>
    <cellStyle name="Output 3 15" xfId="26305" xr:uid="{5C2D838D-9859-4AEC-9A7A-1510BA1B2401}"/>
    <cellStyle name="Output 3 15 2" xfId="26306" xr:uid="{9D0CBA6B-0C00-441A-AD72-61EB49459984}"/>
    <cellStyle name="Output 3 15 2 2" xfId="26307" xr:uid="{A445971A-1163-46CF-8ED7-B9D4D85CB395}"/>
    <cellStyle name="Output 3 15 2 2 2" xfId="26308" xr:uid="{55474C30-A887-4AEE-B5DA-4F6077D6507C}"/>
    <cellStyle name="Output 3 15 2 2 2 2" xfId="26309" xr:uid="{46C28934-78BF-481B-AD1D-74862AEBA5C7}"/>
    <cellStyle name="Output 3 15 2 2 2_Volatility" xfId="26310" xr:uid="{1509696C-09F3-4E6E-8FFF-2C0F901C7FDB}"/>
    <cellStyle name="Output 3 15 2 2 3" xfId="26311" xr:uid="{D13E4EF2-AFC8-4743-B9FE-8D7284FB9A66}"/>
    <cellStyle name="Output 3 15 2 2_Volatility" xfId="26312" xr:uid="{E7D115A7-7DBD-448F-8130-82C87948624F}"/>
    <cellStyle name="Output 3 15 2 3" xfId="26313" xr:uid="{DCD55CE0-1A5A-4062-94C0-F2090D1C3E27}"/>
    <cellStyle name="Output 3 15 2 3 2" xfId="26314" xr:uid="{AAEEC19C-066A-478C-ABA0-DFF243EC0949}"/>
    <cellStyle name="Output 3 15 2 3 2 2" xfId="26315" xr:uid="{037DF362-4563-4622-A3EA-5BC05C96BC9E}"/>
    <cellStyle name="Output 3 15 2 3 2_Volatility" xfId="26316" xr:uid="{97AF9D74-5168-45EC-B32F-B91C10CFE4A6}"/>
    <cellStyle name="Output 3 15 2 3 3" xfId="26317" xr:uid="{C740798F-ED75-4962-B9F9-CE2B9EACCC50}"/>
    <cellStyle name="Output 3 15 2 3_Volatility" xfId="26318" xr:uid="{CF5ADC64-4B9A-4F4A-8EE1-B4990D596549}"/>
    <cellStyle name="Output 3 15 2 4" xfId="26319" xr:uid="{0E10DD2B-EAAA-479A-BC79-55025C90ECF7}"/>
    <cellStyle name="Output 3 15 2 4 2" xfId="26320" xr:uid="{3DE45443-EF87-4FEA-834D-5849659C7B4C}"/>
    <cellStyle name="Output 3 15 2 4_Volatility" xfId="26321" xr:uid="{4F547C0C-EC10-4A02-A683-50A31083D0E9}"/>
    <cellStyle name="Output 3 15 2 5" xfId="26322" xr:uid="{9DB32F97-B94C-4980-9F5E-A4D495A1EEAF}"/>
    <cellStyle name="Output 3 15 2_Volatility" xfId="26323" xr:uid="{971A2F37-B839-4614-BFEC-279AEC6D5683}"/>
    <cellStyle name="Output 3 15 3" xfId="26324" xr:uid="{7EC602EC-3A9A-4184-9481-ABF17D64B4C2}"/>
    <cellStyle name="Output 3 15 3 2" xfId="26325" xr:uid="{6BB50049-7843-46C2-8638-C90D7C6C39BC}"/>
    <cellStyle name="Output 3 15 3 2 2" xfId="26326" xr:uid="{428F25E3-1467-40CF-A566-1E410DEC4FFE}"/>
    <cellStyle name="Output 3 15 3 2_Volatility" xfId="26327" xr:uid="{67EABA75-90A1-45FC-88DA-EB95B943F6D4}"/>
    <cellStyle name="Output 3 15 3 3" xfId="26328" xr:uid="{A6725AB1-FD7C-4312-B39A-E432751BCF39}"/>
    <cellStyle name="Output 3 15 3_Volatility" xfId="26329" xr:uid="{4F1A0773-38CE-4A4A-9B07-1716974C287F}"/>
    <cellStyle name="Output 3 15 4" xfId="26330" xr:uid="{6D7B1E55-7921-43F1-9853-7EAFE283004B}"/>
    <cellStyle name="Output 3 15 4 2" xfId="26331" xr:uid="{92585BF3-98E6-4F8C-BB38-257BD7E9B8C9}"/>
    <cellStyle name="Output 3 15 4_Volatility" xfId="26332" xr:uid="{DC7BFEEB-33E1-4229-B20C-2B9B8ACA71E3}"/>
    <cellStyle name="Output 3 15 5" xfId="26333" xr:uid="{5A87015D-EB40-4F0C-BA82-A799306F1007}"/>
    <cellStyle name="Output 3 15_Volatility" xfId="26334" xr:uid="{CD0E908B-DCB1-4B9D-B0C4-BAEFF810BDCC}"/>
    <cellStyle name="Output 3 16" xfId="26335" xr:uid="{AD627077-497E-4B67-B76F-38C93E58BD27}"/>
    <cellStyle name="Output 3 16 2" xfId="26336" xr:uid="{644A8AA5-C16E-4550-892F-D5722345D9DE}"/>
    <cellStyle name="Output 3 16 2 2" xfId="26337" xr:uid="{66B3041B-6128-42A4-A41E-3B362954B886}"/>
    <cellStyle name="Output 3 16 2 2 2" xfId="26338" xr:uid="{33310524-5BBF-4B80-AECE-BAB8D69B7016}"/>
    <cellStyle name="Output 3 16 2 2 2 2" xfId="26339" xr:uid="{0FBCDEA5-3283-4BD3-ABC0-F3447B567F9A}"/>
    <cellStyle name="Output 3 16 2 2 2_Volatility" xfId="26340" xr:uid="{FA712700-E840-4541-A3D7-8498FE2E94D1}"/>
    <cellStyle name="Output 3 16 2 2 3" xfId="26341" xr:uid="{5EA3F38E-9C66-4FEC-ACA9-0A1CE7F13101}"/>
    <cellStyle name="Output 3 16 2 2_Volatility" xfId="26342" xr:uid="{D1E4A2E7-105C-494D-A30B-538459DAE531}"/>
    <cellStyle name="Output 3 16 2 3" xfId="26343" xr:uid="{B2F8298B-062D-4F7D-AE92-F42338B61EBF}"/>
    <cellStyle name="Output 3 16 2 3 2" xfId="26344" xr:uid="{C8E829D2-26CA-4314-A2A4-D98A84531746}"/>
    <cellStyle name="Output 3 16 2 3 2 2" xfId="26345" xr:uid="{BDDFFC64-1059-4D1C-95D8-2391842EB0A2}"/>
    <cellStyle name="Output 3 16 2 3 2_Volatility" xfId="26346" xr:uid="{59A1DADF-DE43-47CC-A527-ECD4484234A9}"/>
    <cellStyle name="Output 3 16 2 3 3" xfId="26347" xr:uid="{F782F1EA-4356-47BA-A060-465B30BDA83D}"/>
    <cellStyle name="Output 3 16 2 3_Volatility" xfId="26348" xr:uid="{DB501943-1F19-4A1A-B6E8-828465C828F8}"/>
    <cellStyle name="Output 3 16 2 4" xfId="26349" xr:uid="{98078800-E95D-4FCC-8926-D740CCE27A81}"/>
    <cellStyle name="Output 3 16 2 4 2" xfId="26350" xr:uid="{4995A546-C78A-46CF-A229-13F6ED47F7E8}"/>
    <cellStyle name="Output 3 16 2 4_Volatility" xfId="26351" xr:uid="{7F85B9F8-EA48-4A48-AC25-86D279AA1D70}"/>
    <cellStyle name="Output 3 16 2 5" xfId="26352" xr:uid="{F6D721DA-9CA4-4DAE-A7A2-1C1B804B95E9}"/>
    <cellStyle name="Output 3 16 2_Volatility" xfId="26353" xr:uid="{132841A6-9491-4A86-BE94-EEE8AA9D264C}"/>
    <cellStyle name="Output 3 16 3" xfId="26354" xr:uid="{9D7975CC-DE71-44B0-BB4C-6814506BC6A3}"/>
    <cellStyle name="Output 3 16 3 2" xfId="26355" xr:uid="{49A3335D-34B7-4573-A59E-F800A75F436A}"/>
    <cellStyle name="Output 3 16 3 2 2" xfId="26356" xr:uid="{876F733D-77AB-4549-AF13-E51587C82D09}"/>
    <cellStyle name="Output 3 16 3 2_Volatility" xfId="26357" xr:uid="{FF79CB26-9AFE-4FFE-921E-AEA54F393538}"/>
    <cellStyle name="Output 3 16 3 3" xfId="26358" xr:uid="{09961EDD-EB25-4256-BDBF-3A8D5B357F83}"/>
    <cellStyle name="Output 3 16 3_Volatility" xfId="26359" xr:uid="{780D7387-41BC-49AC-95C3-3FC4E154DDF2}"/>
    <cellStyle name="Output 3 16 4" xfId="26360" xr:uid="{083EFF28-23B5-4F55-BADD-2B48EBD29676}"/>
    <cellStyle name="Output 3 16 4 2" xfId="26361" xr:uid="{08274226-830E-4333-8153-DF8C6800DDEC}"/>
    <cellStyle name="Output 3 16 4_Volatility" xfId="26362" xr:uid="{0FA64AD8-6AC4-4B0B-B850-41FE18416FD6}"/>
    <cellStyle name="Output 3 16 5" xfId="26363" xr:uid="{5E9339DB-2CC6-4AC9-9E52-BD1CF062AFAE}"/>
    <cellStyle name="Output 3 16_Volatility" xfId="26364" xr:uid="{174128E1-447C-4A0A-B788-7178154D5E15}"/>
    <cellStyle name="Output 3 17" xfId="26365" xr:uid="{5BC37D40-7700-4820-BCA3-899BB1F2C2E4}"/>
    <cellStyle name="Output 3 17 2" xfId="26366" xr:uid="{2D33FBD5-1048-4760-B0BF-BB20E901B2B5}"/>
    <cellStyle name="Output 3 17 2 2" xfId="26367" xr:uid="{1666C158-A7CF-48E3-B9C8-20D7013DFCBA}"/>
    <cellStyle name="Output 3 17 2 2 2" xfId="26368" xr:uid="{73D465F2-469E-4ACD-9AFE-236C608B7DDE}"/>
    <cellStyle name="Output 3 17 2 2 2 2" xfId="26369" xr:uid="{408FF89D-B424-426A-91E3-8FFF36FB6838}"/>
    <cellStyle name="Output 3 17 2 2 2_Volatility" xfId="26370" xr:uid="{B5DD6E5D-ADF5-4A45-A976-D947F40098BF}"/>
    <cellStyle name="Output 3 17 2 2 3" xfId="26371" xr:uid="{0F04CA9B-9497-48D9-9751-526C7C77D7E8}"/>
    <cellStyle name="Output 3 17 2 2_Volatility" xfId="26372" xr:uid="{17E50D94-CDF8-49E9-8292-AF19906BAF0A}"/>
    <cellStyle name="Output 3 17 2 3" xfId="26373" xr:uid="{277F2726-732A-49A1-A4D3-BF0EBD28B555}"/>
    <cellStyle name="Output 3 17 2 3 2" xfId="26374" xr:uid="{C7ED8172-284B-4ABD-A11F-6F0729710C77}"/>
    <cellStyle name="Output 3 17 2 3 2 2" xfId="26375" xr:uid="{3CA66D17-0521-4299-90DB-E283936F51FF}"/>
    <cellStyle name="Output 3 17 2 3 2_Volatility" xfId="26376" xr:uid="{BA4CE60C-910A-4A89-B362-42B6A3B506ED}"/>
    <cellStyle name="Output 3 17 2 3 3" xfId="26377" xr:uid="{DE186E10-EFA9-4187-AE03-3BA2E1F48C4D}"/>
    <cellStyle name="Output 3 17 2 3_Volatility" xfId="26378" xr:uid="{6E23CBC9-1836-4206-9EAC-A099B191BE95}"/>
    <cellStyle name="Output 3 17 2 4" xfId="26379" xr:uid="{3CF610D3-2AAA-4797-9887-416F526C0C72}"/>
    <cellStyle name="Output 3 17 2 4 2" xfId="26380" xr:uid="{FEFD3DE0-1742-4F72-BD0C-29E9622DBC6C}"/>
    <cellStyle name="Output 3 17 2 4_Volatility" xfId="26381" xr:uid="{F43CDB2A-ACC8-4628-95AF-DAAA6CC0AF93}"/>
    <cellStyle name="Output 3 17 2 5" xfId="26382" xr:uid="{6D910C45-6ED1-43A4-AC6F-8F5DD66260E9}"/>
    <cellStyle name="Output 3 17 2_Volatility" xfId="26383" xr:uid="{8742BC04-7C14-4F49-BF61-08FDF7797216}"/>
    <cellStyle name="Output 3 17 3" xfId="26384" xr:uid="{A3599D97-238C-44A4-B4E5-78DA82F9DFA7}"/>
    <cellStyle name="Output 3 17 3 2" xfId="26385" xr:uid="{A3F8F762-5D60-48E7-9E47-97F01EB4E4DC}"/>
    <cellStyle name="Output 3 17 3 2 2" xfId="26386" xr:uid="{46EC44F6-AAC0-456F-96A6-6D3314FC0B30}"/>
    <cellStyle name="Output 3 17 3 2_Volatility" xfId="26387" xr:uid="{0AC1ED62-4F66-47F4-9609-61F52DFCCD52}"/>
    <cellStyle name="Output 3 17 3 3" xfId="26388" xr:uid="{8399AAFA-FF0C-4D7A-BFF1-3FD7B0D05BDB}"/>
    <cellStyle name="Output 3 17 3_Volatility" xfId="26389" xr:uid="{70EBEDE3-B46D-47D4-BD94-1A9752872995}"/>
    <cellStyle name="Output 3 17 4" xfId="26390" xr:uid="{CBF9A4AF-E92D-4946-8806-C01775B724F8}"/>
    <cellStyle name="Output 3 17 4 2" xfId="26391" xr:uid="{BC524EDB-8BBD-44D9-A830-197ADDD716FB}"/>
    <cellStyle name="Output 3 17 4_Volatility" xfId="26392" xr:uid="{E45F825A-7EB4-4FC2-B0DA-67FD4F42DA07}"/>
    <cellStyle name="Output 3 17 5" xfId="26393" xr:uid="{496B7932-F194-4EB2-A5FD-BAB932C42072}"/>
    <cellStyle name="Output 3 17_Volatility" xfId="26394" xr:uid="{B0754F9F-288C-4C87-85CF-4480F24A4DB9}"/>
    <cellStyle name="Output 3 18" xfId="26395" xr:uid="{26C6C321-AEED-467F-97CB-ADF249646057}"/>
    <cellStyle name="Output 3 18 2" xfId="26396" xr:uid="{860385C3-1582-4BA1-9E0F-4A75442B417C}"/>
    <cellStyle name="Output 3 18 2 2" xfId="26397" xr:uid="{9409B885-FB2F-43D4-8393-8DFE07B1C232}"/>
    <cellStyle name="Output 3 18 2 2 2" xfId="26398" xr:uid="{17854AFF-3EB1-45AF-B8DA-BAE2229CE76F}"/>
    <cellStyle name="Output 3 18 2 2 2 2" xfId="26399" xr:uid="{BE821EB4-8668-4DB5-96E3-198BA1F83608}"/>
    <cellStyle name="Output 3 18 2 2 2_Volatility" xfId="26400" xr:uid="{99711B13-1430-4E92-84BC-BF273F49C683}"/>
    <cellStyle name="Output 3 18 2 2 3" xfId="26401" xr:uid="{A899DBA1-52F3-4464-B940-704CE5ED51FD}"/>
    <cellStyle name="Output 3 18 2 2_Volatility" xfId="26402" xr:uid="{E4934CA4-10F9-4595-A659-5CD81D45D8DE}"/>
    <cellStyle name="Output 3 18 2 3" xfId="26403" xr:uid="{30B64828-9EDA-4A54-B4E8-830F6CB32F0C}"/>
    <cellStyle name="Output 3 18 2 3 2" xfId="26404" xr:uid="{2BE02104-9EAC-4C82-A741-04B999EEA7F1}"/>
    <cellStyle name="Output 3 18 2 3 2 2" xfId="26405" xr:uid="{BD6FA937-6652-4B74-BE14-FC54966B555F}"/>
    <cellStyle name="Output 3 18 2 3 2_Volatility" xfId="26406" xr:uid="{21A86C47-6FAA-487A-AD51-77F95FADB71B}"/>
    <cellStyle name="Output 3 18 2 3 3" xfId="26407" xr:uid="{A96B18E2-C68F-46FF-8450-CEAD78171652}"/>
    <cellStyle name="Output 3 18 2 3_Volatility" xfId="26408" xr:uid="{5B2F4923-E631-4754-B46A-5EFBB24234D7}"/>
    <cellStyle name="Output 3 18 2 4" xfId="26409" xr:uid="{C63E9FBC-0AF4-4697-8B75-401DBBA70596}"/>
    <cellStyle name="Output 3 18 2 4 2" xfId="26410" xr:uid="{75F94318-1BB6-43AE-BD5A-7BF6A4CD6CD1}"/>
    <cellStyle name="Output 3 18 2 4_Volatility" xfId="26411" xr:uid="{4F3BE08D-5D5A-4646-A7FF-574B9A22FC75}"/>
    <cellStyle name="Output 3 18 2 5" xfId="26412" xr:uid="{413ED6D7-948B-4F5F-8629-2662B8B42B83}"/>
    <cellStyle name="Output 3 18 2_Volatility" xfId="26413" xr:uid="{0D5D75D4-77E2-40EC-9D4B-CF3250AB334A}"/>
    <cellStyle name="Output 3 18 3" xfId="26414" xr:uid="{F6FFF964-3D0D-4EA2-860B-A0A84F660E79}"/>
    <cellStyle name="Output 3 18 3 2" xfId="26415" xr:uid="{52D11EA7-B693-4EF7-9DE5-165DFA036E9F}"/>
    <cellStyle name="Output 3 18 3 2 2" xfId="26416" xr:uid="{BFF26D86-140F-4077-8919-DB20209BCE6D}"/>
    <cellStyle name="Output 3 18 3 2_Volatility" xfId="26417" xr:uid="{6F7C3B05-84E8-4194-97D0-2FDAB83282CE}"/>
    <cellStyle name="Output 3 18 3 3" xfId="26418" xr:uid="{42E8DBA5-584D-4DED-8874-1DAB7114362B}"/>
    <cellStyle name="Output 3 18 3_Volatility" xfId="26419" xr:uid="{8319018C-DDBD-434C-8C37-8CB66CBB95EB}"/>
    <cellStyle name="Output 3 18 4" xfId="26420" xr:uid="{D7E200BC-C7B5-42C7-B881-7329AEAC676B}"/>
    <cellStyle name="Output 3 18 4 2" xfId="26421" xr:uid="{727D1C61-BE2A-44A7-B193-CA4699E89483}"/>
    <cellStyle name="Output 3 18 4_Volatility" xfId="26422" xr:uid="{034CDDBC-7A9A-4A48-958F-4EA127E65D93}"/>
    <cellStyle name="Output 3 18 5" xfId="26423" xr:uid="{1FE269D2-BADE-430B-AB0E-287CEE789864}"/>
    <cellStyle name="Output 3 18_Volatility" xfId="26424" xr:uid="{17200B6B-05CF-4EF3-88DF-2C32A238F20B}"/>
    <cellStyle name="Output 3 19" xfId="26425" xr:uid="{064A9DC6-A7EE-401A-A1B4-F7B577449B38}"/>
    <cellStyle name="Output 3 19 2" xfId="26426" xr:uid="{0F5BACE3-0EA8-4F17-8029-64AE63C49A82}"/>
    <cellStyle name="Output 3 19 2 2" xfId="26427" xr:uid="{03C64A1E-90E8-4B51-85F6-8324BFE0C17C}"/>
    <cellStyle name="Output 3 19 2 2 2" xfId="26428" xr:uid="{861D6D2A-50D4-42D8-B89D-BFD697A87D71}"/>
    <cellStyle name="Output 3 19 2 2 2 2" xfId="26429" xr:uid="{21A825AA-E439-47C1-A2E8-8692DFDD8036}"/>
    <cellStyle name="Output 3 19 2 2 2_Volatility" xfId="26430" xr:uid="{0C878993-4F92-4DD2-B0DA-B135C3352043}"/>
    <cellStyle name="Output 3 19 2 2 3" xfId="26431" xr:uid="{F3F3112C-71FC-4D7B-BDE7-D09EBD453CCC}"/>
    <cellStyle name="Output 3 19 2 2_Volatility" xfId="26432" xr:uid="{CEAF9D3B-337D-4818-ABB4-E1DB58FFA3C7}"/>
    <cellStyle name="Output 3 19 2 3" xfId="26433" xr:uid="{C4E3D6BB-DF61-43B2-89E6-09D8244A4F44}"/>
    <cellStyle name="Output 3 19 2 3 2" xfId="26434" xr:uid="{89E031A4-0D04-46B8-8A98-78DC31C5621C}"/>
    <cellStyle name="Output 3 19 2 3 2 2" xfId="26435" xr:uid="{E99C4263-6978-4CB3-91D5-BEBA7CDEA009}"/>
    <cellStyle name="Output 3 19 2 3 2_Volatility" xfId="26436" xr:uid="{E6D81203-1863-42C2-86DD-D9C1228583CC}"/>
    <cellStyle name="Output 3 19 2 3 3" xfId="26437" xr:uid="{19D48C32-40E5-4D19-AAA5-AA9FC65D5204}"/>
    <cellStyle name="Output 3 19 2 3_Volatility" xfId="26438" xr:uid="{1FE15B8B-2380-4C17-B3E4-D400FF16D2F4}"/>
    <cellStyle name="Output 3 19 2 4" xfId="26439" xr:uid="{302048AD-6313-46DB-8757-A4428BBD7237}"/>
    <cellStyle name="Output 3 19 2 4 2" xfId="26440" xr:uid="{1D76586D-2B73-46A4-BF0D-5C0EC74AB52B}"/>
    <cellStyle name="Output 3 19 2 4_Volatility" xfId="26441" xr:uid="{341165E3-8477-4AE5-8D35-004D6653F334}"/>
    <cellStyle name="Output 3 19 2 5" xfId="26442" xr:uid="{56266FEE-FC63-4B04-922D-519F124EB321}"/>
    <cellStyle name="Output 3 19 2_Volatility" xfId="26443" xr:uid="{FCDED1B9-DF38-4A8A-A425-D455F69DEDA6}"/>
    <cellStyle name="Output 3 19 3" xfId="26444" xr:uid="{DF012703-6361-482D-8CE0-9F6AE9FC71AF}"/>
    <cellStyle name="Output 3 19 3 2" xfId="26445" xr:uid="{21FF0F91-D5CF-46B1-AD61-003DE42C20D6}"/>
    <cellStyle name="Output 3 19 3 2 2" xfId="26446" xr:uid="{549A22CE-66B2-41CA-8034-CE4971FBA21B}"/>
    <cellStyle name="Output 3 19 3 2_Volatility" xfId="26447" xr:uid="{7DB16DB7-C032-4CF9-BCD9-A953262C84D3}"/>
    <cellStyle name="Output 3 19 3 3" xfId="26448" xr:uid="{28489F29-577C-41DE-A7A3-A3182C8642E1}"/>
    <cellStyle name="Output 3 19 3_Volatility" xfId="26449" xr:uid="{C482EFFB-9219-433A-B9E4-6BE1A8E2364B}"/>
    <cellStyle name="Output 3 19 4" xfId="26450" xr:uid="{6D60ACDC-44EC-47F5-8282-18B7C19ADF6E}"/>
    <cellStyle name="Output 3 19 4 2" xfId="26451" xr:uid="{D1C03447-7E52-4BA7-8E48-C13C04AAA582}"/>
    <cellStyle name="Output 3 19 4_Volatility" xfId="26452" xr:uid="{D0975D4A-E0B2-4BAB-93E1-F2EA66EDA8E4}"/>
    <cellStyle name="Output 3 19 5" xfId="26453" xr:uid="{7B5F9EAA-C6F2-41C0-8141-0AE679011D1D}"/>
    <cellStyle name="Output 3 19_Volatility" xfId="26454" xr:uid="{EB57A952-F887-4762-A38A-3D6F5C36F077}"/>
    <cellStyle name="Output 3 2" xfId="26455" xr:uid="{BBB56B4A-13D6-4E02-8936-F1D6B273ECA9}"/>
    <cellStyle name="Output 3 2 2" xfId="26456" xr:uid="{B96004A9-D3F6-41DD-8901-5A9E15A16908}"/>
    <cellStyle name="Output 3 2 2 2" xfId="26457" xr:uid="{A95DCB87-5021-4964-A370-78C32FDEC3D3}"/>
    <cellStyle name="Output 3 2 2 2 2" xfId="26458" xr:uid="{190DA900-1115-4C2D-A1C7-DEE05F15BBFD}"/>
    <cellStyle name="Output 3 2 2 2 2 2" xfId="26459" xr:uid="{D6CDA131-C8B2-4B44-9879-299D8EB3D945}"/>
    <cellStyle name="Output 3 2 2 2 2_Volatility" xfId="26460" xr:uid="{E40A0B4B-731B-4AA1-9D59-8B9C95626CD0}"/>
    <cellStyle name="Output 3 2 2 2 3" xfId="26461" xr:uid="{084315B8-B98F-436B-AEC3-53CB5DB6DC9E}"/>
    <cellStyle name="Output 3 2 2 2_Volatility" xfId="26462" xr:uid="{0DB5C779-3396-4CED-8BFD-75039ADA30BF}"/>
    <cellStyle name="Output 3 2 2 3" xfId="26463" xr:uid="{4C7F04A8-6E7F-4CCA-9D71-5C32903D7827}"/>
    <cellStyle name="Output 3 2 2 3 2" xfId="26464" xr:uid="{E49CDC18-8BCF-465E-BE1F-03400165F093}"/>
    <cellStyle name="Output 3 2 2 3 2 2" xfId="26465" xr:uid="{68D6F506-0637-4906-BC20-8ADB4ED12B3A}"/>
    <cellStyle name="Output 3 2 2 3 2_Volatility" xfId="26466" xr:uid="{5A6DB3DC-79DF-42D1-9A98-519D9E411FA6}"/>
    <cellStyle name="Output 3 2 2 3 3" xfId="26467" xr:uid="{C342C8D2-C61C-4676-84F4-5C2F858020D0}"/>
    <cellStyle name="Output 3 2 2 3_Volatility" xfId="26468" xr:uid="{6CBB50C3-8884-4D0C-9DBB-CEE826A19930}"/>
    <cellStyle name="Output 3 2 2 4" xfId="26469" xr:uid="{278F4B7A-E190-426F-9CBB-328F9F7D8400}"/>
    <cellStyle name="Output 3 2 2 4 2" xfId="26470" xr:uid="{188BB6D9-DB80-41DC-8A53-DC9091474489}"/>
    <cellStyle name="Output 3 2 2 4_Volatility" xfId="26471" xr:uid="{47CFCF23-E8CB-40C8-9E53-735C846A6061}"/>
    <cellStyle name="Output 3 2 2 5" xfId="26472" xr:uid="{79523F78-5A95-41C4-AC31-E9F49F2881CC}"/>
    <cellStyle name="Output 3 2 2_Volatility" xfId="26473" xr:uid="{E32932FE-A624-42B1-AA78-F5297DE52401}"/>
    <cellStyle name="Output 3 2 3" xfId="26474" xr:uid="{DE502DDC-8D7D-4695-BFCF-D2A6DACB6004}"/>
    <cellStyle name="Output 3 2 3 2" xfId="26475" xr:uid="{2C6E9A65-CFEB-46B9-9A7D-7E3094466156}"/>
    <cellStyle name="Output 3 2 3 2 2" xfId="26476" xr:uid="{0DAAC8B0-65F0-4D29-B078-39ED80D82422}"/>
    <cellStyle name="Output 3 2 3 2_Volatility" xfId="26477" xr:uid="{2672195A-4C80-4C56-8179-0FCAF53EA07A}"/>
    <cellStyle name="Output 3 2 3 3" xfId="26478" xr:uid="{DEDB6043-98DA-4384-8564-CDD3ECF2F4E6}"/>
    <cellStyle name="Output 3 2 3_Volatility" xfId="26479" xr:uid="{B57DE34F-325F-4400-A6D4-DFCE359B73A6}"/>
    <cellStyle name="Output 3 2 4" xfId="26480" xr:uid="{0BE4D219-8BED-4FA4-A170-7893C9C38B89}"/>
    <cellStyle name="Output 3 2 4 2" xfId="26481" xr:uid="{AE14E7E0-D2CA-45BF-B848-B44D26A46575}"/>
    <cellStyle name="Output 3 2 4_Volatility" xfId="26482" xr:uid="{D31A82DE-1D8C-4FD9-BBCE-55C0E8DF9132}"/>
    <cellStyle name="Output 3 2 5" xfId="26483" xr:uid="{42D18949-9B12-4866-B69D-2FEE67F921D4}"/>
    <cellStyle name="Output 3 2 6" xfId="26484" xr:uid="{5A7C7106-B78D-48FE-BDFC-4697AADFD16C}"/>
    <cellStyle name="Output 3 2 7" xfId="26485" xr:uid="{C3CC82AB-34C4-4917-97F9-785B9C9919E5}"/>
    <cellStyle name="Output 3 2_Summary_Gap_Balance_exNIB" xfId="26486" xr:uid="{F54A2804-7604-42EB-9511-DC584BB30297}"/>
    <cellStyle name="Output 3 20" xfId="26487" xr:uid="{43ED3869-5322-4F2A-8C42-57E04747A68D}"/>
    <cellStyle name="Output 3 20 2" xfId="26488" xr:uid="{4DF5BF25-FB19-4BB8-B524-A616F1DFA995}"/>
    <cellStyle name="Output 3 20 2 2" xfId="26489" xr:uid="{5913E8E2-72AD-4513-AAD8-559A045C58AF}"/>
    <cellStyle name="Output 3 20 2 2 2" xfId="26490" xr:uid="{EF2CD25C-1BE4-492B-9E7F-E8C757FFAC31}"/>
    <cellStyle name="Output 3 20 2 2 2 2" xfId="26491" xr:uid="{534CE4F6-C9F9-4861-9AB1-DAB66FD61718}"/>
    <cellStyle name="Output 3 20 2 2 2_Volatility" xfId="26492" xr:uid="{54EFAC6A-43FC-446D-BF22-F170BAA89E26}"/>
    <cellStyle name="Output 3 20 2 2 3" xfId="26493" xr:uid="{D1C0617F-1275-4D2D-8C3C-6E5BD4281ED2}"/>
    <cellStyle name="Output 3 20 2 2_Volatility" xfId="26494" xr:uid="{D3F1880F-E91E-45F4-8557-336EC35A863C}"/>
    <cellStyle name="Output 3 20 2 3" xfId="26495" xr:uid="{8FB9F6FC-8934-40D6-9F06-3D4EF91C0BC0}"/>
    <cellStyle name="Output 3 20 2 3 2" xfId="26496" xr:uid="{BEE6E1B7-214F-4870-BD5A-BCCD3928C221}"/>
    <cellStyle name="Output 3 20 2 3 2 2" xfId="26497" xr:uid="{863B0077-4BD1-47EB-A329-8F69171B41F4}"/>
    <cellStyle name="Output 3 20 2 3 2_Volatility" xfId="26498" xr:uid="{7326271E-F9C6-4FA4-A4FA-90338AB39243}"/>
    <cellStyle name="Output 3 20 2 3 3" xfId="26499" xr:uid="{D2472CE4-E5E3-47FE-8B9B-D065759D1D91}"/>
    <cellStyle name="Output 3 20 2 3_Volatility" xfId="26500" xr:uid="{21A8509C-A89C-4F7D-AB6C-EBB071239BB7}"/>
    <cellStyle name="Output 3 20 2 4" xfId="26501" xr:uid="{26FAF3B8-6F0E-494C-9331-1BC1A27F0CDD}"/>
    <cellStyle name="Output 3 20 2 4 2" xfId="26502" xr:uid="{E9ABD563-C61F-4266-A086-7B6210EBAC24}"/>
    <cellStyle name="Output 3 20 2 4_Volatility" xfId="26503" xr:uid="{9A7B9EA1-6506-407E-A8B8-BB968A0E9F10}"/>
    <cellStyle name="Output 3 20 2 5" xfId="26504" xr:uid="{A6E0CD2B-A8D5-429C-89DF-711B89F13138}"/>
    <cellStyle name="Output 3 20 2_Volatility" xfId="26505" xr:uid="{08E2B57E-40F0-42DD-98D9-E69788BE62EE}"/>
    <cellStyle name="Output 3 20 3" xfId="26506" xr:uid="{15395CEB-A38E-442E-B434-9F324FFB673E}"/>
    <cellStyle name="Output 3 20 3 2" xfId="26507" xr:uid="{CADFD781-3CC1-4293-BE91-0BC9D9F19BC0}"/>
    <cellStyle name="Output 3 20 3 2 2" xfId="26508" xr:uid="{DBAC28F9-CDBD-452E-AFB0-440F7F6FE3F5}"/>
    <cellStyle name="Output 3 20 3 2_Volatility" xfId="26509" xr:uid="{36954DFE-45BE-4A95-A28F-952845979129}"/>
    <cellStyle name="Output 3 20 3 3" xfId="26510" xr:uid="{2E8638C2-323E-4161-97F7-7550039573C7}"/>
    <cellStyle name="Output 3 20 3_Volatility" xfId="26511" xr:uid="{13F9A7DD-E3F2-4FD7-9200-974F225D72C5}"/>
    <cellStyle name="Output 3 20 4" xfId="26512" xr:uid="{61925AD3-6DE7-4D11-98AC-F6933BEE5C60}"/>
    <cellStyle name="Output 3 20 4 2" xfId="26513" xr:uid="{3B732AF0-2E32-4B8A-9392-E688360E5D63}"/>
    <cellStyle name="Output 3 20 4_Volatility" xfId="26514" xr:uid="{28DCA451-1D8A-4777-920A-C73B23F71669}"/>
    <cellStyle name="Output 3 20 5" xfId="26515" xr:uid="{7E911FC7-7A7F-4D79-BA20-3B0C4535CC19}"/>
    <cellStyle name="Output 3 20_Volatility" xfId="26516" xr:uid="{FA072A11-7084-4B8A-9527-52028F58264F}"/>
    <cellStyle name="Output 3 21" xfId="26517" xr:uid="{0A8E0898-7948-486D-8EAD-203F977F4783}"/>
    <cellStyle name="Output 3 21 2" xfId="26518" xr:uid="{40F4F793-C207-4E9C-8CCF-7448946D0EA8}"/>
    <cellStyle name="Output 3 21 2 2" xfId="26519" xr:uid="{76CB41BE-2743-4919-AAED-219CB3548EC7}"/>
    <cellStyle name="Output 3 21 2 2 2" xfId="26520" xr:uid="{A28E3D34-0D64-465D-8C6D-6A7D3C2E37A9}"/>
    <cellStyle name="Output 3 21 2 2 2 2" xfId="26521" xr:uid="{53C31AD5-39BE-4432-B306-034BC531DEB0}"/>
    <cellStyle name="Output 3 21 2 2 2_Volatility" xfId="26522" xr:uid="{56174743-A363-4951-83D0-37724D6C591B}"/>
    <cellStyle name="Output 3 21 2 2 3" xfId="26523" xr:uid="{B5FC67F0-1454-43D9-B6E7-784819634CF3}"/>
    <cellStyle name="Output 3 21 2 2_Volatility" xfId="26524" xr:uid="{23A785A1-ACE4-457B-9F63-57D55793D301}"/>
    <cellStyle name="Output 3 21 2 3" xfId="26525" xr:uid="{E1B7A279-2F26-444A-AF62-D3EE7A8A5C6B}"/>
    <cellStyle name="Output 3 21 2 3 2" xfId="26526" xr:uid="{4264C06C-8C1F-420A-86D1-0E5B4C62D710}"/>
    <cellStyle name="Output 3 21 2 3 2 2" xfId="26527" xr:uid="{E9346357-5800-46AF-9F5F-E78FF4349190}"/>
    <cellStyle name="Output 3 21 2 3 2_Volatility" xfId="26528" xr:uid="{AB3B0141-61B5-46AB-9126-483EEE54A9E4}"/>
    <cellStyle name="Output 3 21 2 3 3" xfId="26529" xr:uid="{9DDC5702-CC16-4A01-B09C-F4B013ABF2CF}"/>
    <cellStyle name="Output 3 21 2 3_Volatility" xfId="26530" xr:uid="{00901990-419F-4960-9A85-059C6F84155A}"/>
    <cellStyle name="Output 3 21 2 4" xfId="26531" xr:uid="{6C8F5FC6-B347-43B8-9019-162E9562AB20}"/>
    <cellStyle name="Output 3 21 2 4 2" xfId="26532" xr:uid="{26B1C5A3-A61E-44F7-BA30-9614605BC3AE}"/>
    <cellStyle name="Output 3 21 2 4_Volatility" xfId="26533" xr:uid="{B84E4050-FBAB-4B06-91C3-A74E59926491}"/>
    <cellStyle name="Output 3 21 2 5" xfId="26534" xr:uid="{5183E694-A245-4F84-B45B-6B85023BAFFA}"/>
    <cellStyle name="Output 3 21 2_Volatility" xfId="26535" xr:uid="{591C2E32-2B1D-4609-BF3A-A8152F92050F}"/>
    <cellStyle name="Output 3 21 3" xfId="26536" xr:uid="{891EF0A2-7B29-4DB0-826D-662907B0CE68}"/>
    <cellStyle name="Output 3 21 3 2" xfId="26537" xr:uid="{3E9ED246-2AE9-4386-9D0D-946D3E1EC924}"/>
    <cellStyle name="Output 3 21 3 2 2" xfId="26538" xr:uid="{853F21F1-309B-43BC-86B7-715C2EE7EA1C}"/>
    <cellStyle name="Output 3 21 3 2_Volatility" xfId="26539" xr:uid="{CCAD5F7E-4159-4D13-BA51-928BE6497D97}"/>
    <cellStyle name="Output 3 21 3 3" xfId="26540" xr:uid="{97061C9A-7AF5-4411-B990-F9369C3E6AC4}"/>
    <cellStyle name="Output 3 21 3_Volatility" xfId="26541" xr:uid="{88CA9BE7-DC8C-4F16-97A5-0CA9B934A4F2}"/>
    <cellStyle name="Output 3 21 4" xfId="26542" xr:uid="{2D1EFB31-B064-4977-B8AB-2F81889AE229}"/>
    <cellStyle name="Output 3 21 4 2" xfId="26543" xr:uid="{133709EE-5242-458A-91EE-DC905731EBAA}"/>
    <cellStyle name="Output 3 21 4_Volatility" xfId="26544" xr:uid="{653D05F2-24D4-429C-8939-4675ADC037AA}"/>
    <cellStyle name="Output 3 21 5" xfId="26545" xr:uid="{531FA2E4-8E7B-4DA6-9C2A-75A30F9CEDD7}"/>
    <cellStyle name="Output 3 21_Volatility" xfId="26546" xr:uid="{29F2A439-952D-4E2C-87F9-B13BCCCCC1A5}"/>
    <cellStyle name="Output 3 22" xfId="26547" xr:uid="{B6330819-94EB-4790-B3B5-2B1A9BC6FBCF}"/>
    <cellStyle name="Output 3 22 2" xfId="26548" xr:uid="{E19024BC-D5B9-4FE9-9F26-21DF2F2491BC}"/>
    <cellStyle name="Output 3 22 2 2" xfId="26549" xr:uid="{58203DB9-E91E-4DE5-8B6D-5FCFB10571AA}"/>
    <cellStyle name="Output 3 22 2 2 2" xfId="26550" xr:uid="{BBE9AE36-00B8-41AC-88C0-EBC5A8EDF82A}"/>
    <cellStyle name="Output 3 22 2 2 2 2" xfId="26551" xr:uid="{1AE2CB0A-6D7A-4C25-8F5D-08DE2A174ACF}"/>
    <cellStyle name="Output 3 22 2 2 2_Volatility" xfId="26552" xr:uid="{ECFB01E2-FCC5-4A7E-B6E2-9ED538643BCF}"/>
    <cellStyle name="Output 3 22 2 2 3" xfId="26553" xr:uid="{BEAC00A0-2D22-4214-A042-A85621A357F2}"/>
    <cellStyle name="Output 3 22 2 2_Volatility" xfId="26554" xr:uid="{E6628B4F-D14E-4B6A-BA1E-08691D72AE44}"/>
    <cellStyle name="Output 3 22 2 3" xfId="26555" xr:uid="{C0CF83E7-A954-4321-8AEF-5F9A75FEAF9F}"/>
    <cellStyle name="Output 3 22 2 3 2" xfId="26556" xr:uid="{B798C2EB-EA4E-405D-B92A-C7B82FBA20FB}"/>
    <cellStyle name="Output 3 22 2 3 2 2" xfId="26557" xr:uid="{712887E2-4DED-4981-9113-31962F7FFCBC}"/>
    <cellStyle name="Output 3 22 2 3 2_Volatility" xfId="26558" xr:uid="{B9A8363B-2BD5-4AD2-93F4-78850EBA04CA}"/>
    <cellStyle name="Output 3 22 2 3 3" xfId="26559" xr:uid="{A3BE0927-4CA8-4564-85ED-B73C1A6ECC51}"/>
    <cellStyle name="Output 3 22 2 3_Volatility" xfId="26560" xr:uid="{E7582DC8-A054-4893-BFB7-753655CE0415}"/>
    <cellStyle name="Output 3 22 2 4" xfId="26561" xr:uid="{3C160C50-20B0-45E4-AEE7-ED248BD39E61}"/>
    <cellStyle name="Output 3 22 2 4 2" xfId="26562" xr:uid="{1433509A-7FA4-469B-9E87-661D4F6B9ADB}"/>
    <cellStyle name="Output 3 22 2 4_Volatility" xfId="26563" xr:uid="{7406E0BD-3881-422C-BE84-A0596C9A4930}"/>
    <cellStyle name="Output 3 22 2 5" xfId="26564" xr:uid="{AD0A6415-B31C-462C-891C-5D0FFEE6842C}"/>
    <cellStyle name="Output 3 22 2_Volatility" xfId="26565" xr:uid="{971D06DF-7AB5-4B6D-8BF8-EEA66F28FF6E}"/>
    <cellStyle name="Output 3 22 3" xfId="26566" xr:uid="{F555B9A5-2405-49D5-B299-98D920AA10C3}"/>
    <cellStyle name="Output 3 22 3 2" xfId="26567" xr:uid="{196798B3-BAEB-4495-BF0F-2DA86C596B47}"/>
    <cellStyle name="Output 3 22 3 2 2" xfId="26568" xr:uid="{69877872-F616-4575-BA8C-D03C93A7AF8A}"/>
    <cellStyle name="Output 3 22 3 2_Volatility" xfId="26569" xr:uid="{42604F51-B964-431F-BC33-012119FB5706}"/>
    <cellStyle name="Output 3 22 3 3" xfId="26570" xr:uid="{0D269C4B-3F75-4B27-99BA-6046393B4B5D}"/>
    <cellStyle name="Output 3 22 3_Volatility" xfId="26571" xr:uid="{0D19BB4A-9780-4E99-B473-FBE975D6EE0A}"/>
    <cellStyle name="Output 3 22 4" xfId="26572" xr:uid="{09715536-3F1C-46E1-8C1F-A26550F015C3}"/>
    <cellStyle name="Output 3 22 4 2" xfId="26573" xr:uid="{69DF30D8-F4CA-481E-807B-4BEDE157B2E7}"/>
    <cellStyle name="Output 3 22 4_Volatility" xfId="26574" xr:uid="{EFFF4D26-55C6-449F-B8ED-6D5D04DB5F8D}"/>
    <cellStyle name="Output 3 22 5" xfId="26575" xr:uid="{18A686CB-FA2B-41B2-9693-F8FDABF9A7FF}"/>
    <cellStyle name="Output 3 22_Volatility" xfId="26576" xr:uid="{F7D7DF1C-9927-48CD-87A4-B05CD9085192}"/>
    <cellStyle name="Output 3 23" xfId="26577" xr:uid="{9C752834-3720-4383-86D5-DEA707B38788}"/>
    <cellStyle name="Output 3 23 2" xfId="26578" xr:uid="{85241198-668F-48E0-A001-7C7B349AC38F}"/>
    <cellStyle name="Output 3 23 2 2" xfId="26579" xr:uid="{41EADD21-F1A0-446D-AE6C-AE06219AAD60}"/>
    <cellStyle name="Output 3 23 2 2 2" xfId="26580" xr:uid="{8128D5D2-8E34-4B92-A079-7474D456B52E}"/>
    <cellStyle name="Output 3 23 2 2 2 2" xfId="26581" xr:uid="{9AAD803C-8AEB-477E-AC78-52117AF7B928}"/>
    <cellStyle name="Output 3 23 2 2 2_Volatility" xfId="26582" xr:uid="{AA6C7311-CA1C-4E89-886B-D8EE085C2166}"/>
    <cellStyle name="Output 3 23 2 2 3" xfId="26583" xr:uid="{7949B3D2-6FF5-4D6D-9A9D-6235610EEF52}"/>
    <cellStyle name="Output 3 23 2 2_Volatility" xfId="26584" xr:uid="{5DCDA90B-61A3-4CAC-A13F-DEFE33CE398B}"/>
    <cellStyle name="Output 3 23 2 3" xfId="26585" xr:uid="{119E1E82-D9A4-47DD-AF5E-C81BA3A4397E}"/>
    <cellStyle name="Output 3 23 2 3 2" xfId="26586" xr:uid="{87548D9E-FA00-4853-915E-3ABC5713C01D}"/>
    <cellStyle name="Output 3 23 2 3 2 2" xfId="26587" xr:uid="{6D273DDA-8F4E-46B0-AC02-B5CD9FAAD706}"/>
    <cellStyle name="Output 3 23 2 3 2_Volatility" xfId="26588" xr:uid="{0F001F77-2440-47AD-85AD-DD545832243B}"/>
    <cellStyle name="Output 3 23 2 3 3" xfId="26589" xr:uid="{C28ED966-48CE-488A-9EE0-AB0B927142EB}"/>
    <cellStyle name="Output 3 23 2 3_Volatility" xfId="26590" xr:uid="{CBB990EE-F49B-41D1-8F75-038ADE4F0F1F}"/>
    <cellStyle name="Output 3 23 2 4" xfId="26591" xr:uid="{E798B8D9-3C43-4821-87B3-4E8A930D92CA}"/>
    <cellStyle name="Output 3 23 2 4 2" xfId="26592" xr:uid="{5C21C8CA-4D13-4D59-99E2-C7D7E76A5813}"/>
    <cellStyle name="Output 3 23 2 4_Volatility" xfId="26593" xr:uid="{BA5E7E63-A3C8-4FA3-9F04-7B7D61A90EBD}"/>
    <cellStyle name="Output 3 23 2 5" xfId="26594" xr:uid="{2B690EA5-F334-4201-B6BC-B001C8F783D9}"/>
    <cellStyle name="Output 3 23 2_Volatility" xfId="26595" xr:uid="{51F90652-96C7-4FD4-B687-32A2C30CB21C}"/>
    <cellStyle name="Output 3 23 3" xfId="26596" xr:uid="{7A283370-B287-472D-A704-B00957E0CD1F}"/>
    <cellStyle name="Output 3 23 3 2" xfId="26597" xr:uid="{A622B4C7-7487-43C6-A3C2-ABB35A16BB08}"/>
    <cellStyle name="Output 3 23 3 2 2" xfId="26598" xr:uid="{A8D6B4FF-4910-44A8-AC2E-F2AA2D13EFDD}"/>
    <cellStyle name="Output 3 23 3 2_Volatility" xfId="26599" xr:uid="{ECB1BC9D-B7EC-4F64-A5F3-95D15D39A66D}"/>
    <cellStyle name="Output 3 23 3 3" xfId="26600" xr:uid="{270D10C9-E0CE-480A-80EC-914736329C62}"/>
    <cellStyle name="Output 3 23 3_Volatility" xfId="26601" xr:uid="{E537A48C-5B93-4A7A-A404-98BC2A6BE47E}"/>
    <cellStyle name="Output 3 23 4" xfId="26602" xr:uid="{DB4AA425-D5F0-494A-807E-B99726F9E69B}"/>
    <cellStyle name="Output 3 23 4 2" xfId="26603" xr:uid="{4913A0C5-D4C3-461B-8BD1-1AE2CC8F4534}"/>
    <cellStyle name="Output 3 23 4_Volatility" xfId="26604" xr:uid="{072EF4B6-555C-4C63-9F2E-B502252708FD}"/>
    <cellStyle name="Output 3 23 5" xfId="26605" xr:uid="{3E8FDC26-2739-4F55-8C6B-BBB1BF7EE7A6}"/>
    <cellStyle name="Output 3 23_Volatility" xfId="26606" xr:uid="{C0DE6D54-B3EF-4F70-85F7-87330530F891}"/>
    <cellStyle name="Output 3 24" xfId="26607" xr:uid="{A6905CE8-3E25-48AA-A85B-709345015E44}"/>
    <cellStyle name="Output 3 24 2" xfId="26608" xr:uid="{CE3B9E40-5833-428F-A539-88C073007314}"/>
    <cellStyle name="Output 3 24 2 2" xfId="26609" xr:uid="{52E0CD64-AAFF-4DB1-84F8-63625715A0F8}"/>
    <cellStyle name="Output 3 24 2 2 2" xfId="26610" xr:uid="{20B4D40C-1118-4602-8D49-A32741747D51}"/>
    <cellStyle name="Output 3 24 2 2 2 2" xfId="26611" xr:uid="{2DAAF28F-646C-4ED3-8F57-48A09B9EDC89}"/>
    <cellStyle name="Output 3 24 2 2 2_Volatility" xfId="26612" xr:uid="{A371BE68-9C99-4777-9CFD-36C3E7F2F718}"/>
    <cellStyle name="Output 3 24 2 2 3" xfId="26613" xr:uid="{126C2508-0528-485C-85D0-9102420921DC}"/>
    <cellStyle name="Output 3 24 2 2_Volatility" xfId="26614" xr:uid="{49D88C8E-97C3-4E43-89E5-036DBBDB3098}"/>
    <cellStyle name="Output 3 24 2 3" xfId="26615" xr:uid="{A0DBB02A-80C6-4C24-B307-E578B5B044A5}"/>
    <cellStyle name="Output 3 24 2 3 2" xfId="26616" xr:uid="{4B867C82-9FCC-42D0-A102-CBD3C6C96B09}"/>
    <cellStyle name="Output 3 24 2 3 2 2" xfId="26617" xr:uid="{BABE3B9F-4BAB-4176-83B5-EB7B38BCA06C}"/>
    <cellStyle name="Output 3 24 2 3 2_Volatility" xfId="26618" xr:uid="{8DCF96C3-6271-406D-B1DE-1E4A34999FD7}"/>
    <cellStyle name="Output 3 24 2 3 3" xfId="26619" xr:uid="{406688E7-8FC5-4D0F-B4D1-E2B288B18E64}"/>
    <cellStyle name="Output 3 24 2 3_Volatility" xfId="26620" xr:uid="{B5DD8762-D22B-4EE7-BC25-E408FD0D260B}"/>
    <cellStyle name="Output 3 24 2 4" xfId="26621" xr:uid="{F28F8108-7C54-4A72-91D2-82D0A77A603A}"/>
    <cellStyle name="Output 3 24 2 4 2" xfId="26622" xr:uid="{DB7FBC6A-5948-4E68-806D-A15CB3316B3C}"/>
    <cellStyle name="Output 3 24 2 4_Volatility" xfId="26623" xr:uid="{FBEB5369-E418-4DD4-B740-4A357CE9C014}"/>
    <cellStyle name="Output 3 24 2 5" xfId="26624" xr:uid="{59184338-E1BF-4FC8-9DB1-36C4941F8CE7}"/>
    <cellStyle name="Output 3 24 2_Volatility" xfId="26625" xr:uid="{DF68FADB-CB69-4380-9911-3A3EEFDFEFBC}"/>
    <cellStyle name="Output 3 24 3" xfId="26626" xr:uid="{9250AE1B-222C-4EA1-82AF-B81AE2ACE6D0}"/>
    <cellStyle name="Output 3 24 3 2" xfId="26627" xr:uid="{2DEC6FDD-EA70-46AC-BDA2-A443CA8130C1}"/>
    <cellStyle name="Output 3 24 3 2 2" xfId="26628" xr:uid="{E5FAFC14-A6AC-4A48-802A-D97E24F79CB6}"/>
    <cellStyle name="Output 3 24 3 2_Volatility" xfId="26629" xr:uid="{1E1A442E-BA3E-488C-B957-F467E788AA67}"/>
    <cellStyle name="Output 3 24 3 3" xfId="26630" xr:uid="{F83CDBA8-0522-4360-968E-E67D6BF66BCF}"/>
    <cellStyle name="Output 3 24 3_Volatility" xfId="26631" xr:uid="{0A9EA624-91A4-4928-B15B-A89205047D0A}"/>
    <cellStyle name="Output 3 24 4" xfId="26632" xr:uid="{E035F688-5707-4AB6-BB09-2E042C661114}"/>
    <cellStyle name="Output 3 24 4 2" xfId="26633" xr:uid="{71AE7DA5-6D24-4C8F-B6A3-EAD27BC933A2}"/>
    <cellStyle name="Output 3 24 4_Volatility" xfId="26634" xr:uid="{863928E7-7444-457F-9053-BD22028A0995}"/>
    <cellStyle name="Output 3 24 5" xfId="26635" xr:uid="{0403BE3C-6BED-431B-951A-D267C8C3B75E}"/>
    <cellStyle name="Output 3 24_Volatility" xfId="26636" xr:uid="{BE800EA6-F374-4AD0-AC04-6FE4F2BA13A1}"/>
    <cellStyle name="Output 3 25" xfId="26637" xr:uid="{2F89BD35-16B7-469F-B657-F9DBF3E64BF0}"/>
    <cellStyle name="Output 3 25 2" xfId="26638" xr:uid="{6A23BA15-C5E7-4170-93F7-D93D94CF711E}"/>
    <cellStyle name="Output 3 25 2 2" xfId="26639" xr:uid="{3ADF028E-A2AF-4A73-AF92-0EE5D171703F}"/>
    <cellStyle name="Output 3 25 2 2 2" xfId="26640" xr:uid="{C8077029-6BB9-4E04-AB23-EF48F0B6DFF2}"/>
    <cellStyle name="Output 3 25 2 2 2 2" xfId="26641" xr:uid="{14E43F1D-A25D-429D-855F-3E38336A801B}"/>
    <cellStyle name="Output 3 25 2 2 2_Volatility" xfId="26642" xr:uid="{78CD3071-37DE-4F3D-A803-35384CCB10D7}"/>
    <cellStyle name="Output 3 25 2 2 3" xfId="26643" xr:uid="{C5701936-88AF-4428-90A1-5F64527B263F}"/>
    <cellStyle name="Output 3 25 2 2_Volatility" xfId="26644" xr:uid="{B3C4B603-586E-4428-81FA-220C00C20AB3}"/>
    <cellStyle name="Output 3 25 2 3" xfId="26645" xr:uid="{CF666906-5048-48BF-8DF8-BC0996D150BE}"/>
    <cellStyle name="Output 3 25 2 3 2" xfId="26646" xr:uid="{BE0574FC-2255-401C-B229-7DE943A6352F}"/>
    <cellStyle name="Output 3 25 2 3 2 2" xfId="26647" xr:uid="{FD30A383-6D20-4707-9553-F0A75056E71C}"/>
    <cellStyle name="Output 3 25 2 3 2_Volatility" xfId="26648" xr:uid="{28F71047-8A2D-4519-9989-E6DA318E9BD0}"/>
    <cellStyle name="Output 3 25 2 3 3" xfId="26649" xr:uid="{6155E427-B468-422A-B247-5C8807563C2D}"/>
    <cellStyle name="Output 3 25 2 3_Volatility" xfId="26650" xr:uid="{350985C9-1D7E-48EB-9031-FBA58990EDC7}"/>
    <cellStyle name="Output 3 25 2 4" xfId="26651" xr:uid="{D611EB39-A160-4771-A8CD-A9B022A8FAE7}"/>
    <cellStyle name="Output 3 25 2 4 2" xfId="26652" xr:uid="{7000DD60-488E-48BF-91F6-233524D6AEA7}"/>
    <cellStyle name="Output 3 25 2 4_Volatility" xfId="26653" xr:uid="{F1E29C85-31BD-41F9-853F-9CAADD04A765}"/>
    <cellStyle name="Output 3 25 2 5" xfId="26654" xr:uid="{143F9019-1521-4E6F-A50F-80A7DDB6C834}"/>
    <cellStyle name="Output 3 25 2_Volatility" xfId="26655" xr:uid="{5C52FCC3-C569-4C02-9508-DA3168E662AA}"/>
    <cellStyle name="Output 3 25 3" xfId="26656" xr:uid="{C81D50B3-2E7A-4866-BE8A-3EDF35E3A9AB}"/>
    <cellStyle name="Output 3 25 3 2" xfId="26657" xr:uid="{9A0DC240-2B56-45CF-BCD8-6828AC4EF638}"/>
    <cellStyle name="Output 3 25 3 2 2" xfId="26658" xr:uid="{0F393F0D-F3F2-48C8-A1DA-3B27E5478E8C}"/>
    <cellStyle name="Output 3 25 3 2_Volatility" xfId="26659" xr:uid="{FB4F71AE-C9DC-4FCC-941D-72F42FB051FE}"/>
    <cellStyle name="Output 3 25 3 3" xfId="26660" xr:uid="{36D811A9-4085-4476-B1AA-FD903A6DA54F}"/>
    <cellStyle name="Output 3 25 3_Volatility" xfId="26661" xr:uid="{04D331D1-1AF2-441B-98CF-AC9CA2071D63}"/>
    <cellStyle name="Output 3 25 4" xfId="26662" xr:uid="{477B5408-D24A-4FC5-94B4-FD280B89F95A}"/>
    <cellStyle name="Output 3 25 4 2" xfId="26663" xr:uid="{23FA10ED-6EBF-4EE3-AA1C-BEA1DCA2A4B6}"/>
    <cellStyle name="Output 3 25 4_Volatility" xfId="26664" xr:uid="{F7CD6499-353B-4C56-B8BE-9D6323767B25}"/>
    <cellStyle name="Output 3 25 5" xfId="26665" xr:uid="{1B639C2D-C10C-42F9-9CFE-20C231C147C5}"/>
    <cellStyle name="Output 3 25_Volatility" xfId="26666" xr:uid="{50EA3508-83BA-411A-B74C-045D18B1A420}"/>
    <cellStyle name="Output 3 26" xfId="26667" xr:uid="{22FE09C1-322F-4DE2-90C7-DA27DA8B55FA}"/>
    <cellStyle name="Output 3 26 2" xfId="26668" xr:uid="{1EF37B09-497E-4BA0-B1A6-14953EDFD145}"/>
    <cellStyle name="Output 3 26 2 2" xfId="26669" xr:uid="{9DAB3EB5-BB6E-4D54-A82A-00E9722511D4}"/>
    <cellStyle name="Output 3 26 2 2 2" xfId="26670" xr:uid="{78E3D64C-56D0-4CF1-97D0-3BDC30B4C8A6}"/>
    <cellStyle name="Output 3 26 2 2 2 2" xfId="26671" xr:uid="{2AB545EC-777B-4D3F-AE4E-23CB90288AEC}"/>
    <cellStyle name="Output 3 26 2 2 2_Volatility" xfId="26672" xr:uid="{F66DD608-9B2C-4835-BC9E-5FEC0E2F6779}"/>
    <cellStyle name="Output 3 26 2 2 3" xfId="26673" xr:uid="{5E7CCAB4-4ADD-462C-A0F1-B81175CE4C17}"/>
    <cellStyle name="Output 3 26 2 2_Volatility" xfId="26674" xr:uid="{54DE7960-2477-42D4-95DD-1840CCBAABD0}"/>
    <cellStyle name="Output 3 26 2 3" xfId="26675" xr:uid="{F4B351BA-7F04-4C12-ABBB-B3CE32A108DE}"/>
    <cellStyle name="Output 3 26 2 3 2" xfId="26676" xr:uid="{0869EFFF-81E8-459E-A3C6-151B6263BC4E}"/>
    <cellStyle name="Output 3 26 2 3 2 2" xfId="26677" xr:uid="{9B92656C-3978-4C74-B96F-3767E7C5A571}"/>
    <cellStyle name="Output 3 26 2 3 2_Volatility" xfId="26678" xr:uid="{B010401C-B7C5-4D51-9242-CFB16CCC59E2}"/>
    <cellStyle name="Output 3 26 2 3 3" xfId="26679" xr:uid="{92AB9075-FE95-48D8-B211-3502E3B2345E}"/>
    <cellStyle name="Output 3 26 2 3_Volatility" xfId="26680" xr:uid="{1CE3B85E-B09B-400B-816F-63B9CB3D27C1}"/>
    <cellStyle name="Output 3 26 2 4" xfId="26681" xr:uid="{6D905F15-9B41-4415-ACC0-F67F3799AAAE}"/>
    <cellStyle name="Output 3 26 2 4 2" xfId="26682" xr:uid="{C6175D6C-2FC6-45C3-8589-BDCD93EEA802}"/>
    <cellStyle name="Output 3 26 2 4_Volatility" xfId="26683" xr:uid="{728E6B00-5977-4A46-BF2F-A5AEB9CFCEF3}"/>
    <cellStyle name="Output 3 26 2 5" xfId="26684" xr:uid="{D0D4FADF-C9E9-4A7C-9CF2-4FBC0E9B5CE3}"/>
    <cellStyle name="Output 3 26 2_Volatility" xfId="26685" xr:uid="{8A611846-175B-4E3D-9A9C-24906E50B495}"/>
    <cellStyle name="Output 3 26 3" xfId="26686" xr:uid="{526CF890-70A3-4B1A-9BF7-5FBED9082B03}"/>
    <cellStyle name="Output 3 26 3 2" xfId="26687" xr:uid="{C04EEFCF-F610-43A1-BE6C-142BB3EC18BD}"/>
    <cellStyle name="Output 3 26 3 2 2" xfId="26688" xr:uid="{D07348CF-A8EA-436E-99AA-73966C26CA05}"/>
    <cellStyle name="Output 3 26 3 2_Volatility" xfId="26689" xr:uid="{4EF78018-0348-4A4D-8914-E03945067934}"/>
    <cellStyle name="Output 3 26 3 3" xfId="26690" xr:uid="{DAC1852E-92C7-4733-8B8C-11387E0EB623}"/>
    <cellStyle name="Output 3 26 3_Volatility" xfId="26691" xr:uid="{92C56C89-47CA-4FE5-9D32-C9AB6DDAB054}"/>
    <cellStyle name="Output 3 26 4" xfId="26692" xr:uid="{8E75E8C7-4F1B-47F9-BEF1-FF03948385CD}"/>
    <cellStyle name="Output 3 26 4 2" xfId="26693" xr:uid="{B2FBECE4-BDF0-4819-8F7B-FC3AA374340F}"/>
    <cellStyle name="Output 3 26 4_Volatility" xfId="26694" xr:uid="{D7C837C2-2462-4DF2-838F-3C1BAD112F2A}"/>
    <cellStyle name="Output 3 26 5" xfId="26695" xr:uid="{AD22D16B-D354-4CAF-B61E-2D450FE22A4E}"/>
    <cellStyle name="Output 3 26_Volatility" xfId="26696" xr:uid="{FF04C944-2D5E-4F98-9DF3-575B8356CC76}"/>
    <cellStyle name="Output 3 27" xfId="26697" xr:uid="{5A12BE26-BDE1-430E-BB3A-4F430D70BE2E}"/>
    <cellStyle name="Output 3 27 2" xfId="26698" xr:uid="{70177E35-BFE2-4AFC-985C-9968A83807B6}"/>
    <cellStyle name="Output 3 27 2 2" xfId="26699" xr:uid="{C300E1F9-2181-456E-B550-391461599099}"/>
    <cellStyle name="Output 3 27 2 2 2" xfId="26700" xr:uid="{004E69F8-241A-409F-8376-9F112CD58228}"/>
    <cellStyle name="Output 3 27 2 2 2 2" xfId="26701" xr:uid="{5379EAE6-107D-40E5-BFA3-3399F0AEEC64}"/>
    <cellStyle name="Output 3 27 2 2 2_Volatility" xfId="26702" xr:uid="{F92F9E03-F64D-44C9-B92C-75F92A2F0531}"/>
    <cellStyle name="Output 3 27 2 2 3" xfId="26703" xr:uid="{2C06EF0B-2B2A-4D67-8D7D-A7BCC0DFAA53}"/>
    <cellStyle name="Output 3 27 2 2_Volatility" xfId="26704" xr:uid="{CE635FBB-73EC-428E-9233-FFE0C0EF2627}"/>
    <cellStyle name="Output 3 27 2 3" xfId="26705" xr:uid="{B9994804-89C1-468D-B7E3-2AEA06A679BA}"/>
    <cellStyle name="Output 3 27 2 3 2" xfId="26706" xr:uid="{F5E8CE11-846A-49E2-9809-360934481848}"/>
    <cellStyle name="Output 3 27 2 3 2 2" xfId="26707" xr:uid="{3422119E-2F4C-461E-8710-B46BA17F909F}"/>
    <cellStyle name="Output 3 27 2 3 2_Volatility" xfId="26708" xr:uid="{39FB62CA-60FA-4D27-8214-70D98A7B1ECE}"/>
    <cellStyle name="Output 3 27 2 3 3" xfId="26709" xr:uid="{68C6D3B5-7C8A-4207-B89D-F4DC75E9CF90}"/>
    <cellStyle name="Output 3 27 2 3_Volatility" xfId="26710" xr:uid="{3E884DA1-FB2F-4CAD-95A2-3D98968F1EEE}"/>
    <cellStyle name="Output 3 27 2 4" xfId="26711" xr:uid="{7AA5FFEA-79A3-4EC1-B1CD-49D73327D869}"/>
    <cellStyle name="Output 3 27 2 4 2" xfId="26712" xr:uid="{665797BC-F394-4EFA-B434-BEAE54305055}"/>
    <cellStyle name="Output 3 27 2 4_Volatility" xfId="26713" xr:uid="{1ACD984E-4F02-4E84-B09F-F5B399FA0C58}"/>
    <cellStyle name="Output 3 27 2 5" xfId="26714" xr:uid="{48760D4A-2A3E-4ABC-A1FE-BFC39A88555B}"/>
    <cellStyle name="Output 3 27 2_Volatility" xfId="26715" xr:uid="{944F495A-F6B4-4152-85D3-295BBC02833A}"/>
    <cellStyle name="Output 3 27 3" xfId="26716" xr:uid="{09AF4314-8870-4FC0-A557-0E72C1F7DEAA}"/>
    <cellStyle name="Output 3 27 3 2" xfId="26717" xr:uid="{8456DDDC-AEA2-4BB4-A2F7-062750AEE2C1}"/>
    <cellStyle name="Output 3 27 3 2 2" xfId="26718" xr:uid="{EC085232-2E13-4F70-9F96-F239BB1FA559}"/>
    <cellStyle name="Output 3 27 3 2_Volatility" xfId="26719" xr:uid="{DF5B5172-7004-4544-B182-C1DC1913D545}"/>
    <cellStyle name="Output 3 27 3 3" xfId="26720" xr:uid="{6F5228D4-E637-4004-80A2-F9FE7E1AA7B3}"/>
    <cellStyle name="Output 3 27 3_Volatility" xfId="26721" xr:uid="{D5A12186-8012-49E0-ADB0-1C20BFF5B506}"/>
    <cellStyle name="Output 3 27 4" xfId="26722" xr:uid="{8C657B2B-7DBA-4359-A28D-E6C1B4B5828E}"/>
    <cellStyle name="Output 3 27 4 2" xfId="26723" xr:uid="{C0CBEFBF-5908-49B9-A21C-6238520237F1}"/>
    <cellStyle name="Output 3 27 4_Volatility" xfId="26724" xr:uid="{210CAEB8-2BA0-41C7-9E23-CCD2207C1411}"/>
    <cellStyle name="Output 3 27 5" xfId="26725" xr:uid="{BCE155FD-7972-4F10-BF94-47300DE7B05B}"/>
    <cellStyle name="Output 3 27_Volatility" xfId="26726" xr:uid="{4259E6DD-6D3D-4529-9707-3496106C6D2C}"/>
    <cellStyle name="Output 3 28" xfId="26727" xr:uid="{3548E4E7-54BA-428E-B025-903A48091AC6}"/>
    <cellStyle name="Output 3 28 2" xfId="26728" xr:uid="{6D3A5F7F-B792-465C-BAC3-0298CA62E39C}"/>
    <cellStyle name="Output 3 28 2 2" xfId="26729" xr:uid="{0D4F3F2A-7CB1-49A5-9292-37A1BDABDF6A}"/>
    <cellStyle name="Output 3 28 2 2 2" xfId="26730" xr:uid="{8DB99ED2-67D3-43D1-AC53-ED79DDEB0786}"/>
    <cellStyle name="Output 3 28 2 2 2 2" xfId="26731" xr:uid="{8ADA39FD-633A-4997-A6EF-8722B4A6EAB6}"/>
    <cellStyle name="Output 3 28 2 2 2_Volatility" xfId="26732" xr:uid="{707EF43F-6B66-42AC-A6FB-8252A3990A71}"/>
    <cellStyle name="Output 3 28 2 2 3" xfId="26733" xr:uid="{DF91966A-3491-446A-9946-530E67800349}"/>
    <cellStyle name="Output 3 28 2 2_Volatility" xfId="26734" xr:uid="{28B461AE-2738-43C2-A9FF-D8B805B300E8}"/>
    <cellStyle name="Output 3 28 2 3" xfId="26735" xr:uid="{37EBCD98-F968-49E5-81B2-512153FF3305}"/>
    <cellStyle name="Output 3 28 2 3 2" xfId="26736" xr:uid="{BB11593E-FECC-4F66-9026-1997D2F6C5F4}"/>
    <cellStyle name="Output 3 28 2 3 2 2" xfId="26737" xr:uid="{E1E5CEE5-AB8F-4182-8C2C-16F9F86F253C}"/>
    <cellStyle name="Output 3 28 2 3 2_Volatility" xfId="26738" xr:uid="{32532965-1857-453D-8CCC-B9846914217F}"/>
    <cellStyle name="Output 3 28 2 3 3" xfId="26739" xr:uid="{E2BC5FD0-1E9F-4203-9915-476BD896D938}"/>
    <cellStyle name="Output 3 28 2 3_Volatility" xfId="26740" xr:uid="{BDE006CC-AC44-4BB5-B825-F3178EC983E9}"/>
    <cellStyle name="Output 3 28 2 4" xfId="26741" xr:uid="{56797086-FEC6-463A-8CC8-971F7E09F313}"/>
    <cellStyle name="Output 3 28 2 4 2" xfId="26742" xr:uid="{A59A328C-F28D-4999-BF22-0C1ECD9360F0}"/>
    <cellStyle name="Output 3 28 2 4_Volatility" xfId="26743" xr:uid="{144A996E-D9C0-4DC5-ABD6-1ECDE85D72E0}"/>
    <cellStyle name="Output 3 28 2 5" xfId="26744" xr:uid="{567FC8A4-5991-4108-BAC6-88AC8D059364}"/>
    <cellStyle name="Output 3 28 2_Volatility" xfId="26745" xr:uid="{68C548D2-F03A-4A08-A5CF-BA2B9ED136ED}"/>
    <cellStyle name="Output 3 28 3" xfId="26746" xr:uid="{65D306D8-D64B-4023-A504-AF44144AACCC}"/>
    <cellStyle name="Output 3 28 3 2" xfId="26747" xr:uid="{88DE6A8A-4070-4F00-BD8E-C2E7294F3024}"/>
    <cellStyle name="Output 3 28 3 2 2" xfId="26748" xr:uid="{0892FD9F-DDEA-4A83-8AB3-810B6D868B74}"/>
    <cellStyle name="Output 3 28 3 2_Volatility" xfId="26749" xr:uid="{CBCCD74A-DC60-47C1-8780-5CC2201EC68E}"/>
    <cellStyle name="Output 3 28 3 3" xfId="26750" xr:uid="{A32DF532-E923-4325-ABFF-02BB84B98D6E}"/>
    <cellStyle name="Output 3 28 3_Volatility" xfId="26751" xr:uid="{878DBD8B-4D22-49AB-A3FD-26B9E6779317}"/>
    <cellStyle name="Output 3 28 4" xfId="26752" xr:uid="{222F72E0-BC85-4E66-8396-6B15A29AE343}"/>
    <cellStyle name="Output 3 28 4 2" xfId="26753" xr:uid="{A2454871-AA41-47DE-8207-436CD4A8DA6D}"/>
    <cellStyle name="Output 3 28 4_Volatility" xfId="26754" xr:uid="{53A4FB41-C0D3-4493-9358-3C9B6B9AA990}"/>
    <cellStyle name="Output 3 28 5" xfId="26755" xr:uid="{2A928C7A-E842-46FA-90B2-24BF73950328}"/>
    <cellStyle name="Output 3 28_Volatility" xfId="26756" xr:uid="{34F92C34-FBD9-4980-83C6-60B9292D197E}"/>
    <cellStyle name="Output 3 29" xfId="26757" xr:uid="{7E41FEBF-0067-4427-B136-3BF02AE26422}"/>
    <cellStyle name="Output 3 29 2" xfId="26758" xr:uid="{F95CCD5D-1841-4856-8C5D-F16CD18128B3}"/>
    <cellStyle name="Output 3 29 2 2" xfId="26759" xr:uid="{8846AB1A-A1BB-44EC-9E1B-9407422E8DF3}"/>
    <cellStyle name="Output 3 29 2 2 2" xfId="26760" xr:uid="{B04207EE-7C33-4694-8509-A9253FC85B2D}"/>
    <cellStyle name="Output 3 29 2 2 2 2" xfId="26761" xr:uid="{7BBDD31E-C9D7-4AC4-AFB0-CE3D26E089B3}"/>
    <cellStyle name="Output 3 29 2 2 2_Volatility" xfId="26762" xr:uid="{F84DD669-D6F3-4448-A8AF-B5E8B228B5C3}"/>
    <cellStyle name="Output 3 29 2 2 3" xfId="26763" xr:uid="{490E6A0C-6FFB-4BA7-9633-5070D108734A}"/>
    <cellStyle name="Output 3 29 2 2_Volatility" xfId="26764" xr:uid="{93E7BBF3-86D4-4643-9CEE-B01AD8A31893}"/>
    <cellStyle name="Output 3 29 2 3" xfId="26765" xr:uid="{FF3ED9C9-9BA2-4A04-991D-C43EF7B54609}"/>
    <cellStyle name="Output 3 29 2 3 2" xfId="26766" xr:uid="{B02EC900-C6F7-48A7-9D14-42422931BDE9}"/>
    <cellStyle name="Output 3 29 2 3 2 2" xfId="26767" xr:uid="{DFDE374D-FC73-4D07-A394-03351F9A0773}"/>
    <cellStyle name="Output 3 29 2 3 2_Volatility" xfId="26768" xr:uid="{EF232AAC-4BD4-4899-ACFD-FAD13F6BFD2F}"/>
    <cellStyle name="Output 3 29 2 3 3" xfId="26769" xr:uid="{D76067E7-244B-44D9-83B8-E21D425D76F2}"/>
    <cellStyle name="Output 3 29 2 3_Volatility" xfId="26770" xr:uid="{67161F9B-B038-4D70-98C8-F3E984F1B239}"/>
    <cellStyle name="Output 3 29 2 4" xfId="26771" xr:uid="{21F02A8C-5390-4631-AC96-B03B052FE5F6}"/>
    <cellStyle name="Output 3 29 2 4 2" xfId="26772" xr:uid="{B0ED40FC-B7A7-4905-A444-B981864F14F6}"/>
    <cellStyle name="Output 3 29 2 4_Volatility" xfId="26773" xr:uid="{045DB7AE-8793-428C-B2B0-A17D49C136E4}"/>
    <cellStyle name="Output 3 29 2 5" xfId="26774" xr:uid="{3C53245F-B030-499D-8DE7-29701AFA91C7}"/>
    <cellStyle name="Output 3 29 2_Volatility" xfId="26775" xr:uid="{27F3A434-6B24-4059-A6CA-819867151108}"/>
    <cellStyle name="Output 3 29 3" xfId="26776" xr:uid="{7FBCBF9B-40F2-4C39-9774-6155B724ED6E}"/>
    <cellStyle name="Output 3 29 3 2" xfId="26777" xr:uid="{65516216-35BE-43F3-A12A-957BD5CB524C}"/>
    <cellStyle name="Output 3 29 3 2 2" xfId="26778" xr:uid="{AED4768E-0A85-442B-9E61-AB77FFA69907}"/>
    <cellStyle name="Output 3 29 3 2_Volatility" xfId="26779" xr:uid="{036C51D7-0109-487D-BC3F-CC7BD2899959}"/>
    <cellStyle name="Output 3 29 3 3" xfId="26780" xr:uid="{D99F0572-AC9A-449D-8D8E-C29D7320F2B5}"/>
    <cellStyle name="Output 3 29 3_Volatility" xfId="26781" xr:uid="{0FB87359-E3DF-49F4-93A3-53BE890E027F}"/>
    <cellStyle name="Output 3 29 4" xfId="26782" xr:uid="{639ED6E3-5186-4AAC-8C9F-6B5A42EC90F8}"/>
    <cellStyle name="Output 3 29 4 2" xfId="26783" xr:uid="{A5DA9371-8F2E-49BB-A2BF-2E80CB5F52DB}"/>
    <cellStyle name="Output 3 29 4_Volatility" xfId="26784" xr:uid="{04DB033B-9B97-4F88-9DE1-2262EE623CCE}"/>
    <cellStyle name="Output 3 29 5" xfId="26785" xr:uid="{6C05803B-9607-4DF4-B455-7709E7E6BA51}"/>
    <cellStyle name="Output 3 29_Volatility" xfId="26786" xr:uid="{384A61DA-33EB-4478-905C-17EC4FDA88C8}"/>
    <cellStyle name="Output 3 3" xfId="26787" xr:uid="{4CB35A4B-2E0F-4D4C-842A-F439DE6F90C6}"/>
    <cellStyle name="Output 3 3 2" xfId="26788" xr:uid="{A7F24DFD-99A6-477B-B1F4-A385B0D98BDD}"/>
    <cellStyle name="Output 3 3 2 2" xfId="26789" xr:uid="{BF0A3149-1CEF-4942-9546-C1462AD50671}"/>
    <cellStyle name="Output 3 3 2 2 2" xfId="26790" xr:uid="{70062E1F-F17B-4FC4-925E-83E9E4D7103B}"/>
    <cellStyle name="Output 3 3 2 2 2 2" xfId="26791" xr:uid="{79BAC0CE-A8D3-4813-A05C-DC5CBADD6A43}"/>
    <cellStyle name="Output 3 3 2 2 2_Volatility" xfId="26792" xr:uid="{E2AD48A0-EABE-4808-AB76-A4025DD5B3FC}"/>
    <cellStyle name="Output 3 3 2 2 3" xfId="26793" xr:uid="{8718F658-903D-4059-9DB5-AA46361711DA}"/>
    <cellStyle name="Output 3 3 2 2_Volatility" xfId="26794" xr:uid="{6837E25F-0CFB-4365-8063-51F4E778D437}"/>
    <cellStyle name="Output 3 3 2 3" xfId="26795" xr:uid="{4EC80392-B2D7-49D7-B9B4-CCEA19D90C03}"/>
    <cellStyle name="Output 3 3 2 3 2" xfId="26796" xr:uid="{21295CE6-548E-4FF1-888C-E68206096332}"/>
    <cellStyle name="Output 3 3 2 3 2 2" xfId="26797" xr:uid="{2BDB9AE4-D412-4E0D-B2A0-52A611FA34F6}"/>
    <cellStyle name="Output 3 3 2 3 2_Volatility" xfId="26798" xr:uid="{66FAA622-20F6-43B0-B229-5E2C9F349004}"/>
    <cellStyle name="Output 3 3 2 3 3" xfId="26799" xr:uid="{9351C18A-39D7-4488-8380-F51BE67F90AA}"/>
    <cellStyle name="Output 3 3 2 3_Volatility" xfId="26800" xr:uid="{3E9CA9B5-F812-42E6-862F-E0E762993687}"/>
    <cellStyle name="Output 3 3 2 4" xfId="26801" xr:uid="{A58EEDC6-F109-492C-974E-3B00EDE1CCC4}"/>
    <cellStyle name="Output 3 3 2 4 2" xfId="26802" xr:uid="{8657F687-8CA7-4B09-A244-D69A64498039}"/>
    <cellStyle name="Output 3 3 2 4_Volatility" xfId="26803" xr:uid="{D82A0E4D-C5B2-4759-93BE-E2F00839B3A2}"/>
    <cellStyle name="Output 3 3 2 5" xfId="26804" xr:uid="{43FA0FBA-FB6F-4EEE-8B62-0A9FCF167335}"/>
    <cellStyle name="Output 3 3 2_Volatility" xfId="26805" xr:uid="{AA10A860-8665-4D6D-8F67-38BE2AB5AA8C}"/>
    <cellStyle name="Output 3 3 3" xfId="26806" xr:uid="{B07130E1-2B6D-4E15-83F4-36681C98FF36}"/>
    <cellStyle name="Output 3 3 3 2" xfId="26807" xr:uid="{833394AE-914C-4601-9A69-04FBBEF58423}"/>
    <cellStyle name="Output 3 3 3 2 2" xfId="26808" xr:uid="{47FF77FA-BEB9-45D7-B87D-AF708B7F60D1}"/>
    <cellStyle name="Output 3 3 3 2_Volatility" xfId="26809" xr:uid="{3860F63B-5567-4BE3-9ED3-BF753D1C3AF8}"/>
    <cellStyle name="Output 3 3 3 3" xfId="26810" xr:uid="{D28DE630-1AF5-456D-B22B-1BE0C4DDEB45}"/>
    <cellStyle name="Output 3 3 3_Volatility" xfId="26811" xr:uid="{C2C88FD7-D150-4AAC-BF0C-E4860FA77301}"/>
    <cellStyle name="Output 3 3 4" xfId="26812" xr:uid="{6BEFFEC2-9CAF-47BA-9735-68B162253855}"/>
    <cellStyle name="Output 3 3 4 2" xfId="26813" xr:uid="{41F43CC6-EFDA-42A3-B16D-D6909341AC18}"/>
    <cellStyle name="Output 3 3 4_Volatility" xfId="26814" xr:uid="{1D5F62CB-6416-4F99-A8FD-E7F6169FE019}"/>
    <cellStyle name="Output 3 3 5" xfId="26815" xr:uid="{1C263695-9832-4912-A457-D4429DF47E44}"/>
    <cellStyle name="Output 3 3_Volatility" xfId="26816" xr:uid="{D030F593-31F8-4632-9BFD-A6E4191F29F8}"/>
    <cellStyle name="Output 3 30" xfId="26817" xr:uid="{6EE3BD01-20A9-49F8-A0A9-87B642535671}"/>
    <cellStyle name="Output 3 30 2" xfId="26818" xr:uid="{28B63058-BF3B-4EBD-8369-3EE306B44BE8}"/>
    <cellStyle name="Output 3 30 2 2" xfId="26819" xr:uid="{466FB2AE-796E-40DB-A4E0-EBCFD402EDC6}"/>
    <cellStyle name="Output 3 30 2 2 2" xfId="26820" xr:uid="{60706F59-0605-44D3-8538-F1EE82FCF27D}"/>
    <cellStyle name="Output 3 30 2 2 2 2" xfId="26821" xr:uid="{17AB1714-D3C3-450F-B85B-5617D2D9D94C}"/>
    <cellStyle name="Output 3 30 2 2 2_Volatility" xfId="26822" xr:uid="{685C3DDE-4AE0-4099-A182-36D54FE628F4}"/>
    <cellStyle name="Output 3 30 2 2 3" xfId="26823" xr:uid="{EE521715-1318-4F29-B09B-46A620220A0D}"/>
    <cellStyle name="Output 3 30 2 2_Volatility" xfId="26824" xr:uid="{AFDCDF0A-F35D-491F-BF3F-3CD7809EB787}"/>
    <cellStyle name="Output 3 30 2 3" xfId="26825" xr:uid="{D3D62A90-7F9A-4D7A-B96D-27078708EE57}"/>
    <cellStyle name="Output 3 30 2 3 2" xfId="26826" xr:uid="{132177B5-54C6-406A-989E-5DFBF00AC95F}"/>
    <cellStyle name="Output 3 30 2 3 2 2" xfId="26827" xr:uid="{524CB5A5-8BA5-4F05-82D3-59D954E47F8F}"/>
    <cellStyle name="Output 3 30 2 3 2_Volatility" xfId="26828" xr:uid="{10911D54-B785-4C10-97E9-C7270C7577E8}"/>
    <cellStyle name="Output 3 30 2 3 3" xfId="26829" xr:uid="{6CDAA9CF-F66D-4A76-9516-FF343501D81D}"/>
    <cellStyle name="Output 3 30 2 3_Volatility" xfId="26830" xr:uid="{B9BDE247-2B11-4D35-81F4-ADBD0CAFAC20}"/>
    <cellStyle name="Output 3 30 2 4" xfId="26831" xr:uid="{5E10C4AB-54F7-4273-B258-131074EC5A39}"/>
    <cellStyle name="Output 3 30 2 4 2" xfId="26832" xr:uid="{018EC3FF-64B7-48FD-A34B-6D50EF106E44}"/>
    <cellStyle name="Output 3 30 2 4_Volatility" xfId="26833" xr:uid="{C0C7D36E-6D44-4417-8D53-4689994EEC29}"/>
    <cellStyle name="Output 3 30 2 5" xfId="26834" xr:uid="{392EF3F8-7FAF-4AF9-9F36-138DAE7F1C48}"/>
    <cellStyle name="Output 3 30 2_Volatility" xfId="26835" xr:uid="{C48AC43A-B216-4728-8586-679AE3BCEDA2}"/>
    <cellStyle name="Output 3 30 3" xfId="26836" xr:uid="{836B24AF-3DC8-40A2-A0F0-166A199386A8}"/>
    <cellStyle name="Output 3 30 3 2" xfId="26837" xr:uid="{79F2330E-46E7-4271-9E0E-4356BE9C34D4}"/>
    <cellStyle name="Output 3 30 3 2 2" xfId="26838" xr:uid="{2476E3E2-C071-4D33-A762-308900B4B092}"/>
    <cellStyle name="Output 3 30 3 2_Volatility" xfId="26839" xr:uid="{0FB486BC-E3C3-445C-B676-AFE24B93A688}"/>
    <cellStyle name="Output 3 30 3 3" xfId="26840" xr:uid="{834458A2-CBDD-4C5D-852F-99CE455B2CF8}"/>
    <cellStyle name="Output 3 30 3_Volatility" xfId="26841" xr:uid="{05EBB5FC-2BA4-414B-AAFE-2ED47190CEB3}"/>
    <cellStyle name="Output 3 30 4" xfId="26842" xr:uid="{2274BEC3-BA4E-4CFB-BC2E-0DDBE2C54D60}"/>
    <cellStyle name="Output 3 30 4 2" xfId="26843" xr:uid="{5E130BF6-A852-4C04-A5C3-77A1E659D6AB}"/>
    <cellStyle name="Output 3 30 4_Volatility" xfId="26844" xr:uid="{ED15DCCF-4BD2-4D9B-8B3A-918E901501F7}"/>
    <cellStyle name="Output 3 30 5" xfId="26845" xr:uid="{A01BA21B-FB7F-4F69-B719-B6BFCEAD9AEF}"/>
    <cellStyle name="Output 3 30_Volatility" xfId="26846" xr:uid="{82732F9E-1371-4561-9630-C3CB90D245D0}"/>
    <cellStyle name="Output 3 31" xfId="26847" xr:uid="{3D25813F-58D5-494E-91B7-E8EBE85EF1EE}"/>
    <cellStyle name="Output 3 31 2" xfId="26848" xr:uid="{9F443C60-FEF6-4F04-A4E6-0661AE09DBFC}"/>
    <cellStyle name="Output 3 31 2 2" xfId="26849" xr:uid="{D27C9F81-D8D2-4BA9-BEF6-1FFE8940D321}"/>
    <cellStyle name="Output 3 31 2 2 2" xfId="26850" xr:uid="{AB831937-9959-43E7-B906-B7D4D674D5A8}"/>
    <cellStyle name="Output 3 31 2 2 2 2" xfId="26851" xr:uid="{45EC727A-F0D8-40B2-96C8-9759B254B332}"/>
    <cellStyle name="Output 3 31 2 2 2_Volatility" xfId="26852" xr:uid="{0A0DF67D-FADB-47E1-BB62-E422F4CE9FEB}"/>
    <cellStyle name="Output 3 31 2 2 3" xfId="26853" xr:uid="{4FBE7F88-C292-419F-AB04-B779D9318B2A}"/>
    <cellStyle name="Output 3 31 2 2_Volatility" xfId="26854" xr:uid="{42B11A17-8010-418A-8276-AA5E24B11734}"/>
    <cellStyle name="Output 3 31 2 3" xfId="26855" xr:uid="{BB966989-1241-4E80-BCAD-44FEC8618ADA}"/>
    <cellStyle name="Output 3 31 2 3 2" xfId="26856" xr:uid="{CB97665E-29D2-4325-B580-F40D1BD91964}"/>
    <cellStyle name="Output 3 31 2 3 2 2" xfId="26857" xr:uid="{146A70A7-F4B2-45C8-9781-39018F3DCF20}"/>
    <cellStyle name="Output 3 31 2 3 2_Volatility" xfId="26858" xr:uid="{447DF9FC-3569-4774-8DE1-67B833EDFB86}"/>
    <cellStyle name="Output 3 31 2 3 3" xfId="26859" xr:uid="{D665CFDA-7B7B-41F4-B431-D198C9D62F08}"/>
    <cellStyle name="Output 3 31 2 3_Volatility" xfId="26860" xr:uid="{FB2EBCB8-6635-404D-9D65-11DCE75B83CD}"/>
    <cellStyle name="Output 3 31 2 4" xfId="26861" xr:uid="{581D08E5-B0A1-485C-89FB-66CFA97CD7B4}"/>
    <cellStyle name="Output 3 31 2 4 2" xfId="26862" xr:uid="{9718CA4B-467B-475C-B836-884C0E7F80BD}"/>
    <cellStyle name="Output 3 31 2 4_Volatility" xfId="26863" xr:uid="{5E5CB580-0A66-4D58-9E8B-409883C6FF3C}"/>
    <cellStyle name="Output 3 31 2 5" xfId="26864" xr:uid="{9714E91C-E500-4F15-8B90-4B65BC067E2D}"/>
    <cellStyle name="Output 3 31 2_Volatility" xfId="26865" xr:uid="{B2DDB800-4389-4F7F-B46D-001678AE49C8}"/>
    <cellStyle name="Output 3 31 3" xfId="26866" xr:uid="{1EB99C79-E61B-4C86-AA93-EA0059B6705C}"/>
    <cellStyle name="Output 3 31 3 2" xfId="26867" xr:uid="{DF981A95-9847-4014-9FD7-8403C1196213}"/>
    <cellStyle name="Output 3 31 3 2 2" xfId="26868" xr:uid="{8164A000-B4EC-49F4-90C6-A357F51CAAF3}"/>
    <cellStyle name="Output 3 31 3 2_Volatility" xfId="26869" xr:uid="{4A1B3929-605B-4C4F-929E-E895A76193A0}"/>
    <cellStyle name="Output 3 31 3 3" xfId="26870" xr:uid="{4E32582E-63D6-4D21-BE7F-C829A6A4DBA2}"/>
    <cellStyle name="Output 3 31 3_Volatility" xfId="26871" xr:uid="{A56ECB2D-A49C-4EFE-8480-E0977EEECF40}"/>
    <cellStyle name="Output 3 31 4" xfId="26872" xr:uid="{12A85A76-5606-4F0A-8CC8-06A1A0BFC4DD}"/>
    <cellStyle name="Output 3 31 4 2" xfId="26873" xr:uid="{A4F557AF-E006-47BE-BB0D-AF602346189E}"/>
    <cellStyle name="Output 3 31 4_Volatility" xfId="26874" xr:uid="{3666158B-0E5C-4725-97B4-45A5D5CEA299}"/>
    <cellStyle name="Output 3 31 5" xfId="26875" xr:uid="{C5E22857-0CA5-4ACA-808A-F4DF498EE9F5}"/>
    <cellStyle name="Output 3 31_Volatility" xfId="26876" xr:uid="{6401BBE8-5CA0-4F17-B5DE-4E922DAF09DC}"/>
    <cellStyle name="Output 3 32" xfId="26877" xr:uid="{CF9C4033-C58E-4E00-91A9-8B875729C79A}"/>
    <cellStyle name="Output 3 32 2" xfId="26878" xr:uid="{112EF6FD-2D36-461F-992F-CC629DB8AD00}"/>
    <cellStyle name="Output 3 32 2 2" xfId="26879" xr:uid="{8AAB2AC8-17AB-47C9-8386-8072364D118F}"/>
    <cellStyle name="Output 3 32 2 2 2" xfId="26880" xr:uid="{161473D2-E013-40BD-87EC-D77C6F6BD626}"/>
    <cellStyle name="Output 3 32 2 2 2 2" xfId="26881" xr:uid="{9644237F-985C-40FE-AF22-37A6ED0E66F7}"/>
    <cellStyle name="Output 3 32 2 2 2_Volatility" xfId="26882" xr:uid="{ABC18274-A017-4D9F-97C9-0A234AD5FF94}"/>
    <cellStyle name="Output 3 32 2 2 3" xfId="26883" xr:uid="{F405417A-A026-4E2F-B536-DBA38DBD5DF6}"/>
    <cellStyle name="Output 3 32 2 2_Volatility" xfId="26884" xr:uid="{AFFF56D0-8E15-418A-95A0-10243FBA7341}"/>
    <cellStyle name="Output 3 32 2 3" xfId="26885" xr:uid="{896E8F0F-5A7B-4656-AD70-6A1151449A3B}"/>
    <cellStyle name="Output 3 32 2 3 2" xfId="26886" xr:uid="{3E441520-5309-409E-BF89-7DEA146797CB}"/>
    <cellStyle name="Output 3 32 2 3 2 2" xfId="26887" xr:uid="{AB9C186D-E259-40E1-B0B5-E89FA5F0A46B}"/>
    <cellStyle name="Output 3 32 2 3 2_Volatility" xfId="26888" xr:uid="{03275ED2-FDFF-44EF-9921-2E500AFF574A}"/>
    <cellStyle name="Output 3 32 2 3 3" xfId="26889" xr:uid="{51FC990F-A19F-40E5-A22E-A5150D525418}"/>
    <cellStyle name="Output 3 32 2 3_Volatility" xfId="26890" xr:uid="{1D52B425-A52D-43A9-84B3-DE3EFA58BB14}"/>
    <cellStyle name="Output 3 32 2 4" xfId="26891" xr:uid="{ADBB92B5-114B-40AB-9C73-5D22B6A8BEFC}"/>
    <cellStyle name="Output 3 32 2 4 2" xfId="26892" xr:uid="{EAEBB2CC-3F12-4C32-806B-9B8B6D5BB4A9}"/>
    <cellStyle name="Output 3 32 2 4_Volatility" xfId="26893" xr:uid="{CB040D20-BC2A-4894-8210-1D18A7765F92}"/>
    <cellStyle name="Output 3 32 2 5" xfId="26894" xr:uid="{0A2D57EE-A3F5-4295-B87B-FC4D4BAC55D7}"/>
    <cellStyle name="Output 3 32 2_Volatility" xfId="26895" xr:uid="{5B071D7A-C88A-4465-B752-4E3E2DB837BD}"/>
    <cellStyle name="Output 3 32 3" xfId="26896" xr:uid="{1D354192-1A74-4965-91C5-F6A1EC95B63D}"/>
    <cellStyle name="Output 3 32 3 2" xfId="26897" xr:uid="{55A9FCC1-AD95-421E-BDD6-420A7C03E801}"/>
    <cellStyle name="Output 3 32 3 2 2" xfId="26898" xr:uid="{F8E7C376-79DF-4597-A2B4-5D5A484C9BB0}"/>
    <cellStyle name="Output 3 32 3 2_Volatility" xfId="26899" xr:uid="{C109DD06-DC57-4F33-963B-A0BE12D01056}"/>
    <cellStyle name="Output 3 32 3 3" xfId="26900" xr:uid="{8A40CA7A-78DD-40AB-A7B8-759542EE4112}"/>
    <cellStyle name="Output 3 32 3_Volatility" xfId="26901" xr:uid="{C8E27322-E79C-4CED-9401-1D66E0D5144C}"/>
    <cellStyle name="Output 3 32 4" xfId="26902" xr:uid="{84269A45-15F8-4B02-BA28-CDF9FAFBFEC3}"/>
    <cellStyle name="Output 3 32 4 2" xfId="26903" xr:uid="{FE417AE6-D83B-4635-8389-925E9A10F3FB}"/>
    <cellStyle name="Output 3 32 4_Volatility" xfId="26904" xr:uid="{101AB52E-2045-4D5E-B659-F8FD4E2F1FBC}"/>
    <cellStyle name="Output 3 32 5" xfId="26905" xr:uid="{B5D72450-53B4-4F6E-9B74-C389793E9AF7}"/>
    <cellStyle name="Output 3 32_Volatility" xfId="26906" xr:uid="{3DCD5360-6D01-4D56-8872-CEC02D510EFA}"/>
    <cellStyle name="Output 3 33" xfId="26907" xr:uid="{30CB8CFA-C6AE-4C81-BAE5-E9C5F482EA28}"/>
    <cellStyle name="Output 3 33 2" xfId="26908" xr:uid="{79CED55A-95E7-4200-A285-7A1B11548DE3}"/>
    <cellStyle name="Output 3 33 2 2" xfId="26909" xr:uid="{5FA33086-B3FF-4621-ABE0-20176452B1CB}"/>
    <cellStyle name="Output 3 33 2 2 2" xfId="26910" xr:uid="{BCDBEFC8-707D-4779-AC10-52DC6C6A1353}"/>
    <cellStyle name="Output 3 33 2 2 2 2" xfId="26911" xr:uid="{F32CDF34-9060-4475-8790-96026E5EC0E8}"/>
    <cellStyle name="Output 3 33 2 2 2_Volatility" xfId="26912" xr:uid="{890BBAE0-E689-45F6-B77E-0FC88158BB0C}"/>
    <cellStyle name="Output 3 33 2 2 3" xfId="26913" xr:uid="{47BC45F4-DFC8-4ABA-9F1D-98278C0AE1E8}"/>
    <cellStyle name="Output 3 33 2 2_Volatility" xfId="26914" xr:uid="{E71B4007-72F0-4C2A-AC09-9CC643E6E492}"/>
    <cellStyle name="Output 3 33 2 3" xfId="26915" xr:uid="{70BF16F6-22CD-4D89-AB09-7E5D226383A0}"/>
    <cellStyle name="Output 3 33 2 3 2" xfId="26916" xr:uid="{9F267B60-93F8-452C-81CE-955A143992D6}"/>
    <cellStyle name="Output 3 33 2 3 2 2" xfId="26917" xr:uid="{8620C5F2-CC9C-44F1-B742-883D65C23E2A}"/>
    <cellStyle name="Output 3 33 2 3 2_Volatility" xfId="26918" xr:uid="{02B0CEE2-A117-4CA5-A927-224AA9EF7D8D}"/>
    <cellStyle name="Output 3 33 2 3 3" xfId="26919" xr:uid="{A2952B9E-A524-4005-A9F5-9F56C585503E}"/>
    <cellStyle name="Output 3 33 2 3_Volatility" xfId="26920" xr:uid="{D413E114-6A8F-494A-BA74-54688E8DB287}"/>
    <cellStyle name="Output 3 33 2 4" xfId="26921" xr:uid="{37C031DA-6D34-4AF6-B27E-A705C9E16720}"/>
    <cellStyle name="Output 3 33 2 4 2" xfId="26922" xr:uid="{B52E7B78-8515-4643-9E10-B2AA71574CC1}"/>
    <cellStyle name="Output 3 33 2 4_Volatility" xfId="26923" xr:uid="{44B1DCB9-C236-4363-B486-D519C37927AC}"/>
    <cellStyle name="Output 3 33 2 5" xfId="26924" xr:uid="{E36A87D8-245D-469B-B6A2-BA583CBF4B8F}"/>
    <cellStyle name="Output 3 33 2_Volatility" xfId="26925" xr:uid="{8A37A959-F132-45A8-B3DD-6D854F8FA414}"/>
    <cellStyle name="Output 3 33 3" xfId="26926" xr:uid="{B8D37FFB-D974-49C1-9CB8-3C08275ED819}"/>
    <cellStyle name="Output 3 33 3 2" xfId="26927" xr:uid="{749A2A76-16DE-4829-BD67-71AD363E4CF3}"/>
    <cellStyle name="Output 3 33 3 2 2" xfId="26928" xr:uid="{CC282AE3-614A-4CBB-ABA6-02628CE7408A}"/>
    <cellStyle name="Output 3 33 3 2_Volatility" xfId="26929" xr:uid="{13AE306E-759A-4DBB-89DC-3555BB1E9348}"/>
    <cellStyle name="Output 3 33 3 3" xfId="26930" xr:uid="{455253B9-A01C-4A41-8AA6-DF188B9C71D9}"/>
    <cellStyle name="Output 3 33 3_Volatility" xfId="26931" xr:uid="{759D17CE-FB0D-4D5C-83F5-025C5FE35F81}"/>
    <cellStyle name="Output 3 33 4" xfId="26932" xr:uid="{A9957BBD-3F16-4357-8E6D-5E7583164276}"/>
    <cellStyle name="Output 3 33 4 2" xfId="26933" xr:uid="{DC6153FD-C709-47E8-ADA3-A92B223637AB}"/>
    <cellStyle name="Output 3 33 4_Volatility" xfId="26934" xr:uid="{B0054426-4830-4447-9611-E88C29C8643D}"/>
    <cellStyle name="Output 3 33 5" xfId="26935" xr:uid="{B8844060-4F0A-457F-8623-A4A9A777FE0E}"/>
    <cellStyle name="Output 3 33_Volatility" xfId="26936" xr:uid="{279C1EAE-CFBF-4755-A9A2-ACB1FA4EAF5E}"/>
    <cellStyle name="Output 3 34" xfId="26937" xr:uid="{ED33B3CD-2BAE-42FF-A996-884D9F377D79}"/>
    <cellStyle name="Output 3 34 2" xfId="26938" xr:uid="{4F617CF4-773A-4C25-B7F6-253716D9FEEE}"/>
    <cellStyle name="Output 3 34 2 2" xfId="26939" xr:uid="{E6C198B9-A6D3-42CC-AB0C-BC7522B81EB9}"/>
    <cellStyle name="Output 3 34 2 2 2" xfId="26940" xr:uid="{4B876578-1E3A-4913-9D72-404561ACB31A}"/>
    <cellStyle name="Output 3 34 2 2 2 2" xfId="26941" xr:uid="{84F56522-356A-4DA3-ADCE-BE6DB5286CEE}"/>
    <cellStyle name="Output 3 34 2 2 2_Volatility" xfId="26942" xr:uid="{57BF699A-4AA1-407B-9F4D-A089DA1B7B0F}"/>
    <cellStyle name="Output 3 34 2 2 3" xfId="26943" xr:uid="{C8CB1E7C-FEBA-43E1-AA64-7D1EB15481CB}"/>
    <cellStyle name="Output 3 34 2 2_Volatility" xfId="26944" xr:uid="{08E07E69-6F34-4BD3-BF8D-976420FC2645}"/>
    <cellStyle name="Output 3 34 2 3" xfId="26945" xr:uid="{EC11D019-BB07-450D-88BA-12E989CA40B7}"/>
    <cellStyle name="Output 3 34 2 3 2" xfId="26946" xr:uid="{6679C1F5-F3EC-4A9F-9D85-2FC2BA10B4C2}"/>
    <cellStyle name="Output 3 34 2 3 2 2" xfId="26947" xr:uid="{7296B072-8051-4965-A759-628F77AB31C5}"/>
    <cellStyle name="Output 3 34 2 3 2_Volatility" xfId="26948" xr:uid="{1EE70C73-9A94-4564-8287-802020490CED}"/>
    <cellStyle name="Output 3 34 2 3 3" xfId="26949" xr:uid="{866479D7-DAAD-4B33-B2A3-B58A8CB29BA2}"/>
    <cellStyle name="Output 3 34 2 3_Volatility" xfId="26950" xr:uid="{F5F71DDC-D7DA-406D-987F-FAC0F4851F01}"/>
    <cellStyle name="Output 3 34 2 4" xfId="26951" xr:uid="{4ECA57A3-BA70-48A5-A1E9-1782C4E2C1E7}"/>
    <cellStyle name="Output 3 34 2 4 2" xfId="26952" xr:uid="{8D1193F8-04BE-4E4C-A2A5-36C1D2CECF04}"/>
    <cellStyle name="Output 3 34 2 4_Volatility" xfId="26953" xr:uid="{FDCEF5E1-CC56-4FFD-9C38-5BE92B6031CD}"/>
    <cellStyle name="Output 3 34 2 5" xfId="26954" xr:uid="{2181B259-10EE-4F78-A4F2-004D98DE670B}"/>
    <cellStyle name="Output 3 34 2_Volatility" xfId="26955" xr:uid="{190767F7-A41D-4966-A49A-B30C10D184D6}"/>
    <cellStyle name="Output 3 34 3" xfId="26956" xr:uid="{03469D88-C457-429D-8F7A-DB251611D6DD}"/>
    <cellStyle name="Output 3 34 3 2" xfId="26957" xr:uid="{B35DAD07-0958-4A95-81DC-DE692A2DE40E}"/>
    <cellStyle name="Output 3 34 3 2 2" xfId="26958" xr:uid="{32A0ABA5-066F-410F-B3E1-1939DD18FB6C}"/>
    <cellStyle name="Output 3 34 3 2_Volatility" xfId="26959" xr:uid="{0A522BCC-0806-416D-A113-6E6C88EABAA4}"/>
    <cellStyle name="Output 3 34 3 3" xfId="26960" xr:uid="{1FA94DFB-D1A5-4076-97AD-2955C1704506}"/>
    <cellStyle name="Output 3 34 3_Volatility" xfId="26961" xr:uid="{7446512D-249F-4DB5-AAAD-4A0AFFBCAFE2}"/>
    <cellStyle name="Output 3 34 4" xfId="26962" xr:uid="{92C78872-C492-4799-8E8E-37DC85DCD148}"/>
    <cellStyle name="Output 3 34 4 2" xfId="26963" xr:uid="{E9CCE097-0C52-4C25-9453-ACA436CC82AF}"/>
    <cellStyle name="Output 3 34 4_Volatility" xfId="26964" xr:uid="{A30D2326-DFDE-4141-A886-144789F15513}"/>
    <cellStyle name="Output 3 34 5" xfId="26965" xr:uid="{E8C90612-12C9-49F9-9B94-F155BB4B91C5}"/>
    <cellStyle name="Output 3 34_Volatility" xfId="26966" xr:uid="{38D859BC-C357-43BC-AE8F-3C7EC441EB72}"/>
    <cellStyle name="Output 3 35" xfId="26967" xr:uid="{B88F6DC8-79F3-41F7-B2EC-323DE94366B9}"/>
    <cellStyle name="Output 3 35 2" xfId="26968" xr:uid="{26F8A081-ECD4-487A-9807-F0A2809A3007}"/>
    <cellStyle name="Output 3 35 2 2" xfId="26969" xr:uid="{46CA1547-44F3-42E6-8C6D-ABE98AB062CA}"/>
    <cellStyle name="Output 3 35 2 2 2" xfId="26970" xr:uid="{B3869FB9-BFED-455A-97AE-C26BA70FCC8F}"/>
    <cellStyle name="Output 3 35 2 2 2 2" xfId="26971" xr:uid="{1A83EABF-1CC3-44FF-896C-E4A1864CBB63}"/>
    <cellStyle name="Output 3 35 2 2 2_Volatility" xfId="26972" xr:uid="{9D2C3F85-DF93-496B-801D-FBE3C535480F}"/>
    <cellStyle name="Output 3 35 2 2 3" xfId="26973" xr:uid="{5379272D-1ABF-4307-A2A3-D907E267A9E3}"/>
    <cellStyle name="Output 3 35 2 2_Volatility" xfId="26974" xr:uid="{A8CE9765-C22B-4C2A-8FF6-3A1D95BCE762}"/>
    <cellStyle name="Output 3 35 2 3" xfId="26975" xr:uid="{E5F32109-37FA-4CAE-A73E-E4E2CCA906C7}"/>
    <cellStyle name="Output 3 35 2 3 2" xfId="26976" xr:uid="{1EAAD2CF-DD2A-40A8-8BA0-0538283984AC}"/>
    <cellStyle name="Output 3 35 2 3 2 2" xfId="26977" xr:uid="{93A6871D-2CA1-4DB5-868C-294D5F2AEF8C}"/>
    <cellStyle name="Output 3 35 2 3 2_Volatility" xfId="26978" xr:uid="{916D7A99-947C-4B2E-88A6-46D4EA881C15}"/>
    <cellStyle name="Output 3 35 2 3 3" xfId="26979" xr:uid="{CFB31D14-ED07-4F3B-B6C2-92877EE75ED5}"/>
    <cellStyle name="Output 3 35 2 3_Volatility" xfId="26980" xr:uid="{D68B2C16-19A1-4716-B8C0-6CCF23B91209}"/>
    <cellStyle name="Output 3 35 2 4" xfId="26981" xr:uid="{7310BC59-BBBE-4B9D-8CFC-0746CDFDC3F0}"/>
    <cellStyle name="Output 3 35 2 4 2" xfId="26982" xr:uid="{380A9A9C-A7AA-4EDC-9644-594141C1C256}"/>
    <cellStyle name="Output 3 35 2 4_Volatility" xfId="26983" xr:uid="{B9B98127-9123-4B93-A808-F6E24F0AEDA7}"/>
    <cellStyle name="Output 3 35 2 5" xfId="26984" xr:uid="{287B38FE-CEF6-4FF2-8D8D-E5D51A739E43}"/>
    <cellStyle name="Output 3 35 2_Volatility" xfId="26985" xr:uid="{D6D35693-AD9B-4463-B2ED-4733ACC0CC37}"/>
    <cellStyle name="Output 3 35 3" xfId="26986" xr:uid="{DAC37436-1CE8-4D40-8545-B35453CC8701}"/>
    <cellStyle name="Output 3 35 3 2" xfId="26987" xr:uid="{9639BCB1-1A35-47D5-8D19-DB065D6727E4}"/>
    <cellStyle name="Output 3 35 3 2 2" xfId="26988" xr:uid="{51CAB1F4-211C-403E-ADBD-25E4ABFFCD66}"/>
    <cellStyle name="Output 3 35 3 2_Volatility" xfId="26989" xr:uid="{FFE70729-8442-4740-9A52-1208B33E7146}"/>
    <cellStyle name="Output 3 35 3 3" xfId="26990" xr:uid="{2E21B0D0-8000-4CAE-AA6A-C9CB36C55EE8}"/>
    <cellStyle name="Output 3 35 3_Volatility" xfId="26991" xr:uid="{F1B29161-1363-4810-913D-8EDE23493436}"/>
    <cellStyle name="Output 3 35 4" xfId="26992" xr:uid="{13192555-3766-42C8-BD25-29BB784D17A3}"/>
    <cellStyle name="Output 3 35 4 2" xfId="26993" xr:uid="{B6D13C88-B418-414C-82AF-227351CC0DCC}"/>
    <cellStyle name="Output 3 35 4_Volatility" xfId="26994" xr:uid="{726ED7BB-572F-4F56-82C2-A910E8D460E4}"/>
    <cellStyle name="Output 3 35 5" xfId="26995" xr:uid="{91F14CFD-26A7-43C5-8C56-122901919C6A}"/>
    <cellStyle name="Output 3 35_Volatility" xfId="26996" xr:uid="{0325B4F0-631C-4C41-A245-3AD2998B53B4}"/>
    <cellStyle name="Output 3 36" xfId="26997" xr:uid="{1A806717-C65C-45B8-82FA-B079EE71E121}"/>
    <cellStyle name="Output 3 36 2" xfId="26998" xr:uid="{57133E53-9444-4708-822A-9BA2683FA661}"/>
    <cellStyle name="Output 3 36 2 2" xfId="26999" xr:uid="{B3FA9DA6-1060-4C40-8D4B-EBD05CB25497}"/>
    <cellStyle name="Output 3 36 2 2 2" xfId="27000" xr:uid="{EAF9FEBD-951E-48FB-BC79-954DC693BDFC}"/>
    <cellStyle name="Output 3 36 2 2 2 2" xfId="27001" xr:uid="{D164639B-27D4-402B-99E9-E2F2AB991C8E}"/>
    <cellStyle name="Output 3 36 2 2 2_Volatility" xfId="27002" xr:uid="{56FA159A-0F25-4B0D-88FF-714D036BC969}"/>
    <cellStyle name="Output 3 36 2 2 3" xfId="27003" xr:uid="{8CCF1714-8055-4251-84D7-F5E7E035D722}"/>
    <cellStyle name="Output 3 36 2 2_Volatility" xfId="27004" xr:uid="{3CA502C5-0D3B-439D-899A-16946E599EDF}"/>
    <cellStyle name="Output 3 36 2 3" xfId="27005" xr:uid="{1C58E040-A2A5-4BD1-970E-3DA4075C0C22}"/>
    <cellStyle name="Output 3 36 2 3 2" xfId="27006" xr:uid="{83F9D492-536E-48E3-A930-774680D4AFD4}"/>
    <cellStyle name="Output 3 36 2 3 2 2" xfId="27007" xr:uid="{2FC71766-84AB-40FA-8CD7-AE2D3EBC66AA}"/>
    <cellStyle name="Output 3 36 2 3 2_Volatility" xfId="27008" xr:uid="{57CC676E-46A4-409E-9869-778D5C153E2E}"/>
    <cellStyle name="Output 3 36 2 3 3" xfId="27009" xr:uid="{23A11873-2BC3-4C70-86C8-26D53217D935}"/>
    <cellStyle name="Output 3 36 2 3_Volatility" xfId="27010" xr:uid="{AC2D0728-E7E7-492D-A414-DFA63081AF88}"/>
    <cellStyle name="Output 3 36 2 4" xfId="27011" xr:uid="{6DA6AC9D-D051-4F4C-BA58-3DA4B30246F1}"/>
    <cellStyle name="Output 3 36 2 4 2" xfId="27012" xr:uid="{EAB1F9FB-5976-45E4-B684-81154FF14113}"/>
    <cellStyle name="Output 3 36 2 4_Volatility" xfId="27013" xr:uid="{13B198EF-783E-40DC-A840-9D77A1F50BBF}"/>
    <cellStyle name="Output 3 36 2 5" xfId="27014" xr:uid="{285AECDF-A6B1-4A3E-9561-75217065BA5B}"/>
    <cellStyle name="Output 3 36 2_Volatility" xfId="27015" xr:uid="{2AF076FE-460E-436F-B5DF-C592345970FF}"/>
    <cellStyle name="Output 3 36 3" xfId="27016" xr:uid="{92D28452-0484-42DD-96D6-A4152464276E}"/>
    <cellStyle name="Output 3 36 3 2" xfId="27017" xr:uid="{0DB2E93D-8E15-40B5-9F7D-0194AE2D5A75}"/>
    <cellStyle name="Output 3 36 3 2 2" xfId="27018" xr:uid="{3B2396B3-0701-4FC9-BD6B-73C533663B10}"/>
    <cellStyle name="Output 3 36 3 2_Volatility" xfId="27019" xr:uid="{3549F32A-8F75-4FF9-978B-2ED21CC9F368}"/>
    <cellStyle name="Output 3 36 3 3" xfId="27020" xr:uid="{B97399F0-2494-44CE-A1FB-E8C7BF0FD3E8}"/>
    <cellStyle name="Output 3 36 3_Volatility" xfId="27021" xr:uid="{70D802EB-9ECE-43EF-BFA5-7A390CAC839D}"/>
    <cellStyle name="Output 3 36 4" xfId="27022" xr:uid="{DA38A5E6-2F26-458E-8242-483C4A7B06B1}"/>
    <cellStyle name="Output 3 36 4 2" xfId="27023" xr:uid="{7937D0A6-E0AF-40EB-9E46-63E93D056604}"/>
    <cellStyle name="Output 3 36 4_Volatility" xfId="27024" xr:uid="{EEEFC764-7B79-46B1-99EC-6F756F706655}"/>
    <cellStyle name="Output 3 36 5" xfId="27025" xr:uid="{750CB429-14D4-4E68-960B-00ED95A04789}"/>
    <cellStyle name="Output 3 36_Volatility" xfId="27026" xr:uid="{5DC2EBA5-E2A1-4740-B746-9F3C7572F16F}"/>
    <cellStyle name="Output 3 37" xfId="27027" xr:uid="{6CEF6463-3E69-49F5-9A13-B0E21FDD673B}"/>
    <cellStyle name="Output 3 37 2" xfId="27028" xr:uid="{61025F54-32E3-47D1-9D31-49704A0B49C3}"/>
    <cellStyle name="Output 3 37 2 2" xfId="27029" xr:uid="{09B1CC98-0232-4B80-BEC1-DCE3054E750D}"/>
    <cellStyle name="Output 3 37 2 2 2" xfId="27030" xr:uid="{9580B3E7-7F5B-4184-AA5A-5B89F5A80345}"/>
    <cellStyle name="Output 3 37 2 2 2 2" xfId="27031" xr:uid="{184ED849-73E6-40A6-9013-86CB41E80546}"/>
    <cellStyle name="Output 3 37 2 2 2_Volatility" xfId="27032" xr:uid="{D6966684-1A89-49AB-BFC0-3D4B7F0679B4}"/>
    <cellStyle name="Output 3 37 2 2 3" xfId="27033" xr:uid="{CA69067F-AF64-4FC6-AEDA-67EE2939D0D4}"/>
    <cellStyle name="Output 3 37 2 2_Volatility" xfId="27034" xr:uid="{A6B671CF-3896-4202-BCC2-BB37044F2AF8}"/>
    <cellStyle name="Output 3 37 2 3" xfId="27035" xr:uid="{EC58D100-E736-48CF-8CF1-CB93E1BFEF72}"/>
    <cellStyle name="Output 3 37 2 3 2" xfId="27036" xr:uid="{D9864B66-6AB6-4C0B-A810-00C9C991AB86}"/>
    <cellStyle name="Output 3 37 2 3 2 2" xfId="27037" xr:uid="{7DFDAA0D-B09A-4638-8528-6C5FE8E73A4E}"/>
    <cellStyle name="Output 3 37 2 3 2_Volatility" xfId="27038" xr:uid="{0D11617E-7392-4FBE-8EB7-BFBCAB121CCE}"/>
    <cellStyle name="Output 3 37 2 3 3" xfId="27039" xr:uid="{D035646E-72DC-4D55-BB5C-6987E0EFFFEE}"/>
    <cellStyle name="Output 3 37 2 3_Volatility" xfId="27040" xr:uid="{892E6C72-D482-45FD-8EE4-C5A47E5D25FC}"/>
    <cellStyle name="Output 3 37 2 4" xfId="27041" xr:uid="{8405E09F-73AF-417C-BFCC-0A4B649A6A6D}"/>
    <cellStyle name="Output 3 37 2 4 2" xfId="27042" xr:uid="{5C75210E-30DF-4778-BC8F-DFDCB67BD87E}"/>
    <cellStyle name="Output 3 37 2 4_Volatility" xfId="27043" xr:uid="{0EC2917D-F99B-4BF2-AAFF-B494555C4CD6}"/>
    <cellStyle name="Output 3 37 2 5" xfId="27044" xr:uid="{B2BE347C-E20C-4B38-A24E-35F9882A0AEB}"/>
    <cellStyle name="Output 3 37 2_Volatility" xfId="27045" xr:uid="{EB942B6A-CC14-40C6-97F5-A5A974C35A2A}"/>
    <cellStyle name="Output 3 37 3" xfId="27046" xr:uid="{82652773-2B58-434D-B24E-13437E201B75}"/>
    <cellStyle name="Output 3 37 3 2" xfId="27047" xr:uid="{E931C073-F420-4CFC-B9DB-762349733396}"/>
    <cellStyle name="Output 3 37 3 2 2" xfId="27048" xr:uid="{0CDABD42-920D-4B58-B6F2-1310C52B248D}"/>
    <cellStyle name="Output 3 37 3 2_Volatility" xfId="27049" xr:uid="{C63566D3-1941-4953-BE21-46C86A20312D}"/>
    <cellStyle name="Output 3 37 3 3" xfId="27050" xr:uid="{AD3788D9-4C4B-47BA-96E5-9E5A09B917FE}"/>
    <cellStyle name="Output 3 37 3_Volatility" xfId="27051" xr:uid="{4CA855FD-5F65-4DC6-9A7B-1A7E1675258D}"/>
    <cellStyle name="Output 3 37 4" xfId="27052" xr:uid="{A8CC6115-44A3-47E5-A5F1-5959BC796C53}"/>
    <cellStyle name="Output 3 37 4 2" xfId="27053" xr:uid="{5DCEED0A-B906-45E9-877B-137DF98F1CAB}"/>
    <cellStyle name="Output 3 37 4_Volatility" xfId="27054" xr:uid="{37E69DC0-4DED-4BF9-BC72-92854ADCB462}"/>
    <cellStyle name="Output 3 37 5" xfId="27055" xr:uid="{1D93BED5-5AD1-403D-B28F-BB1D509E079A}"/>
    <cellStyle name="Output 3 37_Volatility" xfId="27056" xr:uid="{823D3878-F584-4C7E-ACD1-F6DDF86DFFDC}"/>
    <cellStyle name="Output 3 38" xfId="27057" xr:uid="{9FE1FE47-CB1F-4897-9566-CF2B83FCB8D6}"/>
    <cellStyle name="Output 3 38 2" xfId="27058" xr:uid="{6DD769BA-B39B-41E5-AD7C-01A6B3BB9E55}"/>
    <cellStyle name="Output 3 38 2 2" xfId="27059" xr:uid="{06C28AE6-709C-453B-BE22-14C6434FC3C8}"/>
    <cellStyle name="Output 3 38 2 2 2" xfId="27060" xr:uid="{B1DFDA06-C5A3-4FC8-9E95-1ED932D43870}"/>
    <cellStyle name="Output 3 38 2 2 2 2" xfId="27061" xr:uid="{D435351E-6202-4A28-AFAE-4655E5F12F3F}"/>
    <cellStyle name="Output 3 38 2 2 2_Volatility" xfId="27062" xr:uid="{955CF00D-33D9-4CD5-B48E-CD656A63314F}"/>
    <cellStyle name="Output 3 38 2 2 3" xfId="27063" xr:uid="{EF336A37-3A0E-412C-A80B-FFF0C50B7038}"/>
    <cellStyle name="Output 3 38 2 2_Volatility" xfId="27064" xr:uid="{7728B6A1-A658-43D9-9BE0-61F5DCF575BF}"/>
    <cellStyle name="Output 3 38 2 3" xfId="27065" xr:uid="{D6B56CFA-9FA5-476A-AF23-E0D1222D76EA}"/>
    <cellStyle name="Output 3 38 2 3 2" xfId="27066" xr:uid="{E1CBDEDD-998A-4BCB-95AB-BA1D57A19FE9}"/>
    <cellStyle name="Output 3 38 2 3 2 2" xfId="27067" xr:uid="{82600D7F-7A11-4745-A8AF-7CCEC4934FAD}"/>
    <cellStyle name="Output 3 38 2 3 2_Volatility" xfId="27068" xr:uid="{D7830CEA-18D0-4027-B3D4-49620BE50EA9}"/>
    <cellStyle name="Output 3 38 2 3 3" xfId="27069" xr:uid="{539AFCF6-0373-4A02-A712-EBDD2E07B848}"/>
    <cellStyle name="Output 3 38 2 3_Volatility" xfId="27070" xr:uid="{2FBCBDCA-CF03-49DD-AC97-B02D147980EF}"/>
    <cellStyle name="Output 3 38 2 4" xfId="27071" xr:uid="{92D24DDB-5A9A-493F-98FA-B86338884342}"/>
    <cellStyle name="Output 3 38 2 4 2" xfId="27072" xr:uid="{D000856A-995D-4898-9975-A913B811FD4B}"/>
    <cellStyle name="Output 3 38 2 4_Volatility" xfId="27073" xr:uid="{86140BAB-BA0D-4E8F-AB0A-ED183E318C0B}"/>
    <cellStyle name="Output 3 38 2 5" xfId="27074" xr:uid="{7A89DDE1-4BBC-4396-A7F6-9703F1C90DD5}"/>
    <cellStyle name="Output 3 38 2_Volatility" xfId="27075" xr:uid="{10111763-8A44-4125-AF8D-7FC8ABC41439}"/>
    <cellStyle name="Output 3 38 3" xfId="27076" xr:uid="{69CC2796-A211-467F-BC2D-43957198E3E4}"/>
    <cellStyle name="Output 3 38 3 2" xfId="27077" xr:uid="{6C52E374-8084-44A7-99D3-6323BE37F5B6}"/>
    <cellStyle name="Output 3 38 3 2 2" xfId="27078" xr:uid="{E06D1ED8-22AE-4C54-815B-29D1F4E5E98C}"/>
    <cellStyle name="Output 3 38 3 2_Volatility" xfId="27079" xr:uid="{3EC8155D-4C45-489D-80D8-519495504E92}"/>
    <cellStyle name="Output 3 38 3 3" xfId="27080" xr:uid="{236D0C8B-E6E5-4F65-BE51-8C4E9B565755}"/>
    <cellStyle name="Output 3 38 3_Volatility" xfId="27081" xr:uid="{DB85A25B-4C8E-42CA-9316-F72B94523F46}"/>
    <cellStyle name="Output 3 38 4" xfId="27082" xr:uid="{F68CE218-C626-4EC1-A4AB-1B429576BD78}"/>
    <cellStyle name="Output 3 38 4 2" xfId="27083" xr:uid="{183BEDF7-029C-47EB-AD64-BBD22F766624}"/>
    <cellStyle name="Output 3 38 4_Volatility" xfId="27084" xr:uid="{941F2EF8-8025-4796-9C55-2FD87633DA3C}"/>
    <cellStyle name="Output 3 38 5" xfId="27085" xr:uid="{2A1CCC89-6F6B-47FE-B48B-59456678A266}"/>
    <cellStyle name="Output 3 38_Volatility" xfId="27086" xr:uid="{6A172FB0-AC20-4F57-8F40-96E8E0CBDA61}"/>
    <cellStyle name="Output 3 39" xfId="27087" xr:uid="{3E45D953-4B3E-41D6-9F72-7BF438221F80}"/>
    <cellStyle name="Output 3 39 2" xfId="27088" xr:uid="{5293EF86-FABD-491A-867A-E652FC97ECF0}"/>
    <cellStyle name="Output 3 39 2 2" xfId="27089" xr:uid="{AE14A8D6-48F8-4D9C-B9DC-F922A4C6ABB5}"/>
    <cellStyle name="Output 3 39 2 2 2" xfId="27090" xr:uid="{6A488D69-6E9C-42BA-8C02-92BE2E04800D}"/>
    <cellStyle name="Output 3 39 2 2 2 2" xfId="27091" xr:uid="{FF7E3513-9569-440E-ABC3-6966B50576D4}"/>
    <cellStyle name="Output 3 39 2 2 2_Volatility" xfId="27092" xr:uid="{50C74A0B-7AFC-4386-9589-A32BA30DCD88}"/>
    <cellStyle name="Output 3 39 2 2 3" xfId="27093" xr:uid="{9553C328-4F7D-487E-9374-222ED992072D}"/>
    <cellStyle name="Output 3 39 2 2_Volatility" xfId="27094" xr:uid="{41CDD6AF-180D-49CF-8D44-E37AA52F6253}"/>
    <cellStyle name="Output 3 39 2 3" xfId="27095" xr:uid="{7EBEE0C8-8C9A-43F0-82D4-D776446E658B}"/>
    <cellStyle name="Output 3 39 2 3 2" xfId="27096" xr:uid="{26029A1A-C470-4938-9028-B2229AF99AC1}"/>
    <cellStyle name="Output 3 39 2 3 2 2" xfId="27097" xr:uid="{287DADBE-AE2E-444A-8733-72A28FB7997C}"/>
    <cellStyle name="Output 3 39 2 3 2_Volatility" xfId="27098" xr:uid="{258EDBB7-3F89-4656-8AAF-A40409568A1C}"/>
    <cellStyle name="Output 3 39 2 3 3" xfId="27099" xr:uid="{BB900425-EFE1-466F-85F9-7507E08E2AA3}"/>
    <cellStyle name="Output 3 39 2 3_Volatility" xfId="27100" xr:uid="{5B5FE82E-2A30-4D38-9D2B-74C62B09B95B}"/>
    <cellStyle name="Output 3 39 2 4" xfId="27101" xr:uid="{F1F9ECEF-C8CC-41DD-8DCD-5BE6A1F2FAD4}"/>
    <cellStyle name="Output 3 39 2 4 2" xfId="27102" xr:uid="{84E92492-607B-4F3A-AF11-56626A31C16F}"/>
    <cellStyle name="Output 3 39 2 4_Volatility" xfId="27103" xr:uid="{33EB0D25-6C79-4F6D-9118-895B4C30300C}"/>
    <cellStyle name="Output 3 39 2 5" xfId="27104" xr:uid="{90FC6087-7747-4E8A-AF9D-B9A50271AC3D}"/>
    <cellStyle name="Output 3 39 2_Volatility" xfId="27105" xr:uid="{7D9D792F-14FB-4D11-8907-61DD4A03C0BF}"/>
    <cellStyle name="Output 3 39 3" xfId="27106" xr:uid="{A73E980B-A2E3-4BBF-BA54-734403E5E29D}"/>
    <cellStyle name="Output 3 39 3 2" xfId="27107" xr:uid="{BDDA7C4E-84AD-4D6E-AB03-F01FEA43195E}"/>
    <cellStyle name="Output 3 39 3 2 2" xfId="27108" xr:uid="{EFC6A7CB-4AF6-406B-BFFF-1AF91E5AEB76}"/>
    <cellStyle name="Output 3 39 3 2_Volatility" xfId="27109" xr:uid="{D7D8114D-0C30-4726-AD08-A0AD60AF391D}"/>
    <cellStyle name="Output 3 39 3 3" xfId="27110" xr:uid="{3023FDE7-B219-4BAA-B697-DFD2A4ACEA82}"/>
    <cellStyle name="Output 3 39 3_Volatility" xfId="27111" xr:uid="{C1F98CCC-CF37-429D-9D98-46DFA7CF6010}"/>
    <cellStyle name="Output 3 39 4" xfId="27112" xr:uid="{82085A16-1798-42EA-9B17-5887F492CBB0}"/>
    <cellStyle name="Output 3 39 4 2" xfId="27113" xr:uid="{2AF62A44-4555-447D-816F-FFEFBCFC40C9}"/>
    <cellStyle name="Output 3 39 4_Volatility" xfId="27114" xr:uid="{C7464665-6939-4F58-A601-7696A7C82B02}"/>
    <cellStyle name="Output 3 39 5" xfId="27115" xr:uid="{132858BC-F1D2-447F-92B2-E506F48F4695}"/>
    <cellStyle name="Output 3 39_Volatility" xfId="27116" xr:uid="{066CE7EB-ABF2-4B7D-B6A7-F871BB635B89}"/>
    <cellStyle name="Output 3 4" xfId="27117" xr:uid="{AD6C8B9B-F28D-451E-94F9-51A48BF73FD1}"/>
    <cellStyle name="Output 3 4 2" xfId="27118" xr:uid="{A3554B60-5CBF-4402-9927-5B357C530E78}"/>
    <cellStyle name="Output 3 4 2 2" xfId="27119" xr:uid="{65F86BAF-E9E4-4AD1-9892-5200E40F26D9}"/>
    <cellStyle name="Output 3 4 2 2 2" xfId="27120" xr:uid="{6834483C-FCB6-4E18-A338-A057B1B42A36}"/>
    <cellStyle name="Output 3 4 2 2 2 2" xfId="27121" xr:uid="{EA8E29FA-3169-4EB3-BB9B-FD42EB53FEEC}"/>
    <cellStyle name="Output 3 4 2 2 2_Volatility" xfId="27122" xr:uid="{F1AD8D17-591F-4F6A-9690-0139EAC4EFE1}"/>
    <cellStyle name="Output 3 4 2 2 3" xfId="27123" xr:uid="{BC557434-78DD-46F0-926E-A1E2A9EF3E92}"/>
    <cellStyle name="Output 3 4 2 2_Volatility" xfId="27124" xr:uid="{BC2606E2-4EF2-4820-89F0-A101382F6321}"/>
    <cellStyle name="Output 3 4 2 3" xfId="27125" xr:uid="{877734FB-7B83-4996-9CEA-8AD2FD45FFC9}"/>
    <cellStyle name="Output 3 4 2 3 2" xfId="27126" xr:uid="{EC8645E6-73B9-4A30-A8F0-AFB6B63F3A8B}"/>
    <cellStyle name="Output 3 4 2 3 2 2" xfId="27127" xr:uid="{4E4C4D05-4007-4409-BDD3-CC1C695DB699}"/>
    <cellStyle name="Output 3 4 2 3 2_Volatility" xfId="27128" xr:uid="{8E368B26-F7F8-4826-9DE9-D4DE105D200E}"/>
    <cellStyle name="Output 3 4 2 3 3" xfId="27129" xr:uid="{F89702DA-3491-452E-B211-B091EB005843}"/>
    <cellStyle name="Output 3 4 2 3_Volatility" xfId="27130" xr:uid="{A2224541-47F6-4078-8B95-821F1C0E1D1A}"/>
    <cellStyle name="Output 3 4 2 4" xfId="27131" xr:uid="{735D915E-AFAD-4C40-A509-55B69CE31844}"/>
    <cellStyle name="Output 3 4 2 4 2" xfId="27132" xr:uid="{41AAD425-C9FF-4086-9ADC-69B058EEF28B}"/>
    <cellStyle name="Output 3 4 2 4_Volatility" xfId="27133" xr:uid="{AE510707-1B3A-474F-AE54-689D4F3552D3}"/>
    <cellStyle name="Output 3 4 2 5" xfId="27134" xr:uid="{FB366E56-0741-4B1F-9C24-D00E0DFDC1C0}"/>
    <cellStyle name="Output 3 4 2_Volatility" xfId="27135" xr:uid="{DFF642F7-AA05-4BC4-9F81-06EF41ACC3D5}"/>
    <cellStyle name="Output 3 4 3" xfId="27136" xr:uid="{BF5A2B19-B239-42CB-B5C0-3F04376FB608}"/>
    <cellStyle name="Output 3 4 3 2" xfId="27137" xr:uid="{149DA26E-B4D9-4710-9B2A-529027C5918A}"/>
    <cellStyle name="Output 3 4 3 2 2" xfId="27138" xr:uid="{DB455493-C86B-4652-9437-914D6746C88B}"/>
    <cellStyle name="Output 3 4 3 2_Volatility" xfId="27139" xr:uid="{EE57B39A-5A54-431E-812E-5E1F8F11050C}"/>
    <cellStyle name="Output 3 4 3 3" xfId="27140" xr:uid="{BAF61900-45E3-43EF-B083-A7C231B01AB2}"/>
    <cellStyle name="Output 3 4 3_Volatility" xfId="27141" xr:uid="{7CFC03CA-19C6-48F6-B60A-39AD9E1A5C5B}"/>
    <cellStyle name="Output 3 4 4" xfId="27142" xr:uid="{F02A7963-71AE-497F-84F4-32656347045C}"/>
    <cellStyle name="Output 3 4 4 2" xfId="27143" xr:uid="{4997FAFB-CE7A-489F-9293-41D94E6CF240}"/>
    <cellStyle name="Output 3 4 4_Volatility" xfId="27144" xr:uid="{D5A59818-1188-40BA-8D7D-8FD4DE90F129}"/>
    <cellStyle name="Output 3 4 5" xfId="27145" xr:uid="{7C15EBBA-6CB8-4338-A356-36F8FE58F6AE}"/>
    <cellStyle name="Output 3 4_Volatility" xfId="27146" xr:uid="{F8B9C771-DA91-41F0-91DC-20D4F1BA9DC4}"/>
    <cellStyle name="Output 3 40" xfId="27147" xr:uid="{9413E366-4D80-4E86-9645-BB29D55FE4CD}"/>
    <cellStyle name="Output 3 40 2" xfId="27148" xr:uid="{6696E040-7AE0-49D2-895B-2BCA3AC61A59}"/>
    <cellStyle name="Output 3 40 2 2" xfId="27149" xr:uid="{E43B74E8-AACD-4E11-992E-D8BAD84E899F}"/>
    <cellStyle name="Output 3 40 2 2 2" xfId="27150" xr:uid="{BAF1270C-9F6B-4B71-BC9F-0B6C71730076}"/>
    <cellStyle name="Output 3 40 2 2 2 2" xfId="27151" xr:uid="{019ACB88-97D8-4CB9-9757-1AAC58E5260F}"/>
    <cellStyle name="Output 3 40 2 2 2_Volatility" xfId="27152" xr:uid="{B7759C87-C463-4EFF-BBF8-AC70E5B37E9F}"/>
    <cellStyle name="Output 3 40 2 2 3" xfId="27153" xr:uid="{E824CF8C-5059-4DC8-A828-BE9EBE9D2909}"/>
    <cellStyle name="Output 3 40 2 2_Volatility" xfId="27154" xr:uid="{61094A99-1414-418D-82B0-823AC344155A}"/>
    <cellStyle name="Output 3 40 2 3" xfId="27155" xr:uid="{FD6C3E3D-CEF4-4F5F-8ECB-F316E62D0481}"/>
    <cellStyle name="Output 3 40 2 3 2" xfId="27156" xr:uid="{79E554F0-BFB4-42A8-860B-FB1F9CECEDDD}"/>
    <cellStyle name="Output 3 40 2 3 2 2" xfId="27157" xr:uid="{9E782F0B-FC80-45D9-9D0E-D22D2E12A4D5}"/>
    <cellStyle name="Output 3 40 2 3 2_Volatility" xfId="27158" xr:uid="{46DE81B2-8336-41D8-90B3-67B5D51FD9DE}"/>
    <cellStyle name="Output 3 40 2 3 3" xfId="27159" xr:uid="{D88CC6C2-8498-48E9-9CAF-6F0D2A0E435F}"/>
    <cellStyle name="Output 3 40 2 3_Volatility" xfId="27160" xr:uid="{37DCAB53-2E6F-4FB2-9F1D-C5B5D6A28769}"/>
    <cellStyle name="Output 3 40 2 4" xfId="27161" xr:uid="{78894304-2B2D-487D-9798-DFB2D8285C75}"/>
    <cellStyle name="Output 3 40 2 4 2" xfId="27162" xr:uid="{B63AF8DC-5F2D-4902-A6D6-C72B852656D4}"/>
    <cellStyle name="Output 3 40 2 4_Volatility" xfId="27163" xr:uid="{9D099C97-1FE2-421B-BE8E-06D81862B4E4}"/>
    <cellStyle name="Output 3 40 2 5" xfId="27164" xr:uid="{9EA0BE16-6EED-44DD-80A8-02240A96ECB3}"/>
    <cellStyle name="Output 3 40 2_Volatility" xfId="27165" xr:uid="{C468DFD7-519A-47DB-8BE8-BC4E565AC139}"/>
    <cellStyle name="Output 3 40 3" xfId="27166" xr:uid="{2367C121-0106-4615-8398-6F5C408CF682}"/>
    <cellStyle name="Output 3 40 3 2" xfId="27167" xr:uid="{07825A31-314F-4B2B-A36F-576636472B84}"/>
    <cellStyle name="Output 3 40 3 2 2" xfId="27168" xr:uid="{91543EA5-20BB-4C4E-8D25-B476CD0A69E8}"/>
    <cellStyle name="Output 3 40 3 2_Volatility" xfId="27169" xr:uid="{2DDEB476-86EA-41C6-B900-C6B617A217E2}"/>
    <cellStyle name="Output 3 40 3 3" xfId="27170" xr:uid="{027ACC99-5D8C-4586-99AF-D582B368B614}"/>
    <cellStyle name="Output 3 40 3_Volatility" xfId="27171" xr:uid="{79600521-AF35-483E-8A20-99956B30EA40}"/>
    <cellStyle name="Output 3 40 4" xfId="27172" xr:uid="{567F8945-85B5-42A1-9AAA-03061128F033}"/>
    <cellStyle name="Output 3 40 4 2" xfId="27173" xr:uid="{6D99D1B3-C1C6-4840-966A-8A83E551AAD4}"/>
    <cellStyle name="Output 3 40 4_Volatility" xfId="27174" xr:uid="{5A1A408D-B587-46B0-96F3-98F8DF2443CD}"/>
    <cellStyle name="Output 3 40 5" xfId="27175" xr:uid="{BE11C409-0030-41CF-8DA9-2FDCCE8A8698}"/>
    <cellStyle name="Output 3 40_Volatility" xfId="27176" xr:uid="{4968085E-DF85-4A28-9961-867BDED24919}"/>
    <cellStyle name="Output 3 41" xfId="27177" xr:uid="{EA37F3D8-3E57-4172-BEDA-7EAF9B829608}"/>
    <cellStyle name="Output 3 41 2" xfId="27178" xr:uid="{B47AB641-52E4-4472-BC27-28AF1C8FB9FF}"/>
    <cellStyle name="Output 3 41 2 2" xfId="27179" xr:uid="{9A6908C8-2227-4CBB-95FD-E9A41A397D41}"/>
    <cellStyle name="Output 3 41 2 2 2" xfId="27180" xr:uid="{9DB3BD82-8827-46CF-8F36-F55F50B74C74}"/>
    <cellStyle name="Output 3 41 2 2 2 2" xfId="27181" xr:uid="{31978E9A-B474-4850-A960-11FAF12A1BBF}"/>
    <cellStyle name="Output 3 41 2 2 2_Volatility" xfId="27182" xr:uid="{100DA172-9514-4653-8481-319495832F6B}"/>
    <cellStyle name="Output 3 41 2 2 3" xfId="27183" xr:uid="{A89B13E9-7605-4ABA-9205-DD3EABE4E833}"/>
    <cellStyle name="Output 3 41 2 2_Volatility" xfId="27184" xr:uid="{48716FFD-ADAE-4201-AFA1-0FD8E39E96A7}"/>
    <cellStyle name="Output 3 41 2 3" xfId="27185" xr:uid="{1B8EA872-C960-4EFE-8224-09F34C0645D7}"/>
    <cellStyle name="Output 3 41 2 3 2" xfId="27186" xr:uid="{559C7D61-608E-4B1F-8E5F-9EF00F8AFB6B}"/>
    <cellStyle name="Output 3 41 2 3 2 2" xfId="27187" xr:uid="{D9E5B9B5-6035-4FC4-A942-EC3AA41DBE2C}"/>
    <cellStyle name="Output 3 41 2 3 2_Volatility" xfId="27188" xr:uid="{1EB223F4-05E2-4390-B2D1-361FA91998ED}"/>
    <cellStyle name="Output 3 41 2 3 3" xfId="27189" xr:uid="{F0320C1A-B4EF-4522-83AD-778750FFA058}"/>
    <cellStyle name="Output 3 41 2 3_Volatility" xfId="27190" xr:uid="{2EC36B42-15FD-4CD4-98BB-DA1914641251}"/>
    <cellStyle name="Output 3 41 2 4" xfId="27191" xr:uid="{53A9ECCA-55B5-428E-8F2D-3CFCAFA45791}"/>
    <cellStyle name="Output 3 41 2 4 2" xfId="27192" xr:uid="{4BAB331B-732C-4B18-843F-1C6B5A960075}"/>
    <cellStyle name="Output 3 41 2 4_Volatility" xfId="27193" xr:uid="{23658F16-DD32-4D4B-A793-0FF0D106610D}"/>
    <cellStyle name="Output 3 41 2 5" xfId="27194" xr:uid="{4996EC9A-9D3C-4BF2-8498-53F113EC585E}"/>
    <cellStyle name="Output 3 41 2_Volatility" xfId="27195" xr:uid="{D312EF26-CC63-48B4-B595-729F941E6794}"/>
    <cellStyle name="Output 3 41 3" xfId="27196" xr:uid="{71600D07-7D44-46C5-8B42-E440C8341BAE}"/>
    <cellStyle name="Output 3 41 3 2" xfId="27197" xr:uid="{BA9C7EE1-167E-4FDE-8171-5582F16509D1}"/>
    <cellStyle name="Output 3 41 3 2 2" xfId="27198" xr:uid="{E99BB761-D107-4B77-9498-7807DA516EAF}"/>
    <cellStyle name="Output 3 41 3 2_Volatility" xfId="27199" xr:uid="{B1326890-F8AA-42BD-BFB5-03BCB8E1EBEB}"/>
    <cellStyle name="Output 3 41 3 3" xfId="27200" xr:uid="{007F7A48-5531-42A0-BDE0-921E6004522D}"/>
    <cellStyle name="Output 3 41 3_Volatility" xfId="27201" xr:uid="{0BEBA716-9AEC-4C99-B9E8-55459D6E2E49}"/>
    <cellStyle name="Output 3 41 4" xfId="27202" xr:uid="{17A32B09-48F8-4A95-A8B2-AA8B1AF31A62}"/>
    <cellStyle name="Output 3 41 4 2" xfId="27203" xr:uid="{9C37AF18-EBE1-4B77-BB50-92FABDBF43D1}"/>
    <cellStyle name="Output 3 41 4_Volatility" xfId="27204" xr:uid="{FCF20B69-83E1-4E91-BF43-61C8E33ADF35}"/>
    <cellStyle name="Output 3 41 5" xfId="27205" xr:uid="{47189A23-0E2E-435B-8C40-8778C6F8D4B1}"/>
    <cellStyle name="Output 3 41_Volatility" xfId="27206" xr:uid="{8523B1E5-AFCE-483B-BFFD-F7F73C5CFF13}"/>
    <cellStyle name="Output 3 42" xfId="27207" xr:uid="{C5B6C9F8-50FB-44C3-A9BD-90AE32A521B5}"/>
    <cellStyle name="Output 3 42 2" xfId="27208" xr:uid="{80A7D9B8-2ED5-40B6-A792-5CAE3AEAD4AE}"/>
    <cellStyle name="Output 3 42 2 2" xfId="27209" xr:uid="{DC22C4A2-BCF8-4FCF-900B-017351FADDEC}"/>
    <cellStyle name="Output 3 42 2 2 2" xfId="27210" xr:uid="{872C782A-5B29-4295-A8C6-7C3B2A776AB7}"/>
    <cellStyle name="Output 3 42 2 2 2 2" xfId="27211" xr:uid="{6BB35C9F-9E56-48B2-8570-E60D9734BC53}"/>
    <cellStyle name="Output 3 42 2 2 2_Volatility" xfId="27212" xr:uid="{DA9E20CA-9688-4EDA-B03E-4FC72E592DBF}"/>
    <cellStyle name="Output 3 42 2 2 3" xfId="27213" xr:uid="{1AABB3C0-A2E2-47D4-9364-77E297B9F41A}"/>
    <cellStyle name="Output 3 42 2 2_Volatility" xfId="27214" xr:uid="{65D458EF-961C-4750-8D77-83FC05361BFB}"/>
    <cellStyle name="Output 3 42 2 3" xfId="27215" xr:uid="{83A10280-AC19-427D-AE0C-ED9E94963924}"/>
    <cellStyle name="Output 3 42 2 3 2" xfId="27216" xr:uid="{05367277-8E35-4274-954D-40EFA330C458}"/>
    <cellStyle name="Output 3 42 2 3 2 2" xfId="27217" xr:uid="{3C3EF3AF-52F4-4FD6-942E-F22F475D7607}"/>
    <cellStyle name="Output 3 42 2 3 2_Volatility" xfId="27218" xr:uid="{6376CE0D-56C9-4E10-905C-1B2578B26600}"/>
    <cellStyle name="Output 3 42 2 3 3" xfId="27219" xr:uid="{6420B40E-8304-42E4-9250-24571ED5B027}"/>
    <cellStyle name="Output 3 42 2 3_Volatility" xfId="27220" xr:uid="{ED7D779C-2BCE-41D0-B9A3-C6E56678FF5B}"/>
    <cellStyle name="Output 3 42 2 4" xfId="27221" xr:uid="{CA0D8ACA-70F1-4513-9EDA-A7E821D161BF}"/>
    <cellStyle name="Output 3 42 2 4 2" xfId="27222" xr:uid="{43B9B198-CDBA-4D80-94D9-4CAF5F2FA8F1}"/>
    <cellStyle name="Output 3 42 2 4_Volatility" xfId="27223" xr:uid="{3ADA53E8-2E0D-4D7B-B9E6-267F0846D552}"/>
    <cellStyle name="Output 3 42 2 5" xfId="27224" xr:uid="{6064C30A-B1D4-478C-807E-3E3AC4AFA458}"/>
    <cellStyle name="Output 3 42 2_Volatility" xfId="27225" xr:uid="{E40B0E9B-3F24-43B0-BFF7-3C400E7CC250}"/>
    <cellStyle name="Output 3 42 3" xfId="27226" xr:uid="{3E79FB95-CE87-4CD6-A911-439F5EE51A2E}"/>
    <cellStyle name="Output 3 42 3 2" xfId="27227" xr:uid="{D8B5DA9E-0D64-423D-BD58-CACE9FDBD1F9}"/>
    <cellStyle name="Output 3 42 3 2 2" xfId="27228" xr:uid="{4B824719-EB1C-4D54-846D-A566B19353F8}"/>
    <cellStyle name="Output 3 42 3 2_Volatility" xfId="27229" xr:uid="{10748DB1-0E84-4DF3-9870-6846CAFC76ED}"/>
    <cellStyle name="Output 3 42 3 3" xfId="27230" xr:uid="{16170BDF-64EC-4D25-B85B-CE1EA43AE33B}"/>
    <cellStyle name="Output 3 42 3_Volatility" xfId="27231" xr:uid="{7B9A7FA4-C3A5-4749-9D16-698F04CE5B9E}"/>
    <cellStyle name="Output 3 42 4" xfId="27232" xr:uid="{8B7851AC-261F-46FB-BE7C-61DD413326BC}"/>
    <cellStyle name="Output 3 42 4 2" xfId="27233" xr:uid="{2696EDDA-52A8-4EE5-A91E-A9E1D48F4C75}"/>
    <cellStyle name="Output 3 42 4_Volatility" xfId="27234" xr:uid="{44C20A2A-F363-4F77-8540-A670C0844788}"/>
    <cellStyle name="Output 3 42 5" xfId="27235" xr:uid="{2FBF2E88-B91E-4976-83B7-DB5DD9050029}"/>
    <cellStyle name="Output 3 42_Volatility" xfId="27236" xr:uid="{6386B179-E241-4EBA-AE68-B1A1E10C5351}"/>
    <cellStyle name="Output 3 43" xfId="27237" xr:uid="{CF40F862-28BC-42AE-931E-0587599406AC}"/>
    <cellStyle name="Output 3 43 2" xfId="27238" xr:uid="{DC91373B-35B0-4A89-84B0-C25C033ED74A}"/>
    <cellStyle name="Output 3 43 2 2" xfId="27239" xr:uid="{DFBDA6BB-88CA-41C0-9CAB-6105B91F0651}"/>
    <cellStyle name="Output 3 43 2 2 2" xfId="27240" xr:uid="{9A4E1B90-637C-4852-8AD1-63AF00E91DF2}"/>
    <cellStyle name="Output 3 43 2 2 2 2" xfId="27241" xr:uid="{1D0D16A8-4264-4F78-8EBB-4CF99BC8DDCA}"/>
    <cellStyle name="Output 3 43 2 2 2_Volatility" xfId="27242" xr:uid="{19547E16-6C9A-4523-A63D-4E09C1619C82}"/>
    <cellStyle name="Output 3 43 2 2 3" xfId="27243" xr:uid="{3413B1F3-5B88-48D6-A036-BF722C3BD4FF}"/>
    <cellStyle name="Output 3 43 2 2_Volatility" xfId="27244" xr:uid="{99292E36-79CB-4661-BD27-F9D34CDC8B09}"/>
    <cellStyle name="Output 3 43 2 3" xfId="27245" xr:uid="{4F554DEA-42EA-4347-B95B-F327277BF5DD}"/>
    <cellStyle name="Output 3 43 2 3 2" xfId="27246" xr:uid="{5E901FF5-4200-45D0-B512-B39CE74E3A09}"/>
    <cellStyle name="Output 3 43 2 3 2 2" xfId="27247" xr:uid="{C171C738-FA17-4C3B-BC4C-DA0E744612AE}"/>
    <cellStyle name="Output 3 43 2 3 2_Volatility" xfId="27248" xr:uid="{DFFF53F2-2B60-4C2C-8CDB-5EF9C1E775C8}"/>
    <cellStyle name="Output 3 43 2 3 3" xfId="27249" xr:uid="{AC694A0F-AED9-4D42-A1F8-AD18BE4D9688}"/>
    <cellStyle name="Output 3 43 2 3_Volatility" xfId="27250" xr:uid="{D8A9BB71-5D30-42AB-BD17-0F3044A4DA33}"/>
    <cellStyle name="Output 3 43 2 4" xfId="27251" xr:uid="{AC1BD2E3-A455-4118-B97C-3BD8559497E0}"/>
    <cellStyle name="Output 3 43 2 4 2" xfId="27252" xr:uid="{5BCCAD3B-708B-4392-9EFB-9D6D37A7C546}"/>
    <cellStyle name="Output 3 43 2 4_Volatility" xfId="27253" xr:uid="{BAD7296D-29A9-4E2C-9BB8-D8BE73942D5F}"/>
    <cellStyle name="Output 3 43 2 5" xfId="27254" xr:uid="{687468D2-662C-47B1-8395-6F380817BF2D}"/>
    <cellStyle name="Output 3 43 2_Volatility" xfId="27255" xr:uid="{6804EF8D-2E5F-4A1D-B4EB-144E06AA6C79}"/>
    <cellStyle name="Output 3 43 3" xfId="27256" xr:uid="{08B976CD-C421-4D5A-9329-043A40DB699A}"/>
    <cellStyle name="Output 3 43 3 2" xfId="27257" xr:uid="{53FC921B-EBF8-4E92-ABA3-54514B40F5D4}"/>
    <cellStyle name="Output 3 43 3 2 2" xfId="27258" xr:uid="{1FC83214-8273-4975-830D-C8A867A58504}"/>
    <cellStyle name="Output 3 43 3 2_Volatility" xfId="27259" xr:uid="{CAFF68F2-1825-45B1-942F-07C56CAC24C4}"/>
    <cellStyle name="Output 3 43 3 3" xfId="27260" xr:uid="{D67A3E2F-B010-4335-AC70-734087CC170B}"/>
    <cellStyle name="Output 3 43 3_Volatility" xfId="27261" xr:uid="{CF029C96-57D6-4980-9AA3-40D31973069D}"/>
    <cellStyle name="Output 3 43 4" xfId="27262" xr:uid="{D3B77D63-BAA1-4FB8-9893-E66C98BA522B}"/>
    <cellStyle name="Output 3 43 4 2" xfId="27263" xr:uid="{B0BB826C-4CD9-4510-A1A7-0A195F7CC4B7}"/>
    <cellStyle name="Output 3 43 4_Volatility" xfId="27264" xr:uid="{9F7B66A3-9D51-4B2D-A134-70E076885DA3}"/>
    <cellStyle name="Output 3 43 5" xfId="27265" xr:uid="{EF5BE36C-6677-41BD-8961-27153C843185}"/>
    <cellStyle name="Output 3 43_Volatility" xfId="27266" xr:uid="{6611D230-70D3-4D12-A4D1-BD993632F4C1}"/>
    <cellStyle name="Output 3 44" xfId="27267" xr:uid="{F65A2C88-8BBA-4059-A503-14EB7CB4DEBA}"/>
    <cellStyle name="Output 3 44 2" xfId="27268" xr:uid="{C5CD581F-3B8F-4BF5-835E-F7B584193671}"/>
    <cellStyle name="Output 3 44 2 2" xfId="27269" xr:uid="{69DCE6B6-90A2-439F-9289-D74B69D503B9}"/>
    <cellStyle name="Output 3 44 2 2 2" xfId="27270" xr:uid="{2A22C44A-2913-4D40-9D47-1EFCF4C1381C}"/>
    <cellStyle name="Output 3 44 2 2 2 2" xfId="27271" xr:uid="{26F62D1F-2067-4EE6-BEBB-8E9BAEAB0FBF}"/>
    <cellStyle name="Output 3 44 2 2 2_Volatility" xfId="27272" xr:uid="{920765A4-7672-4E8F-A7B5-7FEA0335CF0E}"/>
    <cellStyle name="Output 3 44 2 2 3" xfId="27273" xr:uid="{CEA9F266-4138-43BA-8C9A-F9235618F272}"/>
    <cellStyle name="Output 3 44 2 2_Volatility" xfId="27274" xr:uid="{C4316328-07D3-4430-AD4A-50794693F772}"/>
    <cellStyle name="Output 3 44 2 3" xfId="27275" xr:uid="{D38F6DCC-CAC6-47FF-AB24-0FB42DB15DEA}"/>
    <cellStyle name="Output 3 44 2 3 2" xfId="27276" xr:uid="{68F2503A-7BC6-448D-A62A-1ABCEC57CADD}"/>
    <cellStyle name="Output 3 44 2 3 2 2" xfId="27277" xr:uid="{9300606B-900A-4D2C-97D3-4B4B6AC2FC3C}"/>
    <cellStyle name="Output 3 44 2 3 2_Volatility" xfId="27278" xr:uid="{7E4343BD-6C29-4AFF-8C8E-8C027F92569B}"/>
    <cellStyle name="Output 3 44 2 3 3" xfId="27279" xr:uid="{F8588136-784E-4D1B-A9EA-E0B56C2C15A2}"/>
    <cellStyle name="Output 3 44 2 3_Volatility" xfId="27280" xr:uid="{86CCB6E7-C1E9-4E4C-A6C8-5C5A3DDD1320}"/>
    <cellStyle name="Output 3 44 2 4" xfId="27281" xr:uid="{45DF18DE-8F40-4F89-92CC-30F5C2D67273}"/>
    <cellStyle name="Output 3 44 2 4 2" xfId="27282" xr:uid="{D455DEEE-4B7A-408B-8F21-6F74E06895B2}"/>
    <cellStyle name="Output 3 44 2 4_Volatility" xfId="27283" xr:uid="{E4B61EDF-432D-4FFE-86FC-57B2A87A8EB6}"/>
    <cellStyle name="Output 3 44 2 5" xfId="27284" xr:uid="{217023F8-6EF8-4244-B3DE-60D06D302A26}"/>
    <cellStyle name="Output 3 44 2_Volatility" xfId="27285" xr:uid="{54788C27-270D-40BD-A16A-53E4FAB29D70}"/>
    <cellStyle name="Output 3 44 3" xfId="27286" xr:uid="{D8EFFE13-61E1-4BB4-A08D-DB028B3A1AB4}"/>
    <cellStyle name="Output 3 44 3 2" xfId="27287" xr:uid="{A7C0AF5C-6B7A-4E22-A5BD-203BB59619E6}"/>
    <cellStyle name="Output 3 44 3 2 2" xfId="27288" xr:uid="{D1777A77-6695-433E-8A84-87C228393667}"/>
    <cellStyle name="Output 3 44 3 2_Volatility" xfId="27289" xr:uid="{25F0E141-4EFE-4BB7-AC6A-1207474DDE8E}"/>
    <cellStyle name="Output 3 44 3 3" xfId="27290" xr:uid="{2CC605B0-31A5-4737-97D4-11612313AFB3}"/>
    <cellStyle name="Output 3 44 3_Volatility" xfId="27291" xr:uid="{647B1F32-B75A-4F8F-B78E-CC86EE37D44C}"/>
    <cellStyle name="Output 3 44 4" xfId="27292" xr:uid="{CC786AF9-0E96-4232-A79D-13311EDCC9C2}"/>
    <cellStyle name="Output 3 44 4 2" xfId="27293" xr:uid="{24C56539-8DB7-404B-AE3B-0EB86088AD27}"/>
    <cellStyle name="Output 3 44 4_Volatility" xfId="27294" xr:uid="{08C59160-9DDD-445C-8BAA-E0B01DBEAD55}"/>
    <cellStyle name="Output 3 44 5" xfId="27295" xr:uid="{1EC58BCD-7295-4955-A25D-DCD7C81DA59E}"/>
    <cellStyle name="Output 3 44_Volatility" xfId="27296" xr:uid="{08D8A541-A4C9-4552-9BCF-851B405BC029}"/>
    <cellStyle name="Output 3 45" xfId="27297" xr:uid="{ABB62E29-27CA-4C7F-85A6-ECE6FE5F6E82}"/>
    <cellStyle name="Output 3 45 2" xfId="27298" xr:uid="{8B17CA81-0970-48EB-9344-EB2D39C7A107}"/>
    <cellStyle name="Output 3 45 2 2" xfId="27299" xr:uid="{235208DF-6F16-4649-ABCE-A358344ECB75}"/>
    <cellStyle name="Output 3 45 2 2 2" xfId="27300" xr:uid="{8F5F31EC-4F2F-422C-8676-1924826254F4}"/>
    <cellStyle name="Output 3 45 2 2 2 2" xfId="27301" xr:uid="{6DAA1EFC-16A4-4ADC-842E-BDA32294A7E9}"/>
    <cellStyle name="Output 3 45 2 2 2_Volatility" xfId="27302" xr:uid="{F9803A8F-9111-417D-A60D-50A6D1FC9523}"/>
    <cellStyle name="Output 3 45 2 2 3" xfId="27303" xr:uid="{059B4689-8B54-4661-8B7C-093EC1C2FFA8}"/>
    <cellStyle name="Output 3 45 2 2_Volatility" xfId="27304" xr:uid="{6E0599FE-90D9-4208-B6CA-FCFEADF2335B}"/>
    <cellStyle name="Output 3 45 2 3" xfId="27305" xr:uid="{562BAD44-540D-434E-81AD-846E4E64EFBB}"/>
    <cellStyle name="Output 3 45 2 3 2" xfId="27306" xr:uid="{7B97DD1B-0351-45C3-9DC4-358826BF5313}"/>
    <cellStyle name="Output 3 45 2 3 2 2" xfId="27307" xr:uid="{CB7FDE0A-DA53-4D06-AF36-9261898F6426}"/>
    <cellStyle name="Output 3 45 2 3 2_Volatility" xfId="27308" xr:uid="{F527857C-CDFF-4A5F-95FB-E652C15156B6}"/>
    <cellStyle name="Output 3 45 2 3 3" xfId="27309" xr:uid="{673A0932-0718-482E-A0B7-66D3F38A2A67}"/>
    <cellStyle name="Output 3 45 2 3_Volatility" xfId="27310" xr:uid="{83ACC61A-612B-4DF4-B498-FA6D9960C36F}"/>
    <cellStyle name="Output 3 45 2 4" xfId="27311" xr:uid="{0649D3E1-B61C-4E20-AAFB-FAB3F52F49BF}"/>
    <cellStyle name="Output 3 45 2 4 2" xfId="27312" xr:uid="{690262AF-B7FB-414D-9318-1AB6F6A751A2}"/>
    <cellStyle name="Output 3 45 2 4_Volatility" xfId="27313" xr:uid="{9DD6A514-CF9A-43CE-8646-D7AAD5914E87}"/>
    <cellStyle name="Output 3 45 2 5" xfId="27314" xr:uid="{AE0D8F31-66FA-4AF6-AA79-2C83CCDFC292}"/>
    <cellStyle name="Output 3 45 2_Volatility" xfId="27315" xr:uid="{8ACF7697-7222-4F0F-909F-86BBD291802C}"/>
    <cellStyle name="Output 3 45 3" xfId="27316" xr:uid="{B0E6B2C3-1CEF-4DCF-B41C-BB7F221FD153}"/>
    <cellStyle name="Output 3 45 3 2" xfId="27317" xr:uid="{7FD31819-E24A-4933-95A8-D0394D961744}"/>
    <cellStyle name="Output 3 45 3 2 2" xfId="27318" xr:uid="{3C267E76-4D69-4178-8AEC-2B1EB1F9E473}"/>
    <cellStyle name="Output 3 45 3 2_Volatility" xfId="27319" xr:uid="{4D23E099-57B1-49AB-94B9-9367290133EC}"/>
    <cellStyle name="Output 3 45 3 3" xfId="27320" xr:uid="{2C42229C-EEB9-45B4-B55A-BDDF94C60210}"/>
    <cellStyle name="Output 3 45 3_Volatility" xfId="27321" xr:uid="{1D8FFA5B-124B-45B2-917C-063D46715B34}"/>
    <cellStyle name="Output 3 45 4" xfId="27322" xr:uid="{4DF7FA2D-A2ED-4370-B4F8-716CBE03363F}"/>
    <cellStyle name="Output 3 45 4 2" xfId="27323" xr:uid="{07DF56F6-C179-4675-8F02-5E55F89B010B}"/>
    <cellStyle name="Output 3 45 4_Volatility" xfId="27324" xr:uid="{2DDA6BB9-B515-409F-A22E-3417302B0DB7}"/>
    <cellStyle name="Output 3 45 5" xfId="27325" xr:uid="{B868FE35-8001-48FB-BB69-AEFD915E795C}"/>
    <cellStyle name="Output 3 45_Volatility" xfId="27326" xr:uid="{F577F8DF-A2CA-41AD-82C4-8DFA9994E9CE}"/>
    <cellStyle name="Output 3 46" xfId="27327" xr:uid="{F7CEABCF-C83E-4DBE-9A21-524F910FD223}"/>
    <cellStyle name="Output 3 46 2" xfId="27328" xr:uid="{7DCE4835-85E9-46C3-B1E1-C5ABCDC17E9E}"/>
    <cellStyle name="Output 3 46 2 2" xfId="27329" xr:uid="{EC13543F-2EA2-4271-987A-328FEFF43F24}"/>
    <cellStyle name="Output 3 46 2 2 2" xfId="27330" xr:uid="{6A28D8B1-BEB5-4C2E-8E8A-46F37B6D357F}"/>
    <cellStyle name="Output 3 46 2 2 2 2" xfId="27331" xr:uid="{DF3EA24C-650B-4CD3-AD8F-47F4518FBDF3}"/>
    <cellStyle name="Output 3 46 2 2 2_Volatility" xfId="27332" xr:uid="{CE3C594D-73EB-41F0-B426-916AC72D611E}"/>
    <cellStyle name="Output 3 46 2 2 3" xfId="27333" xr:uid="{93BABBF6-55FF-43B6-85E1-E95AD7715CB2}"/>
    <cellStyle name="Output 3 46 2 2_Volatility" xfId="27334" xr:uid="{ABAE0632-212A-46B4-B642-043032D5AEEE}"/>
    <cellStyle name="Output 3 46 2 3" xfId="27335" xr:uid="{19693CB8-EA68-430F-B17B-18E16205E848}"/>
    <cellStyle name="Output 3 46 2 3 2" xfId="27336" xr:uid="{E20AEAEF-2F7C-4FBD-BC2C-FE1318CA15B8}"/>
    <cellStyle name="Output 3 46 2 3 2 2" xfId="27337" xr:uid="{47E0574B-4883-4520-82B7-7402F40230D1}"/>
    <cellStyle name="Output 3 46 2 3 2_Volatility" xfId="27338" xr:uid="{702BA27C-9F5C-4EAF-A786-ABF2BB560535}"/>
    <cellStyle name="Output 3 46 2 3 3" xfId="27339" xr:uid="{5AE26EC2-3AC1-4C98-8019-6103B18426AE}"/>
    <cellStyle name="Output 3 46 2 3_Volatility" xfId="27340" xr:uid="{1BC7B67E-D312-4EDD-9233-68657BD650C1}"/>
    <cellStyle name="Output 3 46 2 4" xfId="27341" xr:uid="{30ED762A-74C4-448C-8F09-2F73556A647B}"/>
    <cellStyle name="Output 3 46 2 4 2" xfId="27342" xr:uid="{1E895856-2824-407B-9C78-9E26E829D763}"/>
    <cellStyle name="Output 3 46 2 4_Volatility" xfId="27343" xr:uid="{8A0F88A0-D4E6-4252-9CA9-9B55E169CC08}"/>
    <cellStyle name="Output 3 46 2 5" xfId="27344" xr:uid="{75327AC8-AA75-411C-9A01-9C017CC592B7}"/>
    <cellStyle name="Output 3 46 2_Volatility" xfId="27345" xr:uid="{492E1095-AB3C-4A84-884D-1A9D188B0D49}"/>
    <cellStyle name="Output 3 46 3" xfId="27346" xr:uid="{A3DB5AE6-D856-4FEF-ADFB-D7A1B978DB07}"/>
    <cellStyle name="Output 3 46 3 2" xfId="27347" xr:uid="{1F68A500-DE43-4D34-A545-26B6EADCF9B9}"/>
    <cellStyle name="Output 3 46 3 2 2" xfId="27348" xr:uid="{8B0B03E7-4228-48FF-9F9A-7E09E2ACD03D}"/>
    <cellStyle name="Output 3 46 3 2_Volatility" xfId="27349" xr:uid="{9E678505-FAE2-42F0-B292-A50BE3CE32EE}"/>
    <cellStyle name="Output 3 46 3 3" xfId="27350" xr:uid="{BD0C778D-DC89-439B-AD0E-667FB6E66CAE}"/>
    <cellStyle name="Output 3 46 3_Volatility" xfId="27351" xr:uid="{DB8A14B5-4DC8-4311-B5DC-25069421FE2C}"/>
    <cellStyle name="Output 3 46 4" xfId="27352" xr:uid="{A7E0600E-0FFC-495E-ADBA-9CFE75F59CFB}"/>
    <cellStyle name="Output 3 46 4 2" xfId="27353" xr:uid="{8ECF9C4C-ED05-4332-B218-D984AA9FB827}"/>
    <cellStyle name="Output 3 46 4_Volatility" xfId="27354" xr:uid="{3961DCEA-9F20-46F5-A7C3-D6A9D089888A}"/>
    <cellStyle name="Output 3 46 5" xfId="27355" xr:uid="{24C0EDCE-0F34-4768-86EC-8FC55E52AAA2}"/>
    <cellStyle name="Output 3 46_Volatility" xfId="27356" xr:uid="{8072F342-9830-48B0-9951-43D38A4964C9}"/>
    <cellStyle name="Output 3 47" xfId="27357" xr:uid="{9CDE1007-872E-4674-8D48-103B0994E8E7}"/>
    <cellStyle name="Output 3 47 2" xfId="27358" xr:uid="{30BF0673-DC59-4551-8D7D-23AE7124CB1D}"/>
    <cellStyle name="Output 3 47 2 2" xfId="27359" xr:uid="{9A6B6664-ECB3-456C-AD8E-EA77025C1A21}"/>
    <cellStyle name="Output 3 47 2 2 2" xfId="27360" xr:uid="{26CE7BC2-C75E-4051-BAC6-3A77C8A3CD00}"/>
    <cellStyle name="Output 3 47 2 2_Volatility" xfId="27361" xr:uid="{2500671F-5561-4B55-A23A-5ECF051E2D73}"/>
    <cellStyle name="Output 3 47 2 3" xfId="27362" xr:uid="{53CF3760-55DB-46A2-862A-341678848B64}"/>
    <cellStyle name="Output 3 47 2_Volatility" xfId="27363" xr:uid="{DE894736-D99B-42BA-B3DC-88BA37910EED}"/>
    <cellStyle name="Output 3 47 3" xfId="27364" xr:uid="{D6B77529-BCC5-40D9-9C5D-A0DF41AA2033}"/>
    <cellStyle name="Output 3 47 3 2" xfId="27365" xr:uid="{0CFEC45A-CE82-4D17-B4C2-5E02F23E6CB3}"/>
    <cellStyle name="Output 3 47 3 2 2" xfId="27366" xr:uid="{F4DC90CE-69BA-4A24-AA8D-1EDF8608698D}"/>
    <cellStyle name="Output 3 47 3 2_Volatility" xfId="27367" xr:uid="{6B922951-14C1-4A37-9757-193013980BD7}"/>
    <cellStyle name="Output 3 47 3 3" xfId="27368" xr:uid="{5C07973A-D75E-4C6D-A0DD-459DECF9BF6D}"/>
    <cellStyle name="Output 3 47 3_Volatility" xfId="27369" xr:uid="{C642E37A-5E3A-4B6A-AA56-CD31CF67D7F9}"/>
    <cellStyle name="Output 3 47 4" xfId="27370" xr:uid="{D25F1D11-2EF3-46A3-A7E8-FA6E7F2FFB98}"/>
    <cellStyle name="Output 3 47 4 2" xfId="27371" xr:uid="{47A06577-1757-4CEB-BCF9-FD9A2232D415}"/>
    <cellStyle name="Output 3 47 4_Volatility" xfId="27372" xr:uid="{494B9608-BC69-4D8A-8FF7-48C619BFCD9B}"/>
    <cellStyle name="Output 3 47 5" xfId="27373" xr:uid="{DE15BFBF-80D8-42D9-B874-65B039106E02}"/>
    <cellStyle name="Output 3 47_Volatility" xfId="27374" xr:uid="{1FFA7807-9782-483B-A25B-04A6B4EB0AB2}"/>
    <cellStyle name="Output 3 48" xfId="27375" xr:uid="{30B67F29-B6EC-4F0B-A70C-72F123F2B03D}"/>
    <cellStyle name="Output 3 48 2" xfId="27376" xr:uid="{215292D8-E278-4DAB-A062-DA7B4A251C46}"/>
    <cellStyle name="Output 3 48 2 2" xfId="27377" xr:uid="{69CA0EB9-AB68-4DE0-996F-22168F513C7D}"/>
    <cellStyle name="Output 3 48 2_Volatility" xfId="27378" xr:uid="{C301502C-2D69-463A-9012-8965D0ECD540}"/>
    <cellStyle name="Output 3 48 3" xfId="27379" xr:uid="{942DBFD6-C890-4E61-BAEA-F5488DFCAB97}"/>
    <cellStyle name="Output 3 48_Volatility" xfId="27380" xr:uid="{33D04B6F-3CAF-4086-8980-8A805B75AB02}"/>
    <cellStyle name="Output 3 49" xfId="27381" xr:uid="{C6498816-0A4F-4570-BD3A-C0240176716D}"/>
    <cellStyle name="Output 3 49 2" xfId="27382" xr:uid="{1C7835AC-44A1-4BAB-8722-049EA14D508A}"/>
    <cellStyle name="Output 3 49_Volatility" xfId="27383" xr:uid="{3C97674E-FE78-4EC7-8ABB-5E550AE28C0F}"/>
    <cellStyle name="Output 3 5" xfId="27384" xr:uid="{AAEA7AD4-FD20-4492-95A9-982DE24F9315}"/>
    <cellStyle name="Output 3 5 2" xfId="27385" xr:uid="{C7AAB494-ADA6-470A-9EA6-D2A8B1C7D85E}"/>
    <cellStyle name="Output 3 5 2 2" xfId="27386" xr:uid="{01066FB9-BB2B-426D-AEB7-B6724E7E21ED}"/>
    <cellStyle name="Output 3 5 2 2 2" xfId="27387" xr:uid="{B5B85F6E-9135-4E42-93C0-92BBECCB8507}"/>
    <cellStyle name="Output 3 5 2 2 2 2" xfId="27388" xr:uid="{8CA4DE19-97A9-469C-91C6-EBC7640648A8}"/>
    <cellStyle name="Output 3 5 2 2 2_Volatility" xfId="27389" xr:uid="{23BEBC8A-4BFE-49F8-A523-E3FB0A8AC43D}"/>
    <cellStyle name="Output 3 5 2 2 3" xfId="27390" xr:uid="{1441D3D9-A6C0-4086-8113-C781E37EF783}"/>
    <cellStyle name="Output 3 5 2 2_Volatility" xfId="27391" xr:uid="{71349CFD-E310-4206-8796-9321D1F20CC9}"/>
    <cellStyle name="Output 3 5 2 3" xfId="27392" xr:uid="{9C48216D-49B6-4CC0-BC81-AF5ABAC11836}"/>
    <cellStyle name="Output 3 5 2 3 2" xfId="27393" xr:uid="{9D9061F3-2E01-4D87-A59C-3F49B5BC64CF}"/>
    <cellStyle name="Output 3 5 2 3 2 2" xfId="27394" xr:uid="{86137FBD-9F0C-4074-AA50-B3C9C8FF0770}"/>
    <cellStyle name="Output 3 5 2 3 2_Volatility" xfId="27395" xr:uid="{6EE6D1EF-AF23-4503-A533-4CA2801F0C01}"/>
    <cellStyle name="Output 3 5 2 3 3" xfId="27396" xr:uid="{0F8BCC41-5E18-4D9E-99B3-3A88906DB30F}"/>
    <cellStyle name="Output 3 5 2 3_Volatility" xfId="27397" xr:uid="{90C1617A-6416-4F27-A502-3969C1D1E23C}"/>
    <cellStyle name="Output 3 5 2 4" xfId="27398" xr:uid="{4EC2063E-C3C9-4A86-961F-A14AF7187AC5}"/>
    <cellStyle name="Output 3 5 2 4 2" xfId="27399" xr:uid="{AA4C77F7-5880-4F46-8DDE-B57F0905FB54}"/>
    <cellStyle name="Output 3 5 2 4_Volatility" xfId="27400" xr:uid="{F67B6AB9-F222-48CC-A3A3-E6DD6CF7993C}"/>
    <cellStyle name="Output 3 5 2 5" xfId="27401" xr:uid="{003B892C-D020-4338-9109-BB7698C9F0A2}"/>
    <cellStyle name="Output 3 5 2_Volatility" xfId="27402" xr:uid="{6542B94B-A457-4BC7-9A6F-B2092DAC2BB5}"/>
    <cellStyle name="Output 3 5 3" xfId="27403" xr:uid="{253A5FBD-F53C-4855-8976-20DC49C13871}"/>
    <cellStyle name="Output 3 5 3 2" xfId="27404" xr:uid="{EE2D2750-8EFA-46B8-A89D-54A55F50052B}"/>
    <cellStyle name="Output 3 5 3 2 2" xfId="27405" xr:uid="{5F5B913A-3909-45ED-AD28-3BC574401E07}"/>
    <cellStyle name="Output 3 5 3 2_Volatility" xfId="27406" xr:uid="{4162F2E4-9A17-42FC-889E-F80D61032EE3}"/>
    <cellStyle name="Output 3 5 3 3" xfId="27407" xr:uid="{A72FB133-B30E-4D44-A89A-3836A1E03970}"/>
    <cellStyle name="Output 3 5 3_Volatility" xfId="27408" xr:uid="{9E9C2EEC-D467-4AD1-88D4-2C393EC65A8D}"/>
    <cellStyle name="Output 3 5 4" xfId="27409" xr:uid="{06B97A4C-5416-4AC3-982C-A7370EAE305F}"/>
    <cellStyle name="Output 3 5 4 2" xfId="27410" xr:uid="{F4F8810B-4359-49F9-A7D7-CF5772771709}"/>
    <cellStyle name="Output 3 5 4_Volatility" xfId="27411" xr:uid="{14B3219A-A967-419F-B584-2C353F39CF08}"/>
    <cellStyle name="Output 3 5 5" xfId="27412" xr:uid="{08C2464B-8E0F-408B-8407-D413EFCEF418}"/>
    <cellStyle name="Output 3 5_Volatility" xfId="27413" xr:uid="{5A1D9C56-34AC-4E49-9C7B-054F964F3375}"/>
    <cellStyle name="Output 3 50" xfId="27414" xr:uid="{D874C0F3-5AE6-4308-8456-012098D6642C}"/>
    <cellStyle name="Output 3 51" xfId="27415" xr:uid="{36870E96-A2C2-4551-BFFD-592636DBB780}"/>
    <cellStyle name="Output 3 52" xfId="27416" xr:uid="{0A068E52-6514-4A2A-BBD0-B6307DA64EA2}"/>
    <cellStyle name="Output 3 6" xfId="27417" xr:uid="{AEE16CE1-9A7E-4F69-AB49-AF7183413C11}"/>
    <cellStyle name="Output 3 6 2" xfId="27418" xr:uid="{8446011E-6657-4A62-A28A-FE2A57A10628}"/>
    <cellStyle name="Output 3 6 2 2" xfId="27419" xr:uid="{E2520A01-8DF4-4A21-8183-59F6DBD69B0F}"/>
    <cellStyle name="Output 3 6 2 2 2" xfId="27420" xr:uid="{B27F1CD6-CC9B-482C-85C2-3D569153F6B8}"/>
    <cellStyle name="Output 3 6 2 2 2 2" xfId="27421" xr:uid="{C0905FBD-116E-4A75-90D3-1CA02EA3BCB6}"/>
    <cellStyle name="Output 3 6 2 2 2_Volatility" xfId="27422" xr:uid="{3072B826-ECE0-4164-9899-EF407A1CC10E}"/>
    <cellStyle name="Output 3 6 2 2 3" xfId="27423" xr:uid="{FD5BD742-CB0C-4F94-9310-BA9662C55A77}"/>
    <cellStyle name="Output 3 6 2 2_Volatility" xfId="27424" xr:uid="{03A12E4F-1AB5-42D7-ADF4-0AB3F4288B5A}"/>
    <cellStyle name="Output 3 6 2 3" xfId="27425" xr:uid="{D51D1E82-6ABE-415A-AEF8-DE8103B634A5}"/>
    <cellStyle name="Output 3 6 2 3 2" xfId="27426" xr:uid="{91CCB06D-BBB6-426F-9B59-69D69ADF3274}"/>
    <cellStyle name="Output 3 6 2 3 2 2" xfId="27427" xr:uid="{435AD610-1F5D-49C3-BA95-C8DE38E13F27}"/>
    <cellStyle name="Output 3 6 2 3 2_Volatility" xfId="27428" xr:uid="{50C328EA-C101-403F-8E49-C4603D1727C9}"/>
    <cellStyle name="Output 3 6 2 3 3" xfId="27429" xr:uid="{2F33C802-4DB7-4662-BEBB-44F5E5846E8A}"/>
    <cellStyle name="Output 3 6 2 3_Volatility" xfId="27430" xr:uid="{8D53560B-A0BE-4988-AEEC-8147FD0EAFF3}"/>
    <cellStyle name="Output 3 6 2 4" xfId="27431" xr:uid="{02D30780-655D-4255-97E6-8F404EE0E305}"/>
    <cellStyle name="Output 3 6 2 4 2" xfId="27432" xr:uid="{1F657B78-E42B-432E-9FF1-B78EEF3C70DA}"/>
    <cellStyle name="Output 3 6 2 4_Volatility" xfId="27433" xr:uid="{4A32AC25-BDBF-4088-8922-9FF44B1C23DA}"/>
    <cellStyle name="Output 3 6 2 5" xfId="27434" xr:uid="{D41D83A3-7A7E-421C-8A0C-C65F96960268}"/>
    <cellStyle name="Output 3 6 2_Volatility" xfId="27435" xr:uid="{ECC38C99-DB2B-4D2A-952F-DC79B89A0C78}"/>
    <cellStyle name="Output 3 6 3" xfId="27436" xr:uid="{B8409E43-5882-47AD-A0A9-20FA05641BD8}"/>
    <cellStyle name="Output 3 6 3 2" xfId="27437" xr:uid="{F339A29E-86E9-4B1C-907D-D1264A4DAADF}"/>
    <cellStyle name="Output 3 6 3 2 2" xfId="27438" xr:uid="{19F61953-35EA-448D-BDA4-C1751B609C27}"/>
    <cellStyle name="Output 3 6 3 2_Volatility" xfId="27439" xr:uid="{4E301874-ED4D-483D-B94A-F6BF0353E9FD}"/>
    <cellStyle name="Output 3 6 3 3" xfId="27440" xr:uid="{D99C32A0-CB03-4FB0-9F0E-7551C8C55E72}"/>
    <cellStyle name="Output 3 6 3_Volatility" xfId="27441" xr:uid="{34947CA8-D0FF-4C8B-8F0B-34529A6ABB07}"/>
    <cellStyle name="Output 3 6 4" xfId="27442" xr:uid="{A0BCF647-D0A2-4896-AF0F-8B52F55820F2}"/>
    <cellStyle name="Output 3 6 4 2" xfId="27443" xr:uid="{6CF3B6C6-FF33-473B-900D-10D9B5B76D59}"/>
    <cellStyle name="Output 3 6 4_Volatility" xfId="27444" xr:uid="{CBD72C4A-8FE0-45D7-BDFC-243DD7EB8880}"/>
    <cellStyle name="Output 3 6 5" xfId="27445" xr:uid="{FD955804-E2CF-42EA-96F7-6429C209FC09}"/>
    <cellStyle name="Output 3 6_Volatility" xfId="27446" xr:uid="{69822D45-9714-4520-BC39-EAC5B0F39B6B}"/>
    <cellStyle name="Output 3 7" xfId="27447" xr:uid="{A12B7219-5115-4BDE-82F5-930F4E3B790B}"/>
    <cellStyle name="Output 3 7 2" xfId="27448" xr:uid="{B2E11FDB-4EB9-464B-A91C-EBA416B91804}"/>
    <cellStyle name="Output 3 7 2 2" xfId="27449" xr:uid="{6834C854-E141-44A3-94F5-A3919DC95F0A}"/>
    <cellStyle name="Output 3 7 2 2 2" xfId="27450" xr:uid="{E31033D6-A24F-4BE3-85E5-713F4694BE46}"/>
    <cellStyle name="Output 3 7 2 2 2 2" xfId="27451" xr:uid="{520B77EA-14FB-44D5-9652-9F2FBAF6C7DB}"/>
    <cellStyle name="Output 3 7 2 2 2_Volatility" xfId="27452" xr:uid="{9FD47C43-0856-44F4-B71E-29930C8488EE}"/>
    <cellStyle name="Output 3 7 2 2 3" xfId="27453" xr:uid="{577439D5-4858-4C96-AEA3-AB34F4FF8F37}"/>
    <cellStyle name="Output 3 7 2 2_Volatility" xfId="27454" xr:uid="{763E42A9-8C7A-4C4B-809E-6E22CA4D5A53}"/>
    <cellStyle name="Output 3 7 2 3" xfId="27455" xr:uid="{D6CF458E-1300-4225-BA03-074458CCD0E1}"/>
    <cellStyle name="Output 3 7 2 3 2" xfId="27456" xr:uid="{4CA3C2A3-F292-4B89-8651-6226539CC10B}"/>
    <cellStyle name="Output 3 7 2 3 2 2" xfId="27457" xr:uid="{00A95456-1F09-46B9-9CF3-B41D9FEA5DB4}"/>
    <cellStyle name="Output 3 7 2 3 2_Volatility" xfId="27458" xr:uid="{D17F6144-4E4B-428C-BBEA-9CA3A607CB2B}"/>
    <cellStyle name="Output 3 7 2 3 3" xfId="27459" xr:uid="{761995A0-2883-4E00-9E74-F8C442D1B5A3}"/>
    <cellStyle name="Output 3 7 2 3_Volatility" xfId="27460" xr:uid="{02819CF6-9C62-40AF-8218-037E7870E87E}"/>
    <cellStyle name="Output 3 7 2 4" xfId="27461" xr:uid="{A4ECD822-9330-4CE0-871A-5ED147CD8540}"/>
    <cellStyle name="Output 3 7 2 4 2" xfId="27462" xr:uid="{3B0155DA-5F29-4304-9A85-E3C89E698CB2}"/>
    <cellStyle name="Output 3 7 2 4_Volatility" xfId="27463" xr:uid="{994073CD-7D81-4453-96FE-75F7FE6555B2}"/>
    <cellStyle name="Output 3 7 2 5" xfId="27464" xr:uid="{F8999E6E-7036-4F0F-BAC7-AEF2B0DCDC9A}"/>
    <cellStyle name="Output 3 7 2_Volatility" xfId="27465" xr:uid="{578E4375-6293-42A0-AEB6-58BA8BF79059}"/>
    <cellStyle name="Output 3 7 3" xfId="27466" xr:uid="{6505358D-E411-4DFA-9813-E90B12AF79A6}"/>
    <cellStyle name="Output 3 7 3 2" xfId="27467" xr:uid="{3BD2917D-86F6-453F-96E2-E6E49354FFDA}"/>
    <cellStyle name="Output 3 7 3 2 2" xfId="27468" xr:uid="{1907DD4A-2605-4B79-A8E8-4B30C4D045B4}"/>
    <cellStyle name="Output 3 7 3 2_Volatility" xfId="27469" xr:uid="{D1BED02E-DB55-4D7F-9DDB-24545BEAF8D6}"/>
    <cellStyle name="Output 3 7 3 3" xfId="27470" xr:uid="{7D9A6799-AE83-4F54-AB6D-3E7351A318B3}"/>
    <cellStyle name="Output 3 7 3_Volatility" xfId="27471" xr:uid="{E26533AC-586C-4947-87FF-79C92DA7BCE9}"/>
    <cellStyle name="Output 3 7 4" xfId="27472" xr:uid="{C3D6AE20-A78F-4DC1-8FAE-8F8BB9249AFF}"/>
    <cellStyle name="Output 3 7 4 2" xfId="27473" xr:uid="{575CCEA5-7C40-4784-B85B-0E6D0B09DFD1}"/>
    <cellStyle name="Output 3 7 4_Volatility" xfId="27474" xr:uid="{CD15E75E-FF5F-4271-BADB-260B56288127}"/>
    <cellStyle name="Output 3 7 5" xfId="27475" xr:uid="{AB6A3A19-ACE2-4B1E-ADED-A74DD7309686}"/>
    <cellStyle name="Output 3 7_Volatility" xfId="27476" xr:uid="{5EC266C4-CB52-4540-BCB6-35AE3E123921}"/>
    <cellStyle name="Output 3 8" xfId="27477" xr:uid="{3A6E6A3E-3F5B-4852-888B-1F148D5139D4}"/>
    <cellStyle name="Output 3 8 2" xfId="27478" xr:uid="{ACF5AB31-0CFE-49AD-A526-26CB4620D2E3}"/>
    <cellStyle name="Output 3 8 2 2" xfId="27479" xr:uid="{29670C6C-FD53-4755-828A-AE016F5D5A63}"/>
    <cellStyle name="Output 3 8 2 2 2" xfId="27480" xr:uid="{D8342A89-CCC1-4C9C-AE00-82DCC001EAB8}"/>
    <cellStyle name="Output 3 8 2 2 2 2" xfId="27481" xr:uid="{5DE22F7A-8829-4A93-B9D7-257FFC78B71B}"/>
    <cellStyle name="Output 3 8 2 2 2_Volatility" xfId="27482" xr:uid="{97EF0F39-7592-4593-86CF-2DCFCF4D597F}"/>
    <cellStyle name="Output 3 8 2 2 3" xfId="27483" xr:uid="{5F66C13A-F210-4BC9-8C4A-69460A5CDE04}"/>
    <cellStyle name="Output 3 8 2 2_Volatility" xfId="27484" xr:uid="{55DC7FF5-5848-429E-B70B-378E053FB72A}"/>
    <cellStyle name="Output 3 8 2 3" xfId="27485" xr:uid="{E83E36A2-9047-4670-9F3E-FA7F00A926C1}"/>
    <cellStyle name="Output 3 8 2 3 2" xfId="27486" xr:uid="{CB8CCB61-F233-4158-8CE5-01CFD1D0FCF7}"/>
    <cellStyle name="Output 3 8 2 3 2 2" xfId="27487" xr:uid="{1462A904-8F70-4203-8567-BF5212A9361C}"/>
    <cellStyle name="Output 3 8 2 3 2_Volatility" xfId="27488" xr:uid="{7A9C58B9-7E73-47C0-A91B-F9C5E6B0A30D}"/>
    <cellStyle name="Output 3 8 2 3 3" xfId="27489" xr:uid="{9C1D55CE-4B93-4B5F-9F03-7594EFD45C1E}"/>
    <cellStyle name="Output 3 8 2 3_Volatility" xfId="27490" xr:uid="{D4DBE189-E7B3-4513-BB84-7463B532952F}"/>
    <cellStyle name="Output 3 8 2 4" xfId="27491" xr:uid="{F58FB1C5-A134-464B-9F2A-1A0B7D519AD4}"/>
    <cellStyle name="Output 3 8 2 4 2" xfId="27492" xr:uid="{0C04A126-3F71-4AFD-AC2A-3BE77BED3826}"/>
    <cellStyle name="Output 3 8 2 4_Volatility" xfId="27493" xr:uid="{A488F703-DA91-4846-A35A-AFFC678DB019}"/>
    <cellStyle name="Output 3 8 2 5" xfId="27494" xr:uid="{277077AF-2B8A-462D-A540-0D849FF89453}"/>
    <cellStyle name="Output 3 8 2_Volatility" xfId="27495" xr:uid="{96C4BA2A-5627-4FB9-9231-F7F73623CAD8}"/>
    <cellStyle name="Output 3 8 3" xfId="27496" xr:uid="{04AE42D3-3843-457F-B15B-5E662218F47E}"/>
    <cellStyle name="Output 3 8 3 2" xfId="27497" xr:uid="{43A8D48C-C82E-44B4-9158-FD2C9C5A57FB}"/>
    <cellStyle name="Output 3 8 3 2 2" xfId="27498" xr:uid="{38082361-4B41-46E8-BAE0-C4E9C82D12E9}"/>
    <cellStyle name="Output 3 8 3 2_Volatility" xfId="27499" xr:uid="{1BA79DB8-363E-4988-83B7-28737D09C3B8}"/>
    <cellStyle name="Output 3 8 3 3" xfId="27500" xr:uid="{1F522020-5012-4CEC-949A-B8A2FA7AACB6}"/>
    <cellStyle name="Output 3 8 3_Volatility" xfId="27501" xr:uid="{8AF4C514-FF49-4E06-873D-2457FAC6A7DD}"/>
    <cellStyle name="Output 3 8 4" xfId="27502" xr:uid="{2BF387CD-42B4-481A-BBC5-8DC335588F7B}"/>
    <cellStyle name="Output 3 8 4 2" xfId="27503" xr:uid="{48EC2835-60A0-4384-B03F-2C1D07A60F44}"/>
    <cellStyle name="Output 3 8 4_Volatility" xfId="27504" xr:uid="{B75B757F-537E-47FD-89B6-1D9019B9B968}"/>
    <cellStyle name="Output 3 8 5" xfId="27505" xr:uid="{1A4DF923-027C-49C8-A63E-75450850077D}"/>
    <cellStyle name="Output 3 8_Volatility" xfId="27506" xr:uid="{B97C6501-9499-45C3-84DB-1EA4065BE3DD}"/>
    <cellStyle name="Output 3 9" xfId="27507" xr:uid="{1AE744AD-480B-4E9D-AD25-F1FC67582870}"/>
    <cellStyle name="Output 3 9 2" xfId="27508" xr:uid="{B74CEA9C-D1B0-46E8-9821-3C5B6E2D4AC1}"/>
    <cellStyle name="Output 3 9 2 2" xfId="27509" xr:uid="{C5A02BE7-C3B6-4247-864E-B5B3BC49AE54}"/>
    <cellStyle name="Output 3 9 2 2 2" xfId="27510" xr:uid="{74B096A4-09B4-4551-80FF-5DA56FC1AAD9}"/>
    <cellStyle name="Output 3 9 2 2 2 2" xfId="27511" xr:uid="{6B1F41EB-E213-4D94-A5C6-375258133836}"/>
    <cellStyle name="Output 3 9 2 2 2_Volatility" xfId="27512" xr:uid="{5063ADDA-B956-47E9-9605-59A067ED3E2D}"/>
    <cellStyle name="Output 3 9 2 2 3" xfId="27513" xr:uid="{879D9AD0-65BE-4C21-AFBF-97C9DF43F618}"/>
    <cellStyle name="Output 3 9 2 2_Volatility" xfId="27514" xr:uid="{0B6B78C3-6409-4197-ADB3-DBCAE8E82E3C}"/>
    <cellStyle name="Output 3 9 2 3" xfId="27515" xr:uid="{E49684AE-F455-4BC7-9474-A2EBF3F2EB78}"/>
    <cellStyle name="Output 3 9 2 3 2" xfId="27516" xr:uid="{E6119906-B408-4FF2-8091-3F83058ED296}"/>
    <cellStyle name="Output 3 9 2 3 2 2" xfId="27517" xr:uid="{A3498397-F9FF-4B40-9764-BBE8B8C74F2D}"/>
    <cellStyle name="Output 3 9 2 3 2_Volatility" xfId="27518" xr:uid="{473EB6E6-D749-4ECE-A40C-5C56F2B9B7CA}"/>
    <cellStyle name="Output 3 9 2 3 3" xfId="27519" xr:uid="{E98254E3-D8EF-4139-9DDA-B0E41F28AFBC}"/>
    <cellStyle name="Output 3 9 2 3_Volatility" xfId="27520" xr:uid="{9B8773F6-A33C-4F81-8F61-7A2C0E0722A2}"/>
    <cellStyle name="Output 3 9 2 4" xfId="27521" xr:uid="{0EB88F14-FC65-4B6F-8ED0-E848EDC0D8C8}"/>
    <cellStyle name="Output 3 9 2 4 2" xfId="27522" xr:uid="{8657D19B-DAAB-4E1D-B327-3922C74717FE}"/>
    <cellStyle name="Output 3 9 2 4_Volatility" xfId="27523" xr:uid="{50CA0C46-18C1-4ED4-8623-EA6881CC0E4C}"/>
    <cellStyle name="Output 3 9 2 5" xfId="27524" xr:uid="{93C20B96-46C8-4AD4-B076-F587C2B8575D}"/>
    <cellStyle name="Output 3 9 2_Volatility" xfId="27525" xr:uid="{3AAC971E-B963-48AA-8C30-6F1D178AAAC9}"/>
    <cellStyle name="Output 3 9 3" xfId="27526" xr:uid="{478C59A1-D110-474A-961D-F37681AE87A0}"/>
    <cellStyle name="Output 3 9 3 2" xfId="27527" xr:uid="{12DD50AE-F63E-41D7-8ADD-02D1DC8CBE38}"/>
    <cellStyle name="Output 3 9 3 2 2" xfId="27528" xr:uid="{5EB39BDE-5BE2-4747-8AF4-14AC7A8E75CA}"/>
    <cellStyle name="Output 3 9 3 2_Volatility" xfId="27529" xr:uid="{ADDBD046-80A9-4F72-ABF8-3BD02039FB40}"/>
    <cellStyle name="Output 3 9 3 3" xfId="27530" xr:uid="{0D609EF7-DB5C-4B05-86B2-EC34D1D19D3A}"/>
    <cellStyle name="Output 3 9 3_Volatility" xfId="27531" xr:uid="{DE071683-8000-4989-B389-0B3626AC34B9}"/>
    <cellStyle name="Output 3 9 4" xfId="27532" xr:uid="{602675DD-28F3-4B27-B427-4B8E77BD6584}"/>
    <cellStyle name="Output 3 9 4 2" xfId="27533" xr:uid="{BF125B79-D7FD-45D9-B470-3130D4F3FC0E}"/>
    <cellStyle name="Output 3 9 4_Volatility" xfId="27534" xr:uid="{454F1C06-675A-428B-A000-2E1D76750319}"/>
    <cellStyle name="Output 3 9 5" xfId="27535" xr:uid="{CF1A96D2-B19B-4865-B02D-B7C1299EEBBC}"/>
    <cellStyle name="Output 3 9_Volatility" xfId="27536" xr:uid="{F8A36A9B-314E-4844-B797-0E28575C15BE}"/>
    <cellStyle name="Output 3_CAD-L.C." xfId="27537" xr:uid="{5FC9CDE7-DB4C-4D78-88C6-0990EE960B86}"/>
    <cellStyle name="Output 4" xfId="27538" xr:uid="{A264F292-69CB-433F-935D-F38590EDE91D}"/>
    <cellStyle name="Output 4 2" xfId="27539" xr:uid="{5814C6F5-2BC5-4359-8E5D-20B5ECA513E1}"/>
    <cellStyle name="Output 4 2 2" xfId="27540" xr:uid="{60BECA53-CCAB-4CCF-ABC7-F83A821150F3}"/>
    <cellStyle name="Output 4 2_Volatility" xfId="27541" xr:uid="{F20E1B56-8C34-4EB7-84F8-474AF1284EB6}"/>
    <cellStyle name="Output 4 3" xfId="27542" xr:uid="{9E86DF3D-D2D5-47DA-82D3-3C3F114DA7C0}"/>
    <cellStyle name="Output 4_Volatility" xfId="27543" xr:uid="{FEE0B09E-160D-4620-B92F-2951E1780BF8}"/>
    <cellStyle name="Output 5" xfId="27544" xr:uid="{3FF7900E-D2FF-4FC2-B59D-9E248C95D479}"/>
    <cellStyle name="Output 5 2" xfId="27545" xr:uid="{E41BD790-235F-44FE-B502-9DBB878C9F5E}"/>
    <cellStyle name="Output 5_Volatility" xfId="27546" xr:uid="{90865C8E-F138-41E1-987E-5E951C344968}"/>
    <cellStyle name="Output 6" xfId="27547" xr:uid="{9944A2E9-1221-42BC-A057-877A867C5AA5}"/>
    <cellStyle name="Percent" xfId="27585" builtinId="5"/>
    <cellStyle name="Percent 2" xfId="27548" xr:uid="{0A119477-AAB8-4269-900E-876E36E45127}"/>
    <cellStyle name="Percent 2 2" xfId="27549" xr:uid="{5D0A855B-AE0B-4CC8-A5EE-9F96F723ABD1}"/>
    <cellStyle name="Percent 2 3" xfId="27550" xr:uid="{997EA19F-32BD-41E3-B166-ECB39412912B}"/>
    <cellStyle name="Percent 2 4" xfId="27551" xr:uid="{9A6DF65C-C685-4C57-8BB9-7D8D763C253D}"/>
    <cellStyle name="Percent 2 5" xfId="27552" xr:uid="{CAF68B27-B2E2-49F7-AB2B-4979A26D5859}"/>
    <cellStyle name="Percent 2_Summary_Gap_Balance_exNIB" xfId="27553" xr:uid="{4750FC31-3B3C-42D5-96D1-11CBFFB7BBC3}"/>
    <cellStyle name="Percent 3" xfId="27554" xr:uid="{7AEF23E6-38EC-4BB2-9860-8B0769B99283}"/>
    <cellStyle name="Percent 3 2" xfId="27555" xr:uid="{E342A824-7C73-491E-B045-29FFC3068A8A}"/>
    <cellStyle name="Percent 3 3" xfId="27556" xr:uid="{0BD8A661-9F69-4A9B-901C-4AB49AFAE036}"/>
    <cellStyle name="Percent 3 4" xfId="27557" xr:uid="{75F78C92-3C8A-4090-A90F-0C0B74B84189}"/>
    <cellStyle name="Percent 3_Summary_Gap_Balance_exNIB" xfId="27558" xr:uid="{AF652286-E098-4956-ABA6-7B1FFE3646FF}"/>
    <cellStyle name="Percent 4" xfId="27559" xr:uid="{4D729843-260A-4536-85C5-1E45B1494768}"/>
    <cellStyle name="Percent 4 2" xfId="27560" xr:uid="{3490C694-AE7F-4832-8D8F-195F8B7C4E52}"/>
    <cellStyle name="Percent 4 3" xfId="27561" xr:uid="{1F873A95-6853-4E07-9440-765D31306C2E}"/>
    <cellStyle name="Percent 4_Summary_Gap_Balance_exNIB" xfId="27562" xr:uid="{3B5BF21F-5B7B-40CD-9564-D395B1F86C73}"/>
    <cellStyle name="Percent 5" xfId="27563" xr:uid="{D4EA524A-5D9A-41BA-9992-591285610EDD}"/>
    <cellStyle name="Percent 5 2" xfId="27564" xr:uid="{80B41137-77F1-4DD3-8E66-CD59E507F9A0}"/>
    <cellStyle name="Percent 5_Volatility" xfId="27565" xr:uid="{4FB45CB8-6682-401E-8F38-952B167A08B3}"/>
    <cellStyle name="Percent 6" xfId="27566" xr:uid="{543C403A-A887-45FB-87E1-EB134F3E831D}"/>
    <cellStyle name="Percent 6 2" xfId="27567" xr:uid="{F922BAB3-8091-420C-BB05-89A540BC861E}"/>
    <cellStyle name="Percent 6_Volatility" xfId="27568" xr:uid="{D8DD5498-9E2D-436F-B1F4-45CAD98B3268}"/>
    <cellStyle name="Percent 7" xfId="27569" xr:uid="{F9613E70-EB3F-4188-9FEC-E5B6DC841E9F}"/>
    <cellStyle name="Percent 8" xfId="27570" xr:uid="{EAAE171C-B983-46DE-8F01-067C4B75F294}"/>
    <cellStyle name="Percent 9" xfId="27571" xr:uid="{C6F09BF2-4511-4A87-900B-C2A2B540CECC}"/>
    <cellStyle name="pms_cell_format_1" xfId="27572" xr:uid="{5B06E46E-0A7F-4BA1-9CBC-D15BF4FD7546}"/>
    <cellStyle name="Porcentual 2" xfId="27573" xr:uid="{0AFC5854-AB09-4730-AE39-48354634E9EB}"/>
    <cellStyle name="Porcentual 2 2" xfId="27574" xr:uid="{38460EA0-B52B-4D1A-ABC4-D73C81103BEF}"/>
    <cellStyle name="Porcentual 2 2 2" xfId="27575" xr:uid="{50472B13-B6D3-44C8-8282-9CBA22496831}"/>
    <cellStyle name="Porcentual 2 2 3" xfId="27576" xr:uid="{8828E184-3E7B-45A9-80EA-390AC46702D8}"/>
    <cellStyle name="Porcentual 2 2 4" xfId="27577" xr:uid="{4F9DCC45-AD2F-4916-A1A4-ED61BE0B9B6C}"/>
    <cellStyle name="Porcentual 2 2 5" xfId="27578" xr:uid="{3BC42A3D-F2C1-4EBD-B0AC-227537FE7647}"/>
    <cellStyle name="Porcentual 2 2_Volatility" xfId="27579" xr:uid="{192C65D4-8BF3-4CE9-8CA6-304562F55082}"/>
    <cellStyle name="Porcentual 2 3" xfId="27580" xr:uid="{C2F7E74E-C049-4F05-ACF4-C2451CC2ED0A}"/>
    <cellStyle name="Porcentual 2 4" xfId="27581" xr:uid="{86CC23EE-B443-4519-8B09-67DE6C078FB5}"/>
    <cellStyle name="Porcentual 2 5" xfId="27582" xr:uid="{9C717622-D1DE-4366-AFE0-0BB22D40080C}"/>
    <cellStyle name="Porcentual 2 6" xfId="27583" xr:uid="{722BDEB9-727B-4539-83B9-6CBEF323724C}"/>
    <cellStyle name="Porcentual 2_Volatility" xfId="27584" xr:uid="{0A7F3E38-DC24-4089-88B1-1041FFFC21FC}"/>
    <cellStyle name="Prozent 2" xfId="27586" xr:uid="{AA899576-8C53-4AB1-8731-5AAFAF90975C}"/>
    <cellStyle name="Prozent 2 2" xfId="27587" xr:uid="{EA413FC7-2CFF-4D0F-BBAA-B6A1881E510B}"/>
    <cellStyle name="Prozent 2 2 2" xfId="27588" xr:uid="{1EACC084-6B5E-4DEC-A2A7-05A3C73DA795}"/>
    <cellStyle name="Prozent 2 2_Volatility" xfId="27589" xr:uid="{92775F74-62AA-4F02-9EDC-109B0F40AFC4}"/>
    <cellStyle name="Prozent 2 3" xfId="27590" xr:uid="{451C81A7-4A2B-460B-BAAA-F34A6BF441F5}"/>
    <cellStyle name="Prozent 2 3 2" xfId="27591" xr:uid="{14611C0A-678E-4FF2-A2A1-822C9E9DCD5F}"/>
    <cellStyle name="Prozent 2 3 3" xfId="27592" xr:uid="{D0A2F777-7027-432B-BB68-8D94FA5B0B3B}"/>
    <cellStyle name="Prozent 2 3_Summary_Gap_Balance_exNIB" xfId="27593" xr:uid="{DA2130E2-0DC8-4B1D-9ECE-2559E80727FD}"/>
    <cellStyle name="Prozent 2 4" xfId="27594" xr:uid="{7BCD9C9E-AD5F-413E-AA48-01C0177236A6}"/>
    <cellStyle name="Prozent 2 4 2" xfId="27595" xr:uid="{2DB8A9B9-A019-4713-87D1-C1ADC26FDC26}"/>
    <cellStyle name="Prozent 2 4 3" xfId="27596" xr:uid="{954616AE-CDC7-4097-85B8-6A38E3436FB2}"/>
    <cellStyle name="Prozent 2 4_Summary_Gap_Balance_exNIB" xfId="27597" xr:uid="{7DD6C40E-C110-4087-8AE2-7B9410E844C8}"/>
    <cellStyle name="Prozent 2 5" xfId="27598" xr:uid="{9DCC364B-D026-4509-9266-44C9B846A1F4}"/>
    <cellStyle name="Prozent 2 6" xfId="27599" xr:uid="{BCF0F661-4CEA-4847-9B39-E88491CD5F44}"/>
    <cellStyle name="Prozent 2 7" xfId="27600" xr:uid="{3C5A2394-D24C-4126-8A0F-2E4ACF156AE3}"/>
    <cellStyle name="Prozent 2_Summary_Gap_Balance_exNIB" xfId="27601" xr:uid="{1D72E2B8-F617-439E-8A9B-78677C2EDDA4}"/>
    <cellStyle name="Prozent 3" xfId="27602" xr:uid="{1DB86A99-FFE9-4416-B222-DFA346B92C1D}"/>
    <cellStyle name="Prozent 3 10" xfId="27603" xr:uid="{6D222762-CA33-4CF4-B146-D6EB31FDC276}"/>
    <cellStyle name="Prozent 3 11" xfId="27604" xr:uid="{B869639F-934B-49FB-B4B0-7E44284EC928}"/>
    <cellStyle name="Prozent 3 2" xfId="27605" xr:uid="{6846D510-501B-4600-ACFF-AAF9CF7A2B4A}"/>
    <cellStyle name="Prozent 3 2 2" xfId="27606" xr:uid="{4AD65512-FFE6-407D-9E39-A39E349FEDCE}"/>
    <cellStyle name="Prozent 3 2 2 2" xfId="27607" xr:uid="{ADDB5257-2CF4-438D-B694-5AD5816BF630}"/>
    <cellStyle name="Prozent 3 2 2 2 2" xfId="27608" xr:uid="{1D3AA03E-9707-439B-B5C3-49A004827F52}"/>
    <cellStyle name="Prozent 3 2 2 2 2 2" xfId="27609" xr:uid="{88159E06-4054-4CB2-99FD-C4F14F30B782}"/>
    <cellStyle name="Prozent 3 2 2 2 2 2 2" xfId="27610" xr:uid="{883A4E0D-ACC6-473F-BA6F-281EB8B9F4E7}"/>
    <cellStyle name="Prozent 3 2 2 2 2 2 2 2" xfId="27611" xr:uid="{64A22E87-B88D-41EA-BD46-C53015456C82}"/>
    <cellStyle name="Prozent 3 2 2 2 2 2 2 2 2" xfId="27612" xr:uid="{DC99DE43-39D8-4DB3-96B1-0920A5F1CB64}"/>
    <cellStyle name="Prozent 3 2 2 2 2 2 2 3" xfId="27613" xr:uid="{244C8B33-212F-4F6B-B84C-9D38CE175DE1}"/>
    <cellStyle name="Prozent 3 2 2 2 2 2 2_Volatility" xfId="27614" xr:uid="{4B917352-ABC7-40B9-83FC-6A2AEBDB1319}"/>
    <cellStyle name="Prozent 3 2 2 2 2 2 3" xfId="27615" xr:uid="{3B0C0B90-B87B-496C-ACB7-8CCEA2AFFBA9}"/>
    <cellStyle name="Prozent 3 2 2 2 2 2 3 2" xfId="27616" xr:uid="{ABA41077-A709-4EC0-BEC6-F4F6EED7D6C4}"/>
    <cellStyle name="Prozent 3 2 2 2 2 2 4" xfId="27617" xr:uid="{448EA8E5-117F-4CA8-846D-2AABAF28CD65}"/>
    <cellStyle name="Prozent 3 2 2 2 2 2_Volatility" xfId="27618" xr:uid="{484314B9-E757-42AD-8021-D35A6328AEA8}"/>
    <cellStyle name="Prozent 3 2 2 2 2 3" xfId="27619" xr:uid="{68F74522-30D6-4504-829F-EF84D3818E65}"/>
    <cellStyle name="Prozent 3 2 2 2 2 3 2" xfId="27620" xr:uid="{7372B97E-81DC-4B07-8F6F-2181600120B4}"/>
    <cellStyle name="Prozent 3 2 2 2 2 3 2 2" xfId="27621" xr:uid="{BA618E8B-9A8A-48A5-A35F-3C8C34364A76}"/>
    <cellStyle name="Prozent 3 2 2 2 2 3 3" xfId="27622" xr:uid="{E1347069-CD62-4772-B447-6C412BCD7D66}"/>
    <cellStyle name="Prozent 3 2 2 2 2 3_Volatility" xfId="27623" xr:uid="{65197E32-8887-4FB4-9EC4-23BF9FF8F866}"/>
    <cellStyle name="Prozent 3 2 2 2 2 4" xfId="27624" xr:uid="{90E46A41-8058-4D1F-B9C0-D3114E0C0D2D}"/>
    <cellStyle name="Prozent 3 2 2 2 2 4 2" xfId="27625" xr:uid="{E40CC1EE-DD81-457B-910C-4B3DADFD5BFC}"/>
    <cellStyle name="Prozent 3 2 2 2 2 5" xfId="27626" xr:uid="{CE0C70F9-2E6D-4317-A621-6C273C0EE32A}"/>
    <cellStyle name="Prozent 3 2 2 2 2_Volatility" xfId="27627" xr:uid="{46C97BCD-9EA3-48E8-97C5-7F9E7C84FB9F}"/>
    <cellStyle name="Prozent 3 2 2 2 3" xfId="27628" xr:uid="{0C290F56-3B5D-4EEA-A6C6-7832FDF12868}"/>
    <cellStyle name="Prozent 3 2 2 2 3 2" xfId="27629" xr:uid="{FF9253CD-76C1-42D4-99F7-D40D199F82A7}"/>
    <cellStyle name="Prozent 3 2 2 2 3 2 2" xfId="27630" xr:uid="{0476540E-5BEC-41E5-AC0A-31942C5E163B}"/>
    <cellStyle name="Prozent 3 2 2 2 3 2 2 2" xfId="27631" xr:uid="{8F9F8345-A57E-4234-918B-526618745E56}"/>
    <cellStyle name="Prozent 3 2 2 2 3 2 3" xfId="27632" xr:uid="{BE671676-5252-4E6E-90DD-2147E8898E65}"/>
    <cellStyle name="Prozent 3 2 2 2 3 2_Volatility" xfId="27633" xr:uid="{2BA1CB4E-DC2A-4E6A-88F8-8C93C7729542}"/>
    <cellStyle name="Prozent 3 2 2 2 3 3" xfId="27634" xr:uid="{3AB550DA-CBB5-48C1-BBE9-AD5686E0F78A}"/>
    <cellStyle name="Prozent 3 2 2 2 3 3 2" xfId="27635" xr:uid="{41722761-FEBA-45A7-92D7-E1F447456576}"/>
    <cellStyle name="Prozent 3 2 2 2 3 4" xfId="27636" xr:uid="{BFA8F6AD-A7FA-42DE-B821-70400CD500C6}"/>
    <cellStyle name="Prozent 3 2 2 2 3_Volatility" xfId="27637" xr:uid="{434E38FF-BF0C-4BCF-ADD7-A04F9E6437D9}"/>
    <cellStyle name="Prozent 3 2 2 2 4" xfId="27638" xr:uid="{FAE57F07-9CE8-4F5C-9FE3-D50C746BB975}"/>
    <cellStyle name="Prozent 3 2 2 2 4 2" xfId="27639" xr:uid="{5BB57394-4E11-4DC2-9370-0F737D86ABF0}"/>
    <cellStyle name="Prozent 3 2 2 2 4 2 2" xfId="27640" xr:uid="{1E0B19F9-EF57-4FC2-8EE6-2BC9E95DEF8C}"/>
    <cellStyle name="Prozent 3 2 2 2 4 3" xfId="27641" xr:uid="{13802315-DC71-42AE-8E5D-5C946EAD80F8}"/>
    <cellStyle name="Prozent 3 2 2 2 4_Volatility" xfId="27642" xr:uid="{367EF842-1BF8-4FF4-8ECF-B9999265E41E}"/>
    <cellStyle name="Prozent 3 2 2 2 5" xfId="27643" xr:uid="{EEF6A129-BE52-4AF3-83DC-7C851A3CF064}"/>
    <cellStyle name="Prozent 3 2 2 2 5 2" xfId="27644" xr:uid="{13AE2707-544E-4806-AB67-B1A6949E171C}"/>
    <cellStyle name="Prozent 3 2 2 2 6" xfId="27645" xr:uid="{CACB9025-2367-4F3C-A936-0DD7898C7FEA}"/>
    <cellStyle name="Prozent 3 2 2 2_Volatility" xfId="27646" xr:uid="{1CE2C212-7FB7-4C8A-B596-29A1E1A04FB4}"/>
    <cellStyle name="Prozent 3 2 2 3" xfId="27647" xr:uid="{2D5867CF-439C-4273-8DD3-C4960E6837C7}"/>
    <cellStyle name="Prozent 3 2 2 3 2" xfId="27648" xr:uid="{82A0F30B-21EF-41ED-9AC8-EEED47C493E1}"/>
    <cellStyle name="Prozent 3 2 2 3 2 2" xfId="27649" xr:uid="{4DF8D107-6613-4B94-A257-2C3175476DB3}"/>
    <cellStyle name="Prozent 3 2 2 3 2 2 2" xfId="27650" xr:uid="{D2B99169-0F16-431F-BA19-00BAEF2EC631}"/>
    <cellStyle name="Prozent 3 2 2 3 2 2 2 2" xfId="27651" xr:uid="{603D5BAA-F742-4D58-A0A0-64B13F0DE754}"/>
    <cellStyle name="Prozent 3 2 2 3 2 2 3" xfId="27652" xr:uid="{0513E5FA-7F12-4F99-BCD3-4A83308354C5}"/>
    <cellStyle name="Prozent 3 2 2 3 2 2_Volatility" xfId="27653" xr:uid="{7411E272-8ED2-4821-894A-203596A447D7}"/>
    <cellStyle name="Prozent 3 2 2 3 2 3" xfId="27654" xr:uid="{47739AB2-0029-443B-930E-DD6D3EA73511}"/>
    <cellStyle name="Prozent 3 2 2 3 2 3 2" xfId="27655" xr:uid="{624571C5-CD71-44C2-BF1C-392BFD42C4BB}"/>
    <cellStyle name="Prozent 3 2 2 3 2 4" xfId="27656" xr:uid="{1F703284-37DB-4D31-A2ED-6226DAA72710}"/>
    <cellStyle name="Prozent 3 2 2 3 2_Volatility" xfId="27657" xr:uid="{429750B7-90AE-4339-8E8C-383CCFA64952}"/>
    <cellStyle name="Prozent 3 2 2 3 3" xfId="27658" xr:uid="{B457C7E2-49AF-4882-932F-BC51E155CBA5}"/>
    <cellStyle name="Prozent 3 2 2 3 3 2" xfId="27659" xr:uid="{2B2D2B78-2534-4091-BA24-77FAB7C7448A}"/>
    <cellStyle name="Prozent 3 2 2 3 3 2 2" xfId="27660" xr:uid="{6F04973F-ED86-41BB-B2F1-6651EE7FF1E3}"/>
    <cellStyle name="Prozent 3 2 2 3 3 3" xfId="27661" xr:uid="{77190788-5C54-4E53-AB5B-65CD56377B51}"/>
    <cellStyle name="Prozent 3 2 2 3 3_Volatility" xfId="27662" xr:uid="{06AB85FE-928A-43FA-BB0E-996C25357D32}"/>
    <cellStyle name="Prozent 3 2 2 3 4" xfId="27663" xr:uid="{180ECCA4-F42F-4B71-B673-BCBC7100753F}"/>
    <cellStyle name="Prozent 3 2 2 3 4 2" xfId="27664" xr:uid="{C0EC108B-D606-4795-B984-934706818607}"/>
    <cellStyle name="Prozent 3 2 2 3 5" xfId="27665" xr:uid="{7945676F-7227-421B-B53D-9B246F015993}"/>
    <cellStyle name="Prozent 3 2 2 3_Volatility" xfId="27666" xr:uid="{5552ADB3-91A6-4571-ACB2-6C252AEC6218}"/>
    <cellStyle name="Prozent 3 2 2 4" xfId="27667" xr:uid="{072A2BA8-403A-4A55-A163-C7DDD55A4824}"/>
    <cellStyle name="Prozent 3 2 2 4 2" xfId="27668" xr:uid="{43E95BD1-6B95-408E-A370-76B3FFB576B3}"/>
    <cellStyle name="Prozent 3 2 2 4 2 2" xfId="27669" xr:uid="{489E63AA-A924-4A5C-A5C5-52B9E4CE43FD}"/>
    <cellStyle name="Prozent 3 2 2 4 2 2 2" xfId="27670" xr:uid="{1F86BE32-98AB-4969-8C03-C44A643662BD}"/>
    <cellStyle name="Prozent 3 2 2 4 2 3" xfId="27671" xr:uid="{96E4815A-B52C-45EE-AE31-403A5B7CDC1A}"/>
    <cellStyle name="Prozent 3 2 2 4 2_Volatility" xfId="27672" xr:uid="{6319C350-10D4-4331-8A38-5DE0B0FA1D4E}"/>
    <cellStyle name="Prozent 3 2 2 4 3" xfId="27673" xr:uid="{6D08AFAB-FC15-4712-A8F5-1ED41F9CEE37}"/>
    <cellStyle name="Prozent 3 2 2 4 3 2" xfId="27674" xr:uid="{9D6DF654-2375-439A-892F-8303B4810CD2}"/>
    <cellStyle name="Prozent 3 2 2 4 4" xfId="27675" xr:uid="{13CB070F-0696-408B-B185-05C8FDC190F2}"/>
    <cellStyle name="Prozent 3 2 2 4_Volatility" xfId="27676" xr:uid="{0DD28F69-FFA7-4453-A97D-30257A3B44ED}"/>
    <cellStyle name="Prozent 3 2 2 5" xfId="27677" xr:uid="{054675B6-0259-48DB-9359-6C849A244FB1}"/>
    <cellStyle name="Prozent 3 2 2 5 2" xfId="27678" xr:uid="{7FB4F8E6-DF91-480C-BFA0-940B47B33043}"/>
    <cellStyle name="Prozent 3 2 2 5 2 2" xfId="27679" xr:uid="{8DB1C719-AC03-479F-845C-596123395B3D}"/>
    <cellStyle name="Prozent 3 2 2 5 3" xfId="27680" xr:uid="{DB550AAA-EA83-4B96-B4B5-394561607847}"/>
    <cellStyle name="Prozent 3 2 2 5_Volatility" xfId="27681" xr:uid="{D713FDF8-E383-4CD6-B320-D0581D76FAFF}"/>
    <cellStyle name="Prozent 3 2 2 6" xfId="27682" xr:uid="{CEECB6F1-A35E-4A0D-8BEA-3E8E0D7ED9E4}"/>
    <cellStyle name="Prozent 3 2 2 6 2" xfId="27683" xr:uid="{FF5DDD47-4199-4380-9F1C-E501AE80250C}"/>
    <cellStyle name="Prozent 3 2 2 7" xfId="27684" xr:uid="{2182EA4F-F70B-4B34-A165-0B614644AA19}"/>
    <cellStyle name="Prozent 3 2 2_Volatility" xfId="27685" xr:uid="{308E057F-01A3-4DE1-9CF7-D3AD40A5DCC7}"/>
    <cellStyle name="Prozent 3 2 3" xfId="27686" xr:uid="{DBD0C616-4F5C-4494-8458-BFA7EC718085}"/>
    <cellStyle name="Prozent 3 2 3 2" xfId="27687" xr:uid="{A17C97D3-41F1-448E-A4E1-2C45FECADE6A}"/>
    <cellStyle name="Prozent 3 2 3 2 2" xfId="27688" xr:uid="{829AC914-B376-4AC0-8C83-530E06557E25}"/>
    <cellStyle name="Prozent 3 2 3 2 2 2" xfId="27689" xr:uid="{6F10DD2D-A5D1-4EF9-8716-C4B92121AE48}"/>
    <cellStyle name="Prozent 3 2 3 2 2 2 2" xfId="27690" xr:uid="{9EFB0E3A-5179-4707-8662-A7C1C9257042}"/>
    <cellStyle name="Prozent 3 2 3 2 2 2 2 2" xfId="27691" xr:uid="{449AC1C9-AF17-413A-934C-C436CAD6608D}"/>
    <cellStyle name="Prozent 3 2 3 2 2 2 3" xfId="27692" xr:uid="{EE7B0471-A18B-4755-84FE-0218FB9C35C7}"/>
    <cellStyle name="Prozent 3 2 3 2 2 2_Volatility" xfId="27693" xr:uid="{2153B0FC-EE80-4864-9BE1-B48E6BD05191}"/>
    <cellStyle name="Prozent 3 2 3 2 2 3" xfId="27694" xr:uid="{973DC487-065C-421A-A6A2-BF0AEF09E403}"/>
    <cellStyle name="Prozent 3 2 3 2 2 3 2" xfId="27695" xr:uid="{C05BAC31-DC11-4752-8672-EBED3E573235}"/>
    <cellStyle name="Prozent 3 2 3 2 2 4" xfId="27696" xr:uid="{F2AC5FFB-FEE0-4B1F-9E4D-DDDB773C4038}"/>
    <cellStyle name="Prozent 3 2 3 2 2_Volatility" xfId="27697" xr:uid="{75E491D3-4035-4B6B-ADE1-A538DBF26DBC}"/>
    <cellStyle name="Prozent 3 2 3 2 3" xfId="27698" xr:uid="{5307271A-30BA-4040-8997-AFC7222A5276}"/>
    <cellStyle name="Prozent 3 2 3 2 3 2" xfId="27699" xr:uid="{3B591BEE-33FE-4537-A9A6-A130666F447C}"/>
    <cellStyle name="Prozent 3 2 3 2 3 2 2" xfId="27700" xr:uid="{DAC5AA7F-4A62-4B0A-8014-ACC0F8EDA321}"/>
    <cellStyle name="Prozent 3 2 3 2 3 3" xfId="27701" xr:uid="{EC02C361-636D-4F25-AD6E-B07FB869FAA2}"/>
    <cellStyle name="Prozent 3 2 3 2 3_Volatility" xfId="27702" xr:uid="{0F069B0C-7C4F-4DDC-9377-25CED1D04AFD}"/>
    <cellStyle name="Prozent 3 2 3 2 4" xfId="27703" xr:uid="{D85D7C15-D948-4EE5-B9EF-DD8550476582}"/>
    <cellStyle name="Prozent 3 2 3 2 4 2" xfId="27704" xr:uid="{9E664591-A14E-4DDB-97EE-8A5F7E6B5AEA}"/>
    <cellStyle name="Prozent 3 2 3 2 5" xfId="27705" xr:uid="{F48A2332-CAB0-43B4-80A1-26BC91F872D7}"/>
    <cellStyle name="Prozent 3 2 3 2_Volatility" xfId="27706" xr:uid="{C3F5B6C0-A161-45A7-9244-4E68A59D1CEE}"/>
    <cellStyle name="Prozent 3 2 3 3" xfId="27707" xr:uid="{6488FDC4-0C0E-44DB-8B99-C8C16828A11A}"/>
    <cellStyle name="Prozent 3 2 3 3 2" xfId="27708" xr:uid="{7D17CE4F-B012-4578-AEB9-F6549EB375F8}"/>
    <cellStyle name="Prozent 3 2 3 3 2 2" xfId="27709" xr:uid="{EA6EEFF8-466C-44E4-8239-D80A3D64B10D}"/>
    <cellStyle name="Prozent 3 2 3 3 2 2 2" xfId="27710" xr:uid="{E05B9966-9B48-4ECB-9EB7-C1D8D85D4CDC}"/>
    <cellStyle name="Prozent 3 2 3 3 2 3" xfId="27711" xr:uid="{68BFCEB6-9A0B-4642-A7EB-1304B589439C}"/>
    <cellStyle name="Prozent 3 2 3 3 2_Volatility" xfId="27712" xr:uid="{1BEE85E9-D2CF-4C70-A1A1-414A0936D26C}"/>
    <cellStyle name="Prozent 3 2 3 3 3" xfId="27713" xr:uid="{8F7D1604-AF80-4EDA-AB1B-2584681625E3}"/>
    <cellStyle name="Prozent 3 2 3 3 3 2" xfId="27714" xr:uid="{94513F15-1364-497C-851E-96E9B7666C33}"/>
    <cellStyle name="Prozent 3 2 3 3 4" xfId="27715" xr:uid="{C818847B-1B60-424F-AC54-DAE223FDB4B9}"/>
    <cellStyle name="Prozent 3 2 3 3_Volatility" xfId="27716" xr:uid="{7C474017-B33A-469B-A66D-0C740A9C7C50}"/>
    <cellStyle name="Prozent 3 2 3 4" xfId="27717" xr:uid="{261E7863-6385-49C5-BE8E-333A13F1FA53}"/>
    <cellStyle name="Prozent 3 2 3 4 2" xfId="27718" xr:uid="{A06A3605-4979-460F-AE94-E02E27D0A22B}"/>
    <cellStyle name="Prozent 3 2 3 4 2 2" xfId="27719" xr:uid="{873A338F-3704-4621-9067-DC1E22A50CBB}"/>
    <cellStyle name="Prozent 3 2 3 4 3" xfId="27720" xr:uid="{B29DBD0C-711D-436A-B6AA-FD412BA2D1A9}"/>
    <cellStyle name="Prozent 3 2 3 4_Volatility" xfId="27721" xr:uid="{947FAB5E-C31F-4CC7-98BB-E487F37D5C1F}"/>
    <cellStyle name="Prozent 3 2 3 5" xfId="27722" xr:uid="{E94BEBC3-BA58-4854-A5E9-E8A8A50B85CB}"/>
    <cellStyle name="Prozent 3 2 3 5 2" xfId="27723" xr:uid="{A83D031E-5ECF-4624-B90E-5E5B5838FFF8}"/>
    <cellStyle name="Prozent 3 2 3 6" xfId="27724" xr:uid="{A8B1B463-75E6-49BD-978D-BB104A8A5346}"/>
    <cellStyle name="Prozent 3 2 3_Volatility" xfId="27725" xr:uid="{C44EA1DA-1A15-40A5-ADAF-E4A6C9397DD0}"/>
    <cellStyle name="Prozent 3 2 4" xfId="27726" xr:uid="{AA8B2261-5D4C-4EAA-86A3-12B054F79E92}"/>
    <cellStyle name="Prozent 3 2 4 2" xfId="27727" xr:uid="{1570A84B-5437-4CCF-AC80-A6B1794ADB0E}"/>
    <cellStyle name="Prozent 3 2 4 2 2" xfId="27728" xr:uid="{DFB7A25B-C3C5-477E-9744-4F987B971CC0}"/>
    <cellStyle name="Prozent 3 2 4 2 2 2" xfId="27729" xr:uid="{9B0FB7A5-4224-48E8-ABE8-56FE5DAD75B2}"/>
    <cellStyle name="Prozent 3 2 4 2 2 2 2" xfId="27730" xr:uid="{086AEE28-DD7D-41B0-BCFD-E6CF0BE88CD2}"/>
    <cellStyle name="Prozent 3 2 4 2 2 3" xfId="27731" xr:uid="{4410C09A-4E62-4BFC-AE05-4F96CAB9C671}"/>
    <cellStyle name="Prozent 3 2 4 2 2_Volatility" xfId="27732" xr:uid="{8CB68DB4-FF6D-49F3-B8F2-42DEBC9F7F2F}"/>
    <cellStyle name="Prozent 3 2 4 2 3" xfId="27733" xr:uid="{C826091C-F282-4C71-B465-7342FFE974A3}"/>
    <cellStyle name="Prozent 3 2 4 2 3 2" xfId="27734" xr:uid="{57CC0118-55DA-480C-AD99-B50D5E10BE93}"/>
    <cellStyle name="Prozent 3 2 4 2 4" xfId="27735" xr:uid="{8961706B-DB34-471E-AC06-04E503C362B0}"/>
    <cellStyle name="Prozent 3 2 4 2_Volatility" xfId="27736" xr:uid="{69EB0DDC-AA8E-4C5F-B76E-870FFEC937CC}"/>
    <cellStyle name="Prozent 3 2 4 3" xfId="27737" xr:uid="{8B49085D-D921-4C3C-ACC9-A679650793B3}"/>
    <cellStyle name="Prozent 3 2 4 3 2" xfId="27738" xr:uid="{A0783A94-6106-4282-B11F-D519FC841A94}"/>
    <cellStyle name="Prozent 3 2 4 3 2 2" xfId="27739" xr:uid="{BECB1F9D-DC0B-46BD-9C28-4C9E7C068E1E}"/>
    <cellStyle name="Prozent 3 2 4 3 3" xfId="27740" xr:uid="{597DD38A-48D5-42EA-A041-2EFD383932C6}"/>
    <cellStyle name="Prozent 3 2 4 3_Volatility" xfId="27741" xr:uid="{183B3A84-F95D-47B5-A141-EB503FEEB128}"/>
    <cellStyle name="Prozent 3 2 4 4" xfId="27742" xr:uid="{604277E4-E7E3-4615-BD8A-F21C70B39BD3}"/>
    <cellStyle name="Prozent 3 2 4 4 2" xfId="27743" xr:uid="{00C54A3E-4482-4177-9A39-8489DFA2B267}"/>
    <cellStyle name="Prozent 3 2 4 5" xfId="27744" xr:uid="{15A60F9D-4482-419F-B7C6-639636F1DE6B}"/>
    <cellStyle name="Prozent 3 2 4_Volatility" xfId="27745" xr:uid="{1D75A791-1A73-4463-B686-8B935CD171CD}"/>
    <cellStyle name="Prozent 3 2 5" xfId="27746" xr:uid="{F7CE7DA5-0EC4-4BD7-9961-9268D69D8FB0}"/>
    <cellStyle name="Prozent 3 2 5 2" xfId="27747" xr:uid="{51801109-485D-4B39-A4F5-F3B9CC19976A}"/>
    <cellStyle name="Prozent 3 2 5 2 2" xfId="27748" xr:uid="{3755F6A3-FBEF-4E79-AC45-70C94300A680}"/>
    <cellStyle name="Prozent 3 2 5 2 2 2" xfId="27749" xr:uid="{80CEBBCE-C08E-4E15-AA27-60E567E18643}"/>
    <cellStyle name="Prozent 3 2 5 2 3" xfId="27750" xr:uid="{0053E5FA-2EEC-4271-BB25-E4897BD4A19E}"/>
    <cellStyle name="Prozent 3 2 5 2_Volatility" xfId="27751" xr:uid="{2DA4CD12-0390-4F5F-B590-37E43DE00425}"/>
    <cellStyle name="Prozent 3 2 5 3" xfId="27752" xr:uid="{50D3CB35-7E14-453B-B7E8-6D8EB73FBD7D}"/>
    <cellStyle name="Prozent 3 2 5 3 2" xfId="27753" xr:uid="{CD68174B-1940-4730-A92C-F5C34BAC1756}"/>
    <cellStyle name="Prozent 3 2 5 4" xfId="27754" xr:uid="{241F81E8-306D-47FD-9E28-689B7C8C80D1}"/>
    <cellStyle name="Prozent 3 2 5_Volatility" xfId="27755" xr:uid="{712DD8C3-504E-4417-9CDE-E761BC599839}"/>
    <cellStyle name="Prozent 3 2 6" xfId="27756" xr:uid="{7CA19664-57D2-42AF-A30F-E82E7BEB616C}"/>
    <cellStyle name="Prozent 3 2 6 2" xfId="27757" xr:uid="{C066E7D1-A947-4BEB-A3E9-828ADAC54EC4}"/>
    <cellStyle name="Prozent 3 2 6 2 2" xfId="27758" xr:uid="{9E54FC1C-E6A0-42BF-ACDC-76CEAE4B8C8A}"/>
    <cellStyle name="Prozent 3 2 6 3" xfId="27759" xr:uid="{A7FDC107-D5E3-401D-88CF-05570E6B327F}"/>
    <cellStyle name="Prozent 3 2 6_Volatility" xfId="27760" xr:uid="{397F17A0-5FD0-4099-9981-6FFCCD1607B5}"/>
    <cellStyle name="Prozent 3 2 7" xfId="27761" xr:uid="{F4EA6552-40EA-443E-A564-DAC93F5FD855}"/>
    <cellStyle name="Prozent 3 2 7 2" xfId="27762" xr:uid="{2FEEBD33-9D32-493C-9935-B48EEB87CCB9}"/>
    <cellStyle name="Prozent 3 2 8" xfId="27763" xr:uid="{E39EC787-77C2-482A-8D27-8EB40681FCCE}"/>
    <cellStyle name="Prozent 3 2_Volatility" xfId="27764" xr:uid="{A1F80898-949A-4BCC-8FE8-B62D2AFE12B6}"/>
    <cellStyle name="Prozent 3 3" xfId="27765" xr:uid="{CF208A6D-4A99-4F34-8CCA-C498ED0DA95E}"/>
    <cellStyle name="Prozent 3 3 2" xfId="27766" xr:uid="{3A72AEC9-E65C-4E76-A1A7-10286751226E}"/>
    <cellStyle name="Prozent 3 3 2 2" xfId="27767" xr:uid="{F5540BD7-FF58-40BB-838A-C89CB7950684}"/>
    <cellStyle name="Prozent 3 3 2 2 2" xfId="27768" xr:uid="{7340E181-F183-47E5-99AD-CE7AA7CAF227}"/>
    <cellStyle name="Prozent 3 3 2 2 2 2" xfId="27769" xr:uid="{0DCE9378-0650-4315-8865-586B8A23AA44}"/>
    <cellStyle name="Prozent 3 3 2 2 2 2 2" xfId="27770" xr:uid="{6960F515-D2A8-4E3A-8E2E-70FBBD7CA4EC}"/>
    <cellStyle name="Prozent 3 3 2 2 2 2 2 2" xfId="27771" xr:uid="{1AE766B6-3041-4831-B864-0477566A7E02}"/>
    <cellStyle name="Prozent 3 3 2 2 2 2 3" xfId="27772" xr:uid="{2DE84744-4226-4AB0-BBEB-BB0F53D506DD}"/>
    <cellStyle name="Prozent 3 3 2 2 2 2_Volatility" xfId="27773" xr:uid="{F619C51E-20DF-4B6B-ABD0-88DC769C7E82}"/>
    <cellStyle name="Prozent 3 3 2 2 2 3" xfId="27774" xr:uid="{C2442358-217B-4C99-AA34-92C8E741FF13}"/>
    <cellStyle name="Prozent 3 3 2 2 2 3 2" xfId="27775" xr:uid="{CA62E5EE-E36E-4175-972F-8FC4DC9713CF}"/>
    <cellStyle name="Prozent 3 3 2 2 2 4" xfId="27776" xr:uid="{D11C696A-B66B-4D5C-A5E4-B51B99BD5278}"/>
    <cellStyle name="Prozent 3 3 2 2 2_Volatility" xfId="27777" xr:uid="{54B4DECC-99FA-4295-96ED-5E5BBC797F47}"/>
    <cellStyle name="Prozent 3 3 2 2 3" xfId="27778" xr:uid="{DF2216E0-032A-43C5-B558-0C7A504C6879}"/>
    <cellStyle name="Prozent 3 3 2 2 3 2" xfId="27779" xr:uid="{7FE47494-0A94-4818-A282-8553EB746AD5}"/>
    <cellStyle name="Prozent 3 3 2 2 3 2 2" xfId="27780" xr:uid="{B822A15F-22F5-40A2-9958-A17FAB4D46E3}"/>
    <cellStyle name="Prozent 3 3 2 2 3 3" xfId="27781" xr:uid="{6FA3223D-F223-48B3-9080-4EC40C63717C}"/>
    <cellStyle name="Prozent 3 3 2 2 3_Volatility" xfId="27782" xr:uid="{6AC9B10A-ED32-40C7-8CC1-997DBAE2F6AF}"/>
    <cellStyle name="Prozent 3 3 2 2 4" xfId="27783" xr:uid="{E4310EE4-00A6-47BE-8C3F-38CCBDFCA1A7}"/>
    <cellStyle name="Prozent 3 3 2 2 4 2" xfId="27784" xr:uid="{035AB610-3F0D-4FC8-A321-95D8F15ACCD2}"/>
    <cellStyle name="Prozent 3 3 2 2 5" xfId="27785" xr:uid="{FC47C0CA-7613-4F2D-81CC-7210A08FDD34}"/>
    <cellStyle name="Prozent 3 3 2 2_Volatility" xfId="27786" xr:uid="{6E196FE0-FB65-4A32-913E-594731A91793}"/>
    <cellStyle name="Prozent 3 3 2 3" xfId="27787" xr:uid="{6B867BF2-A535-4D72-A249-9F43621E036C}"/>
    <cellStyle name="Prozent 3 3 2 3 2" xfId="27788" xr:uid="{3F174DE6-B2B3-4DE0-AC3C-470109625039}"/>
    <cellStyle name="Prozent 3 3 2 3 2 2" xfId="27789" xr:uid="{D13E6017-5553-4AF6-8871-BC492FF67F23}"/>
    <cellStyle name="Prozent 3 3 2 3 2 2 2" xfId="27790" xr:uid="{CCF2E59E-95AF-4751-83D7-9EBBD04482E6}"/>
    <cellStyle name="Prozent 3 3 2 3 2 3" xfId="27791" xr:uid="{6B0793CF-26A4-4AB6-AC3F-1ACEF27D0F47}"/>
    <cellStyle name="Prozent 3 3 2 3 2_Volatility" xfId="27792" xr:uid="{F9D9F7BD-9609-4164-98F9-6E5E85FD7E30}"/>
    <cellStyle name="Prozent 3 3 2 3 3" xfId="27793" xr:uid="{9470FF9D-421C-4AD2-A192-AD972A43AC12}"/>
    <cellStyle name="Prozent 3 3 2 3 3 2" xfId="27794" xr:uid="{C8FD380B-6196-4074-A1C1-F01F94E10DD3}"/>
    <cellStyle name="Prozent 3 3 2 3 4" xfId="27795" xr:uid="{F50BA1E5-5058-4154-AC0F-A4FF231E8520}"/>
    <cellStyle name="Prozent 3 3 2 3_Volatility" xfId="27796" xr:uid="{F8979D64-93E2-4446-8823-DE2230654338}"/>
    <cellStyle name="Prozent 3 3 2 4" xfId="27797" xr:uid="{3594E90F-9AD0-41E7-BB64-3AE11BA41EB7}"/>
    <cellStyle name="Prozent 3 3 2 4 2" xfId="27798" xr:uid="{90BF9092-7B28-4F6D-A382-FA910E5C7D47}"/>
    <cellStyle name="Prozent 3 3 2 4 2 2" xfId="27799" xr:uid="{0D57A640-0085-44A1-9AE1-0CB86DCF8FCC}"/>
    <cellStyle name="Prozent 3 3 2 4 3" xfId="27800" xr:uid="{6613F48E-0B08-44BE-96A4-04A54133E652}"/>
    <cellStyle name="Prozent 3 3 2 4_Volatility" xfId="27801" xr:uid="{5A99D312-59B7-41FE-BC2F-E63BD786089F}"/>
    <cellStyle name="Prozent 3 3 2 5" xfId="27802" xr:uid="{733A1D44-8E6F-4C0D-90EC-8B4983DFA73B}"/>
    <cellStyle name="Prozent 3 3 2 5 2" xfId="27803" xr:uid="{69AF580A-71C9-4A36-B906-E41120C54A29}"/>
    <cellStyle name="Prozent 3 3 2 6" xfId="27804" xr:uid="{A2DBC2E1-0C5B-485F-8E89-486650DBC61C}"/>
    <cellStyle name="Prozent 3 3 2_Volatility" xfId="27805" xr:uid="{FCFFE1D7-CC25-4380-9211-F25E736D7405}"/>
    <cellStyle name="Prozent 3 3 3" xfId="27806" xr:uid="{C2F1B4E2-F9FA-4F27-B24C-9874EA430E79}"/>
    <cellStyle name="Prozent 3 3 3 2" xfId="27807" xr:uid="{A83B673B-FB42-4B1A-BAC2-0BB48CE5C4E2}"/>
    <cellStyle name="Prozent 3 3 3 2 2" xfId="27808" xr:uid="{7467ACC1-4491-4039-845E-0585D1943F14}"/>
    <cellStyle name="Prozent 3 3 3 2 2 2" xfId="27809" xr:uid="{8C46AC99-D50E-43F3-8348-A5C151063F01}"/>
    <cellStyle name="Prozent 3 3 3 2 2 2 2" xfId="27810" xr:uid="{6085F345-59D4-4C84-8DB3-7F401AD443AC}"/>
    <cellStyle name="Prozent 3 3 3 2 2 3" xfId="27811" xr:uid="{FC5AB4F6-9F15-4F47-AB21-A70F5CF0104F}"/>
    <cellStyle name="Prozent 3 3 3 2 2_Volatility" xfId="27812" xr:uid="{7687E611-1769-4DD5-BAC0-99571E3C56EB}"/>
    <cellStyle name="Prozent 3 3 3 2 3" xfId="27813" xr:uid="{1A3D8A39-3576-4FFF-BDF6-E7B23483224B}"/>
    <cellStyle name="Prozent 3 3 3 2 3 2" xfId="27814" xr:uid="{0119C3E6-2EE9-4378-B2CD-B0B00E656C0B}"/>
    <cellStyle name="Prozent 3 3 3 2 4" xfId="27815" xr:uid="{E82C8D1F-8770-4E4F-B4DD-C0E359976FBA}"/>
    <cellStyle name="Prozent 3 3 3 2_Volatility" xfId="27816" xr:uid="{1EFE11C1-FB30-427B-A858-D93D9B404912}"/>
    <cellStyle name="Prozent 3 3 3 3" xfId="27817" xr:uid="{A5E55A54-5C32-43A9-ADE7-A97804AF161D}"/>
    <cellStyle name="Prozent 3 3 3 3 2" xfId="27818" xr:uid="{390F1694-7B7E-4C8D-8BF6-7516C5C9F448}"/>
    <cellStyle name="Prozent 3 3 3 3 2 2" xfId="27819" xr:uid="{304D05B2-372F-4BEF-8967-C354E23BFBA7}"/>
    <cellStyle name="Prozent 3 3 3 3 3" xfId="27820" xr:uid="{E3B16203-1D27-40A6-B6F8-6F471868D110}"/>
    <cellStyle name="Prozent 3 3 3 3_Volatility" xfId="27821" xr:uid="{7BFB3F30-89E9-47F3-8E5B-20E899D5AE66}"/>
    <cellStyle name="Prozent 3 3 3 4" xfId="27822" xr:uid="{C4E4576C-ADEF-4663-B51D-6EFA49140D79}"/>
    <cellStyle name="Prozent 3 3 3 4 2" xfId="27823" xr:uid="{F3AC1EC6-23C3-4265-98E8-28A93BDB4E26}"/>
    <cellStyle name="Prozent 3 3 3 5" xfId="27824" xr:uid="{F2E8898D-21F0-4008-BC54-12C43B4609CA}"/>
    <cellStyle name="Prozent 3 3 3_Volatility" xfId="27825" xr:uid="{AE6B2A95-2F56-463E-9138-7ACA96D25E29}"/>
    <cellStyle name="Prozent 3 3 4" xfId="27826" xr:uid="{A900EE78-EB40-4C46-A3A3-52F8C8FB830A}"/>
    <cellStyle name="Prozent 3 3 4 2" xfId="27827" xr:uid="{BB227185-CF48-4804-A88E-38A3811BE944}"/>
    <cellStyle name="Prozent 3 3 4 2 2" xfId="27828" xr:uid="{AE9CC728-D761-44C7-AE81-C51965603D29}"/>
    <cellStyle name="Prozent 3 3 4 2 2 2" xfId="27829" xr:uid="{0C101E48-ECB2-4E6E-9C62-731CCA1DE080}"/>
    <cellStyle name="Prozent 3 3 4 2 3" xfId="27830" xr:uid="{508A41B8-820A-42E4-885F-EE43027CA399}"/>
    <cellStyle name="Prozent 3 3 4 2_Volatility" xfId="27831" xr:uid="{BF3E4A88-05CB-48E6-B8EC-300B10AD878B}"/>
    <cellStyle name="Prozent 3 3 4 3" xfId="27832" xr:uid="{4AC3B3F6-E4B8-4E96-AB9B-CCFAAB17AB07}"/>
    <cellStyle name="Prozent 3 3 4 3 2" xfId="27833" xr:uid="{0B7EB83B-B397-4530-B041-4ED57C8687ED}"/>
    <cellStyle name="Prozent 3 3 4 4" xfId="27834" xr:uid="{5A4FF50C-0548-4DB4-AFD6-C18C6937D6C0}"/>
    <cellStyle name="Prozent 3 3 4_Volatility" xfId="27835" xr:uid="{8FD07333-FDA9-4BDA-8805-4BE7C6936D8D}"/>
    <cellStyle name="Prozent 3 3 5" xfId="27836" xr:uid="{D90B6B18-C4B2-4B8B-B67A-12427873D106}"/>
    <cellStyle name="Prozent 3 3 5 2" xfId="27837" xr:uid="{81BD82AC-001C-403E-9BD4-BB380FCC01D4}"/>
    <cellStyle name="Prozent 3 3 5 2 2" xfId="27838" xr:uid="{7051EECD-B286-4DF4-A315-5F9678DEC889}"/>
    <cellStyle name="Prozent 3 3 5 3" xfId="27839" xr:uid="{3E3E8879-7A15-443C-8C8D-D03FEBA4722D}"/>
    <cellStyle name="Prozent 3 3 5_Volatility" xfId="27840" xr:uid="{D02F1EA9-CC1A-41E9-BFF3-AA01265A0CB5}"/>
    <cellStyle name="Prozent 3 3 6" xfId="27841" xr:uid="{C846B6EE-3A94-40BA-8FC3-07B52502348A}"/>
    <cellStyle name="Prozent 3 3 6 2" xfId="27842" xr:uid="{3DD4F503-3D9E-4183-B513-3746083C7350}"/>
    <cellStyle name="Prozent 3 3 7" xfId="27843" xr:uid="{6D5461F6-53BA-4DDF-9CC6-D8B94142D326}"/>
    <cellStyle name="Prozent 3 3_Volatility" xfId="27844" xr:uid="{8A3E071C-F821-4E25-8239-1BEDB7EB376C}"/>
    <cellStyle name="Prozent 3 4" xfId="27845" xr:uid="{1F6CE7AD-443C-4705-B65B-CCEE83E6884B}"/>
    <cellStyle name="Prozent 3 4 2" xfId="27846" xr:uid="{8F4B3F77-8799-4485-954D-02B64D17C574}"/>
    <cellStyle name="Prozent 3 4 2 2" xfId="27847" xr:uid="{18A2D98F-47EA-402F-95DE-022244308DA4}"/>
    <cellStyle name="Prozent 3 4 2 2 2" xfId="27848" xr:uid="{9C622B2E-9D20-4380-9EEB-E2DCE2D04F6A}"/>
    <cellStyle name="Prozent 3 4 2 2 2 2" xfId="27849" xr:uid="{DEA0E124-FDC9-4596-923C-FC5F591E5CB7}"/>
    <cellStyle name="Prozent 3 4 2 2 2 2 2" xfId="27850" xr:uid="{0F63D5D2-9B19-4672-94B7-EF0C2EFDE181}"/>
    <cellStyle name="Prozent 3 4 2 2 2 3" xfId="27851" xr:uid="{B3FC0D66-DF2E-4944-90C0-50659F2B725A}"/>
    <cellStyle name="Prozent 3 4 2 2 2_Volatility" xfId="27852" xr:uid="{6DFB5102-6BE4-4369-AAC1-3A4F2CCC1213}"/>
    <cellStyle name="Prozent 3 4 2 2 3" xfId="27853" xr:uid="{00D36645-5459-4576-BF37-522A6E18BF8F}"/>
    <cellStyle name="Prozent 3 4 2 2 3 2" xfId="27854" xr:uid="{11483564-CD4D-4D61-AD74-FC48F7FD4BC9}"/>
    <cellStyle name="Prozent 3 4 2 2 4" xfId="27855" xr:uid="{37136FA1-C146-4FC6-A193-4820C3469A1C}"/>
    <cellStyle name="Prozent 3 4 2 2_Volatility" xfId="27856" xr:uid="{D233588F-7FD2-45C2-949C-F420B61F65D8}"/>
    <cellStyle name="Prozent 3 4 2 3" xfId="27857" xr:uid="{5096A306-A196-408B-91D6-9147422C6828}"/>
    <cellStyle name="Prozent 3 4 2 3 2" xfId="27858" xr:uid="{13BDF654-3F41-45F7-8255-09542DE6C812}"/>
    <cellStyle name="Prozent 3 4 2 3 2 2" xfId="27859" xr:uid="{BEE52331-340B-408A-8BCB-B27D14F41AF8}"/>
    <cellStyle name="Prozent 3 4 2 3 3" xfId="27860" xr:uid="{F929C5A7-97D8-4730-8E01-7DE7F56AC62E}"/>
    <cellStyle name="Prozent 3 4 2 3_Volatility" xfId="27861" xr:uid="{BC403388-E228-472D-817C-6E97F81B457C}"/>
    <cellStyle name="Prozent 3 4 2 4" xfId="27862" xr:uid="{A1128171-8433-4969-8046-4EB58D48794B}"/>
    <cellStyle name="Prozent 3 4 2 4 2" xfId="27863" xr:uid="{069D4CF8-047F-4674-85DE-D265219F90C6}"/>
    <cellStyle name="Prozent 3 4 2 5" xfId="27864" xr:uid="{36184419-20FA-4CFE-856E-09BD7A758D08}"/>
    <cellStyle name="Prozent 3 4 2_Volatility" xfId="27865" xr:uid="{13A6D8D8-77F2-4E36-8CBA-1C1D54EB5A23}"/>
    <cellStyle name="Prozent 3 4 3" xfId="27866" xr:uid="{95E4622E-646F-4795-A03A-B3C1B2546149}"/>
    <cellStyle name="Prozent 3 4 3 2" xfId="27867" xr:uid="{7D0E7C07-1357-42E4-8FC1-D234F0D13E91}"/>
    <cellStyle name="Prozent 3 4 3 2 2" xfId="27868" xr:uid="{7AAC37F7-0327-49C1-B59A-B99D5CCE0568}"/>
    <cellStyle name="Prozent 3 4 3 2 2 2" xfId="27869" xr:uid="{BE5EE725-7D0B-4A61-BD97-C671BD2C4317}"/>
    <cellStyle name="Prozent 3 4 3 2 3" xfId="27870" xr:uid="{CDF840C7-9869-472A-86C5-339268B5BE4F}"/>
    <cellStyle name="Prozent 3 4 3 2_Volatility" xfId="27871" xr:uid="{55445016-AA7F-430C-A6CC-6E3C413112CE}"/>
    <cellStyle name="Prozent 3 4 3 3" xfId="27872" xr:uid="{E5110E6C-1FAD-40BA-A06A-3F7B92CFD179}"/>
    <cellStyle name="Prozent 3 4 3 3 2" xfId="27873" xr:uid="{D6308E8D-CD06-4A09-92C8-921410B706AC}"/>
    <cellStyle name="Prozent 3 4 3 4" xfId="27874" xr:uid="{BC7B08EB-35E2-4C1F-9985-97943BB3C9F7}"/>
    <cellStyle name="Prozent 3 4 3_Volatility" xfId="27875" xr:uid="{84C77573-03A4-4F4D-99DC-43477DD77AEE}"/>
    <cellStyle name="Prozent 3 4 4" xfId="27876" xr:uid="{431C65FA-E11B-46C2-B9DB-9AD6751E9F95}"/>
    <cellStyle name="Prozent 3 4 4 2" xfId="27877" xr:uid="{3A8C31B1-F1C6-4A72-92D3-33D6A2400B30}"/>
    <cellStyle name="Prozent 3 4 4 2 2" xfId="27878" xr:uid="{91880585-95B3-4AAC-B856-B62A53101A6D}"/>
    <cellStyle name="Prozent 3 4 4 3" xfId="27879" xr:uid="{1E9334CB-7943-44BE-A4B3-50F7F24E659C}"/>
    <cellStyle name="Prozent 3 4 4_Volatility" xfId="27880" xr:uid="{044AC9E1-19C4-4BF8-8AAF-BBACE2224ADD}"/>
    <cellStyle name="Prozent 3 4 5" xfId="27881" xr:uid="{AC7F4B9E-67C2-452B-BF8B-284C738103B5}"/>
    <cellStyle name="Prozent 3 4 5 2" xfId="27882" xr:uid="{40FF52B5-005F-40D6-B515-8AF6238593F9}"/>
    <cellStyle name="Prozent 3 4 6" xfId="27883" xr:uid="{D0E0BFBC-907D-44C7-8058-68AF82D8374F}"/>
    <cellStyle name="Prozent 3 4_Volatility" xfId="27884" xr:uid="{35FEC247-B795-473F-9F9C-7B6A63C4AEF0}"/>
    <cellStyle name="Prozent 3 5" xfId="27885" xr:uid="{2D56F17B-762A-4E19-86EC-B1E064F59B1C}"/>
    <cellStyle name="Prozent 3 5 2" xfId="27886" xr:uid="{6A8F7EEC-4291-46C1-842B-F0C9F590E3B1}"/>
    <cellStyle name="Prozent 3 5 2 2" xfId="27887" xr:uid="{B3C2EFE1-75C0-49CB-9B6C-0410DD43508F}"/>
    <cellStyle name="Prozent 3 5 2 2 2" xfId="27888" xr:uid="{13A2FFE8-B7F9-4314-ACA0-130678A7D0CE}"/>
    <cellStyle name="Prozent 3 5 2 2 2 2" xfId="27889" xr:uid="{2C51FE7D-AADE-43F1-A138-22233740E81A}"/>
    <cellStyle name="Prozent 3 5 2 2 3" xfId="27890" xr:uid="{6468CA9E-02BB-4E6A-AA0F-0AF6E3CFD554}"/>
    <cellStyle name="Prozent 3 5 2 2_Volatility" xfId="27891" xr:uid="{FBEA8228-668E-4DC3-83DE-05EE60ED8D4E}"/>
    <cellStyle name="Prozent 3 5 2 3" xfId="27892" xr:uid="{823FCED7-9ADA-4682-9D3A-98F908BC8C05}"/>
    <cellStyle name="Prozent 3 5 2 3 2" xfId="27893" xr:uid="{055C38E0-E713-46E8-875F-067034CCFE2E}"/>
    <cellStyle name="Prozent 3 5 2 4" xfId="27894" xr:uid="{84402C6B-D57B-4E83-B2B1-8184AFF3B52F}"/>
    <cellStyle name="Prozent 3 5 2_Volatility" xfId="27895" xr:uid="{E03D6142-8948-49CD-A695-EB4518B434EE}"/>
    <cellStyle name="Prozent 3 5 3" xfId="27896" xr:uid="{F52F7D2D-0F28-450E-B3DF-FF4B7A38F3BE}"/>
    <cellStyle name="Prozent 3 5 3 2" xfId="27897" xr:uid="{BBFA6130-8E97-4A49-A3E0-D227DC831804}"/>
    <cellStyle name="Prozent 3 5 3 2 2" xfId="27898" xr:uid="{71FCC680-FD9A-4BBB-8C4F-1AD9722F1347}"/>
    <cellStyle name="Prozent 3 5 3 3" xfId="27899" xr:uid="{991F924C-4550-4DE7-8BD7-7DBCF1FE52F9}"/>
    <cellStyle name="Prozent 3 5 3_Volatility" xfId="27900" xr:uid="{2B5AB3CE-E3B9-431C-8852-9C5B27967B75}"/>
    <cellStyle name="Prozent 3 5 4" xfId="27901" xr:uid="{C938A584-2396-43EF-95CF-53C1DA8EA57A}"/>
    <cellStyle name="Prozent 3 5 4 2" xfId="27902" xr:uid="{B688399A-92E3-457C-A8E5-60547C9621D9}"/>
    <cellStyle name="Prozent 3 5 5" xfId="27903" xr:uid="{0BE9C068-ADA1-47A4-B917-45EF7D036C10}"/>
    <cellStyle name="Prozent 3 5_Volatility" xfId="27904" xr:uid="{303CFC2B-6408-488A-9B39-6248FC63F98E}"/>
    <cellStyle name="Prozent 3 6" xfId="27905" xr:uid="{93B285D8-6D36-4F4A-AB99-D1BD3A75202E}"/>
    <cellStyle name="Prozent 3 6 2" xfId="27906" xr:uid="{260576FF-B40B-4387-9311-05F5B103C22D}"/>
    <cellStyle name="Prozent 3 6 2 2" xfId="27907" xr:uid="{831D5865-8A3F-4710-98E9-C07F0D5070AB}"/>
    <cellStyle name="Prozent 3 6 2 2 2" xfId="27908" xr:uid="{738A146F-FF8F-47BD-B2E9-C98B1D7FB998}"/>
    <cellStyle name="Prozent 3 6 2 3" xfId="27909" xr:uid="{EFD0F1A8-4959-4A51-8F46-72559054BD4C}"/>
    <cellStyle name="Prozent 3 6 2_Volatility" xfId="27910" xr:uid="{DCC2AAA5-50B9-4A19-BF45-075FFB2727CE}"/>
    <cellStyle name="Prozent 3 6 3" xfId="27911" xr:uid="{2AE40469-7643-48CC-9B03-1C1098F201BF}"/>
    <cellStyle name="Prozent 3 6 3 2" xfId="27912" xr:uid="{E581773F-9B3A-4B4C-9BE4-D2C3EE1C31E3}"/>
    <cellStyle name="Prozent 3 6 4" xfId="27913" xr:uid="{647C18A4-092F-4BD8-A571-6960FF0F4EE0}"/>
    <cellStyle name="Prozent 3 6_Volatility" xfId="27914" xr:uid="{FDCA0833-3BFF-499E-B988-9238572ABA7D}"/>
    <cellStyle name="Prozent 3 7" xfId="27915" xr:uid="{4CBD0F8C-773A-4EC6-9944-20A0CB61A176}"/>
    <cellStyle name="Prozent 3 7 2" xfId="27916" xr:uid="{3F6BB14E-6C5D-4328-81DE-0F7EE8A60BBC}"/>
    <cellStyle name="Prozent 3 7 2 2" xfId="27917" xr:uid="{29876BBE-BDAC-45AD-839E-57B1BA8EE59D}"/>
    <cellStyle name="Prozent 3 7 3" xfId="27918" xr:uid="{7CE008C8-1CB5-4F8C-BBB6-3977607E5C5D}"/>
    <cellStyle name="Prozent 3 7_Volatility" xfId="27919" xr:uid="{B73DA64E-A3D0-4C9E-BA42-8896CC68D4A4}"/>
    <cellStyle name="Prozent 3 8" xfId="27920" xr:uid="{969A3E11-E64B-4E8A-9381-33B86D2F0505}"/>
    <cellStyle name="Prozent 3 8 2" xfId="27921" xr:uid="{B7D7B280-C0D0-4F8F-9868-EDA3B25AD5CE}"/>
    <cellStyle name="Prozent 3 9" xfId="27922" xr:uid="{9F7EDB94-6020-4F94-8B1C-B1A0F730534C}"/>
    <cellStyle name="Prozent 3_Summary_Gap_Balance_exNIB" xfId="27923" xr:uid="{332E0A13-0BAB-4A94-8B3D-07C6AAD0C83B}"/>
    <cellStyle name="Prozent 4" xfId="27924" xr:uid="{49C93018-185C-4C4E-A372-3AA69A2AD2DC}"/>
    <cellStyle name="Prozent 4 2" xfId="27925" xr:uid="{12AEC51A-2DF8-4515-AAAC-6EB72EBB745F}"/>
    <cellStyle name="Prozent 4_Summary_Gap_Balance_exNIB" xfId="27926" xr:uid="{D51720BB-F430-4DE2-8B83-D042576F7893}"/>
    <cellStyle name="Prozent 5" xfId="27927" xr:uid="{BE0B84A4-E0AF-425C-B984-AE8F52552BC7}"/>
    <cellStyle name="Prozent 5 2" xfId="27928" xr:uid="{48A92657-E58E-4636-ACA8-C98329B805B2}"/>
    <cellStyle name="Prozent 5 3" xfId="27929" xr:uid="{5CF6B26F-54DB-4E6D-AAFA-5DBDD9EE784E}"/>
    <cellStyle name="Prozent 5_Volatility" xfId="27930" xr:uid="{8A6CAE61-9A14-4AC0-B9F9-12A88ED6CC0A}"/>
    <cellStyle name="Prozent 6" xfId="27931" xr:uid="{4AA34F64-19A3-4CAE-A14E-CE4299BFFFE6}"/>
    <cellStyle name="Prozent 7" xfId="27932" xr:uid="{FE371CDB-132A-4130-BD5E-2D386CC307F3}"/>
    <cellStyle name="Prozent 8" xfId="27933" xr:uid="{6ECCA690-B965-4F2A-9E8B-85C379EBE60E}"/>
    <cellStyle name="Prozent 9" xfId="27934" xr:uid="{6D6F616C-8D61-4C3F-BAE2-F76CF4C33B4B}"/>
    <cellStyle name="reviseExposure" xfId="27935" xr:uid="{B5899D2B-FE42-4CB7-8B73-63436312144F}"/>
    <cellStyle name="Rossz" xfId="27936" xr:uid="{9ABA23D0-84F8-49D3-8508-C3E0AE71DABD}"/>
    <cellStyle name="Salida" xfId="27937" xr:uid="{179243BD-E6AC-460F-990C-22BDAEBD619F}"/>
    <cellStyle name="Salida 2" xfId="27938" xr:uid="{BB357918-E6D5-4856-88DE-56DAD559850A}"/>
    <cellStyle name="Salida 2 10" xfId="27939" xr:uid="{0BC58EF1-0DF4-4A76-B3EF-7B652EBB5601}"/>
    <cellStyle name="Salida 2 10 2" xfId="27940" xr:uid="{B2EC2E25-12D1-4AD4-A175-B179BBC60A5C}"/>
    <cellStyle name="Salida 2 10 2 2" xfId="27941" xr:uid="{C477E273-BF1A-4F6B-A688-49DD103D1180}"/>
    <cellStyle name="Salida 2 10 2 2 2" xfId="27942" xr:uid="{2E49E41C-C6DC-43ED-AD14-A1680CE2FAB0}"/>
    <cellStyle name="Salida 2 10 2 2 2 2" xfId="27943" xr:uid="{2B928EB5-C3A4-4A5A-952F-0C724661B032}"/>
    <cellStyle name="Salida 2 10 2 2 2_Volatility" xfId="27944" xr:uid="{DFECDFAE-322B-42DF-A840-118E612D5DAF}"/>
    <cellStyle name="Salida 2 10 2 2 3" xfId="27945" xr:uid="{B2E76DA3-13DC-473F-BFB5-CE425052B9CD}"/>
    <cellStyle name="Salida 2 10 2 2_Volatility" xfId="27946" xr:uid="{BB07D818-2998-463B-8BE9-8220B488E097}"/>
    <cellStyle name="Salida 2 10 2 3" xfId="27947" xr:uid="{EF2FECDF-28C7-49D3-BA5D-ED9A04BDDD4F}"/>
    <cellStyle name="Salida 2 10 2 3 2" xfId="27948" xr:uid="{C971A7C9-3FCB-493C-A4BF-E9B98EDCABAA}"/>
    <cellStyle name="Salida 2 10 2 3 2 2" xfId="27949" xr:uid="{3C21EDEB-E663-4E5B-9275-99D502CE9CC1}"/>
    <cellStyle name="Salida 2 10 2 3 2_Volatility" xfId="27950" xr:uid="{EFC0FB46-5A50-472E-9726-0FB8F48E7080}"/>
    <cellStyle name="Salida 2 10 2 3 3" xfId="27951" xr:uid="{8B2BFD48-269D-4855-8FF8-E623958E197D}"/>
    <cellStyle name="Salida 2 10 2 3_Volatility" xfId="27952" xr:uid="{FA9F9BA6-2A0E-4491-AC46-CA7C3D12D101}"/>
    <cellStyle name="Salida 2 10 2 4" xfId="27953" xr:uid="{17BDD86D-A298-43BE-80D1-9EE490A1E6D5}"/>
    <cellStyle name="Salida 2 10 2 4 2" xfId="27954" xr:uid="{F15FE4F7-A730-43F8-BE2F-34BFD3D18AE6}"/>
    <cellStyle name="Salida 2 10 2 4_Volatility" xfId="27955" xr:uid="{CFCECD37-7F88-488D-AAF5-0AA9C0AF015B}"/>
    <cellStyle name="Salida 2 10 2 5" xfId="27956" xr:uid="{3FEE4225-3937-442F-AA90-D3058BEBBB7C}"/>
    <cellStyle name="Salida 2 10 2_Volatility" xfId="27957" xr:uid="{785512BC-A19B-4928-8E03-B3801A92B200}"/>
    <cellStyle name="Salida 2 10 3" xfId="27958" xr:uid="{2F120B02-DEB4-44BA-8914-E6D9116695CE}"/>
    <cellStyle name="Salida 2 10 3 2" xfId="27959" xr:uid="{6251757D-9FE9-4821-A96D-4B3C7C644CD6}"/>
    <cellStyle name="Salida 2 10 3 2 2" xfId="27960" xr:uid="{6F7D2E8F-9C38-4E27-8621-80EACD2B8DEE}"/>
    <cellStyle name="Salida 2 10 3 2_Volatility" xfId="27961" xr:uid="{001D7C30-4C6A-45F3-B6A6-416250F39E82}"/>
    <cellStyle name="Salida 2 10 3 3" xfId="27962" xr:uid="{4210F123-1D1C-42BD-BB8B-B7F16DD3B728}"/>
    <cellStyle name="Salida 2 10 3_Volatility" xfId="27963" xr:uid="{F94468D5-9C29-430A-A86D-2A795A943043}"/>
    <cellStyle name="Salida 2 10 4" xfId="27964" xr:uid="{8F2776A6-1D7F-4FEB-A1F9-CC38D648119C}"/>
    <cellStyle name="Salida 2 10 4 2" xfId="27965" xr:uid="{A99CE21F-0A0C-48A3-A4CB-F57B4E5D7682}"/>
    <cellStyle name="Salida 2 10 4_Volatility" xfId="27966" xr:uid="{5FFB2649-0FFE-4151-8E7C-E58E57AEA827}"/>
    <cellStyle name="Salida 2 10 5" xfId="27967" xr:uid="{92F3807A-4C84-4255-8ADD-FCA82B4F413A}"/>
    <cellStyle name="Salida 2 10_Volatility" xfId="27968" xr:uid="{007669D5-3E56-43CE-ADE5-DE0E7965F438}"/>
    <cellStyle name="Salida 2 11" xfId="27969" xr:uid="{A2E86DC4-C3CC-4EB8-A889-FB56C49B25CD}"/>
    <cellStyle name="Salida 2 11 2" xfId="27970" xr:uid="{DD8CD6A0-49CE-4BDE-9B52-978B2800ECD1}"/>
    <cellStyle name="Salida 2 11 2 2" xfId="27971" xr:uid="{1B3BB8F3-0957-4487-AC82-47229297D8FD}"/>
    <cellStyle name="Salida 2 11 2 2 2" xfId="27972" xr:uid="{3A99829D-F7BA-44CC-903F-33AB6332E704}"/>
    <cellStyle name="Salida 2 11 2 2 2 2" xfId="27973" xr:uid="{E57F45BE-2DB9-4908-9595-A7B0B1B6A2E9}"/>
    <cellStyle name="Salida 2 11 2 2 2_Volatility" xfId="27974" xr:uid="{2747D7B0-D66B-43C3-89E1-62A21BDF32AC}"/>
    <cellStyle name="Salida 2 11 2 2 3" xfId="27975" xr:uid="{DAA6859E-28BD-4EE7-9084-2B9B7EB669C5}"/>
    <cellStyle name="Salida 2 11 2 2_Volatility" xfId="27976" xr:uid="{D332AA08-75CF-4614-8F8D-2822E53C7DD7}"/>
    <cellStyle name="Salida 2 11 2 3" xfId="27977" xr:uid="{5DA39E03-A68B-4AA5-ADF4-617617A9A90B}"/>
    <cellStyle name="Salida 2 11 2 3 2" xfId="27978" xr:uid="{C6503F30-38D3-4B89-9310-A695D2506025}"/>
    <cellStyle name="Salida 2 11 2 3 2 2" xfId="27979" xr:uid="{9078EAD6-CD92-4E5E-93FB-5141F6CBCA75}"/>
    <cellStyle name="Salida 2 11 2 3 2_Volatility" xfId="27980" xr:uid="{FF7ADE4A-532E-4DE2-A91C-DCE5AB9CB6B4}"/>
    <cellStyle name="Salida 2 11 2 3 3" xfId="27981" xr:uid="{3AC15457-89EE-4F93-AFBF-EEF9B5173ABB}"/>
    <cellStyle name="Salida 2 11 2 3_Volatility" xfId="27982" xr:uid="{569D8563-F801-46B3-A9CC-95667642C249}"/>
    <cellStyle name="Salida 2 11 2 4" xfId="27983" xr:uid="{99797A14-1000-4F58-A4A2-C3F10C44F100}"/>
    <cellStyle name="Salida 2 11 2 4 2" xfId="27984" xr:uid="{1722CBB5-90EF-4585-B198-5FB720C193CA}"/>
    <cellStyle name="Salida 2 11 2 4_Volatility" xfId="27985" xr:uid="{1B83D882-6143-4E4B-96E6-FECE5486A80F}"/>
    <cellStyle name="Salida 2 11 2 5" xfId="27986" xr:uid="{BF616495-E918-4100-98B0-6FE56C3F7429}"/>
    <cellStyle name="Salida 2 11 2_Volatility" xfId="27987" xr:uid="{F709E9F5-0483-496B-BFE5-9526F2B7E612}"/>
    <cellStyle name="Salida 2 11 3" xfId="27988" xr:uid="{C2674B98-AF29-446A-B8FC-9F3FE03B5C65}"/>
    <cellStyle name="Salida 2 11 3 2" xfId="27989" xr:uid="{3C2D7E71-8CE2-47D6-875A-A3B9866DC00E}"/>
    <cellStyle name="Salida 2 11 3 2 2" xfId="27990" xr:uid="{1C57F802-4FE9-4FE0-9EFC-BE6EC8E9D16A}"/>
    <cellStyle name="Salida 2 11 3 2_Volatility" xfId="27991" xr:uid="{A39BE319-AFC7-4B6A-B713-7EC069CA3022}"/>
    <cellStyle name="Salida 2 11 3 3" xfId="27992" xr:uid="{CC1B223A-1562-4E12-8E54-291DFBFFBEA5}"/>
    <cellStyle name="Salida 2 11 3_Volatility" xfId="27993" xr:uid="{1098310C-D4C4-49C1-A727-9714B9C80BA6}"/>
    <cellStyle name="Salida 2 11 4" xfId="27994" xr:uid="{00EE79B3-168B-4207-9F9D-0C57BDD01AC6}"/>
    <cellStyle name="Salida 2 11 4 2" xfId="27995" xr:uid="{781D2F9C-408F-4C4A-A23F-42F902137C08}"/>
    <cellStyle name="Salida 2 11 4_Volatility" xfId="27996" xr:uid="{4A8BF37C-5B76-4EC3-8583-E1B7E752B58E}"/>
    <cellStyle name="Salida 2 11 5" xfId="27997" xr:uid="{BC6660FC-300E-47BD-9E4F-728D35C1D40C}"/>
    <cellStyle name="Salida 2 11_Volatility" xfId="27998" xr:uid="{30BA00C8-DD82-40BD-AEF1-F911FC84A076}"/>
    <cellStyle name="Salida 2 12" xfId="27999" xr:uid="{EAE607D3-BC1F-4DE3-ABFF-41EF16219101}"/>
    <cellStyle name="Salida 2 12 2" xfId="28000" xr:uid="{3198491C-F448-4C92-A083-C13DA3CCC724}"/>
    <cellStyle name="Salida 2 12 2 2" xfId="28001" xr:uid="{3C399859-0CD1-47BC-86AD-3DD0BE40E9D5}"/>
    <cellStyle name="Salida 2 12 2 2 2" xfId="28002" xr:uid="{E9F5BF87-F791-4866-AAF3-920910FFFAA1}"/>
    <cellStyle name="Salida 2 12 2 2 2 2" xfId="28003" xr:uid="{AC70A2C7-CF34-4EB4-85E2-649B0F48A1E0}"/>
    <cellStyle name="Salida 2 12 2 2 2_Volatility" xfId="28004" xr:uid="{B1BAE4BD-E960-4794-B729-BBE3F35536EE}"/>
    <cellStyle name="Salida 2 12 2 2 3" xfId="28005" xr:uid="{288BC87D-9D1B-4C42-9B55-E1219C4DBE63}"/>
    <cellStyle name="Salida 2 12 2 2_Volatility" xfId="28006" xr:uid="{251048D7-2F87-4964-A58E-FC59EF945A36}"/>
    <cellStyle name="Salida 2 12 2 3" xfId="28007" xr:uid="{91EA9A2E-F9A2-4440-9655-0275E7B1F896}"/>
    <cellStyle name="Salida 2 12 2 3 2" xfId="28008" xr:uid="{21E95AEA-A23C-40F9-8D2D-054A5FC90399}"/>
    <cellStyle name="Salida 2 12 2 3 2 2" xfId="28009" xr:uid="{D10521EA-D153-4110-9BAD-D92ECDF8CE9E}"/>
    <cellStyle name="Salida 2 12 2 3 2_Volatility" xfId="28010" xr:uid="{975DA182-A1BE-404D-97E4-F104260BBA1D}"/>
    <cellStyle name="Salida 2 12 2 3 3" xfId="28011" xr:uid="{CDA9EF99-27F7-4682-A288-2C59AF1D3803}"/>
    <cellStyle name="Salida 2 12 2 3_Volatility" xfId="28012" xr:uid="{27021E17-E8C1-419D-841F-10448B80D0D8}"/>
    <cellStyle name="Salida 2 12 2 4" xfId="28013" xr:uid="{0654A9C7-F39A-4152-BBBB-DC254D0D07D3}"/>
    <cellStyle name="Salida 2 12 2 4 2" xfId="28014" xr:uid="{419A66E4-CBAE-4DDB-A613-A1A68033B951}"/>
    <cellStyle name="Salida 2 12 2 4_Volatility" xfId="28015" xr:uid="{6E6A8C30-B77E-4C75-9997-0706532EE65F}"/>
    <cellStyle name="Salida 2 12 2 5" xfId="28016" xr:uid="{9AEFE36E-201E-4FFB-9BE3-FF0153322D29}"/>
    <cellStyle name="Salida 2 12 2_Volatility" xfId="28017" xr:uid="{923B5286-7CA9-4697-A903-A4C6D264E430}"/>
    <cellStyle name="Salida 2 12 3" xfId="28018" xr:uid="{F8AB4BAA-DDB2-4C02-BC6E-33E15C24FDA7}"/>
    <cellStyle name="Salida 2 12 3 2" xfId="28019" xr:uid="{64CCE93D-74DC-4DDD-9707-D1E5C55EACCE}"/>
    <cellStyle name="Salida 2 12 3 2 2" xfId="28020" xr:uid="{1763A92B-07E6-477D-AFB0-8D88C2E98146}"/>
    <cellStyle name="Salida 2 12 3 2_Volatility" xfId="28021" xr:uid="{4671EB3D-E026-431C-9B0B-5A085C8F8957}"/>
    <cellStyle name="Salida 2 12 3 3" xfId="28022" xr:uid="{BBEC0ED8-05A1-47E1-9DC9-E87BA57C33DB}"/>
    <cellStyle name="Salida 2 12 3_Volatility" xfId="28023" xr:uid="{FD40D5D2-6292-4DB3-B31D-2B6F4F153217}"/>
    <cellStyle name="Salida 2 12 4" xfId="28024" xr:uid="{3926E44A-814A-4370-BBA2-B2BD9B1C8C7F}"/>
    <cellStyle name="Salida 2 12 4 2" xfId="28025" xr:uid="{F551FB5E-6A95-4A27-9630-B192A73A7960}"/>
    <cellStyle name="Salida 2 12 4_Volatility" xfId="28026" xr:uid="{7ACE8619-4B78-4697-9235-8E9F9BC1E057}"/>
    <cellStyle name="Salida 2 12 5" xfId="28027" xr:uid="{442296D8-037B-4E17-A32E-F3CFD6914A06}"/>
    <cellStyle name="Salida 2 12_Volatility" xfId="28028" xr:uid="{E575A43A-A9EB-442C-8953-AC493CCF1D77}"/>
    <cellStyle name="Salida 2 13" xfId="28029" xr:uid="{932BDCB5-F071-432F-8E12-531E630D760B}"/>
    <cellStyle name="Salida 2 13 2" xfId="28030" xr:uid="{2D6D4FC8-8FFB-427D-BD6D-BC9C65277C68}"/>
    <cellStyle name="Salida 2 13 2 2" xfId="28031" xr:uid="{E5917E53-13C7-43A5-BE35-D5CBC1B38E44}"/>
    <cellStyle name="Salida 2 13 2 2 2" xfId="28032" xr:uid="{16C7C93D-3BC8-491C-AC4D-6328FF163520}"/>
    <cellStyle name="Salida 2 13 2 2 2 2" xfId="28033" xr:uid="{48EBA605-B3F2-4B18-931A-0312F60D72BD}"/>
    <cellStyle name="Salida 2 13 2 2 2_Volatility" xfId="28034" xr:uid="{D14F043D-58D8-4311-B7B0-59CD40563565}"/>
    <cellStyle name="Salida 2 13 2 2 3" xfId="28035" xr:uid="{74CEB87A-4506-4A55-B114-B7059B3DA1C7}"/>
    <cellStyle name="Salida 2 13 2 2_Volatility" xfId="28036" xr:uid="{B13B6938-8CA5-456A-B2B6-886C76759FC4}"/>
    <cellStyle name="Salida 2 13 2 3" xfId="28037" xr:uid="{579F0DF2-F2F5-47DA-AD9D-157AE8D09BDC}"/>
    <cellStyle name="Salida 2 13 2 3 2" xfId="28038" xr:uid="{C2FFDA18-5D26-4EBE-B162-368ED48BD305}"/>
    <cellStyle name="Salida 2 13 2 3 2 2" xfId="28039" xr:uid="{3D003492-8FE0-4BC9-A016-0F4FDE9270EF}"/>
    <cellStyle name="Salida 2 13 2 3 2_Volatility" xfId="28040" xr:uid="{5BCEB14D-6A62-4723-9A7F-87B1B6EC238F}"/>
    <cellStyle name="Salida 2 13 2 3 3" xfId="28041" xr:uid="{3254D615-B345-44C6-991A-A0E36784E3CA}"/>
    <cellStyle name="Salida 2 13 2 3_Volatility" xfId="28042" xr:uid="{6EE5048E-F620-4650-9E6D-258881569CEE}"/>
    <cellStyle name="Salida 2 13 2 4" xfId="28043" xr:uid="{9CD3F4F4-6CBF-4349-8D0A-1FE0C945B361}"/>
    <cellStyle name="Salida 2 13 2 4 2" xfId="28044" xr:uid="{E0F95DEA-D314-416C-B953-BC0AE73987FE}"/>
    <cellStyle name="Salida 2 13 2 4_Volatility" xfId="28045" xr:uid="{31E0C7C1-4B9B-45CA-B566-3E311F84388D}"/>
    <cellStyle name="Salida 2 13 2 5" xfId="28046" xr:uid="{559B28A6-4767-4773-891A-C4BCF3EE1698}"/>
    <cellStyle name="Salida 2 13 2_Volatility" xfId="28047" xr:uid="{D8FC618B-EE48-4424-BF40-4D30C532C9D7}"/>
    <cellStyle name="Salida 2 13 3" xfId="28048" xr:uid="{085BB66E-91D9-4DA0-990D-81E31D6DD1BC}"/>
    <cellStyle name="Salida 2 13 3 2" xfId="28049" xr:uid="{07901EED-4B91-406A-B762-C840BAF97ABB}"/>
    <cellStyle name="Salida 2 13 3 2 2" xfId="28050" xr:uid="{E4666535-7C1C-40A5-B5F5-51BAB57147D4}"/>
    <cellStyle name="Salida 2 13 3 2_Volatility" xfId="28051" xr:uid="{E9945711-4FB8-4EE4-94C1-28CD1CDC2CFB}"/>
    <cellStyle name="Salida 2 13 3 3" xfId="28052" xr:uid="{DAAB0A6F-7825-4477-9C0A-B34E2A773479}"/>
    <cellStyle name="Salida 2 13 3_Volatility" xfId="28053" xr:uid="{B4235F74-C0B2-4B6F-9C43-AAF27550A583}"/>
    <cellStyle name="Salida 2 13 4" xfId="28054" xr:uid="{6B9DD48A-9C53-4C11-A1E3-A9FC3DE5C113}"/>
    <cellStyle name="Salida 2 13 4 2" xfId="28055" xr:uid="{C45CED54-00C5-4CFD-A681-5FEC0282CD0A}"/>
    <cellStyle name="Salida 2 13 4_Volatility" xfId="28056" xr:uid="{205E3E3B-911B-4C72-B161-BBD3DBABA4E1}"/>
    <cellStyle name="Salida 2 13 5" xfId="28057" xr:uid="{632B092B-F240-4938-90B6-23DF07ED7DB5}"/>
    <cellStyle name="Salida 2 13_Volatility" xfId="28058" xr:uid="{314EF7B1-EFA5-4CD3-9F24-7B63F07066AF}"/>
    <cellStyle name="Salida 2 14" xfId="28059" xr:uid="{04670A78-501A-40E0-834B-FC002D884324}"/>
    <cellStyle name="Salida 2 14 2" xfId="28060" xr:uid="{BB9E18CB-2694-4D87-8E13-02B5BE7D7C37}"/>
    <cellStyle name="Salida 2 14 2 2" xfId="28061" xr:uid="{1575F30D-692F-47E4-98D3-A49A33C82AC1}"/>
    <cellStyle name="Salida 2 14 2 2 2" xfId="28062" xr:uid="{B4E30701-86E1-4E24-A480-A477B728DC4A}"/>
    <cellStyle name="Salida 2 14 2 2 2 2" xfId="28063" xr:uid="{DE42A5EC-E2C4-4225-8988-6C61C0456506}"/>
    <cellStyle name="Salida 2 14 2 2 2_Volatility" xfId="28064" xr:uid="{C361BDEF-DA0E-4633-BA65-FEE31DAE8841}"/>
    <cellStyle name="Salida 2 14 2 2 3" xfId="28065" xr:uid="{613166F4-B579-4AAC-94CA-6E521073D20B}"/>
    <cellStyle name="Salida 2 14 2 2_Volatility" xfId="28066" xr:uid="{47AD168C-5E92-4A2C-A4AE-68535574ACA0}"/>
    <cellStyle name="Salida 2 14 2 3" xfId="28067" xr:uid="{70DBACB5-CF66-49AF-B588-1DFDA14862DB}"/>
    <cellStyle name="Salida 2 14 2 3 2" xfId="28068" xr:uid="{79BF909F-4072-4743-8319-ADDE44FAF5F8}"/>
    <cellStyle name="Salida 2 14 2 3 2 2" xfId="28069" xr:uid="{A1413CF0-4906-4B87-AA55-120285E8896A}"/>
    <cellStyle name="Salida 2 14 2 3 2_Volatility" xfId="28070" xr:uid="{C9385E66-32B0-45D6-8C62-7C7E6FB326F5}"/>
    <cellStyle name="Salida 2 14 2 3 3" xfId="28071" xr:uid="{62815A61-0A77-4685-A2F5-65257756FC77}"/>
    <cellStyle name="Salida 2 14 2 3_Volatility" xfId="28072" xr:uid="{3835FFBC-6775-4BD7-A237-E40E81606E1B}"/>
    <cellStyle name="Salida 2 14 2 4" xfId="28073" xr:uid="{2031A69A-9F67-4EE1-A1DB-347F9BE9423F}"/>
    <cellStyle name="Salida 2 14 2 4 2" xfId="28074" xr:uid="{F3E43516-C7D9-4933-A834-7411778FFFB6}"/>
    <cellStyle name="Salida 2 14 2 4_Volatility" xfId="28075" xr:uid="{C5D47790-D53F-45C1-A891-3AC8B9A75671}"/>
    <cellStyle name="Salida 2 14 2 5" xfId="28076" xr:uid="{BBC45B6D-234F-4402-9599-548D875E587E}"/>
    <cellStyle name="Salida 2 14 2_Volatility" xfId="28077" xr:uid="{637CDD17-DC43-4878-8143-792A165E78EC}"/>
    <cellStyle name="Salida 2 14 3" xfId="28078" xr:uid="{41EB5313-CE61-4A4B-A88B-DFEED50FAB36}"/>
    <cellStyle name="Salida 2 14 3 2" xfId="28079" xr:uid="{8A5B2828-D093-44B9-8E26-6EA677086BDF}"/>
    <cellStyle name="Salida 2 14 3 2 2" xfId="28080" xr:uid="{3BC36F96-6CC8-4AD6-BD39-BCC8EF33B5CE}"/>
    <cellStyle name="Salida 2 14 3 2_Volatility" xfId="28081" xr:uid="{BC0E6C11-A08E-400A-921C-0EE10309E657}"/>
    <cellStyle name="Salida 2 14 3 3" xfId="28082" xr:uid="{A4EC920F-6A5C-4570-B97D-48D6134E1486}"/>
    <cellStyle name="Salida 2 14 3_Volatility" xfId="28083" xr:uid="{913AAFC5-DFB0-43F5-AD0A-BAD6C67A5D9B}"/>
    <cellStyle name="Salida 2 14 4" xfId="28084" xr:uid="{DE23AFAE-03EE-4F64-AFA2-A0E48479229C}"/>
    <cellStyle name="Salida 2 14 4 2" xfId="28085" xr:uid="{217B6882-704E-4D32-8094-25CF112D6BB5}"/>
    <cellStyle name="Salida 2 14 4_Volatility" xfId="28086" xr:uid="{B39D2119-9231-4302-B821-04B2578A777D}"/>
    <cellStyle name="Salida 2 14 5" xfId="28087" xr:uid="{65F4D809-E845-465B-B7CF-F00F3C456037}"/>
    <cellStyle name="Salida 2 14_Volatility" xfId="28088" xr:uid="{AF1CC43C-F844-40DD-9820-1A0A9CBF6AAB}"/>
    <cellStyle name="Salida 2 15" xfId="28089" xr:uid="{3D045C58-8FBE-4F99-86FC-7C25F002335E}"/>
    <cellStyle name="Salida 2 15 2" xfId="28090" xr:uid="{695B77D3-338B-426D-929E-C06ACDC6360C}"/>
    <cellStyle name="Salida 2 15 2 2" xfId="28091" xr:uid="{35BDD97A-8DEF-4C8A-BDFA-2E684BE27DA1}"/>
    <cellStyle name="Salida 2 15 2 2 2" xfId="28092" xr:uid="{4E028B1F-8D3E-40DE-9ACE-33DAFE7BA24D}"/>
    <cellStyle name="Salida 2 15 2 2 2 2" xfId="28093" xr:uid="{5A410656-8630-4ADE-9AB3-20F910630A66}"/>
    <cellStyle name="Salida 2 15 2 2 2_Volatility" xfId="28094" xr:uid="{55E86211-B363-4525-BF8D-4AA62FF07EB3}"/>
    <cellStyle name="Salida 2 15 2 2 3" xfId="28095" xr:uid="{1332EA7B-B63A-4981-950A-8AE79BFA541C}"/>
    <cellStyle name="Salida 2 15 2 2_Volatility" xfId="28096" xr:uid="{A5DCF909-9DFC-40D2-BC81-BF0A21D902ED}"/>
    <cellStyle name="Salida 2 15 2 3" xfId="28097" xr:uid="{71A36318-2EAC-4D8B-8E32-CA6E9E135063}"/>
    <cellStyle name="Salida 2 15 2 3 2" xfId="28098" xr:uid="{EFAE274F-0CB2-456F-BCC4-86E65EFD9153}"/>
    <cellStyle name="Salida 2 15 2 3 2 2" xfId="28099" xr:uid="{C598F89F-2889-47E1-9E99-99AD8EE7BBB6}"/>
    <cellStyle name="Salida 2 15 2 3 2_Volatility" xfId="28100" xr:uid="{71F6FFF7-650F-4765-8699-5E54D1401386}"/>
    <cellStyle name="Salida 2 15 2 3 3" xfId="28101" xr:uid="{1BDC3C17-C51F-4E9D-83E7-6B60B7B96D21}"/>
    <cellStyle name="Salida 2 15 2 3_Volatility" xfId="28102" xr:uid="{A1B18B4F-9C23-4E68-9E5C-E1F2854FA980}"/>
    <cellStyle name="Salida 2 15 2 4" xfId="28103" xr:uid="{57395350-29FE-4B58-B0CF-174B40A7A52D}"/>
    <cellStyle name="Salida 2 15 2 4 2" xfId="28104" xr:uid="{B366547A-65B1-4434-A9C7-39FACD35BC5B}"/>
    <cellStyle name="Salida 2 15 2 4_Volatility" xfId="28105" xr:uid="{10451B14-2157-4ACC-956E-48295B5F7FAB}"/>
    <cellStyle name="Salida 2 15 2 5" xfId="28106" xr:uid="{AD474A4D-16DA-400F-A703-32F62974F0F2}"/>
    <cellStyle name="Salida 2 15 2_Volatility" xfId="28107" xr:uid="{AB672A56-2B90-44EE-8016-5B040424A34E}"/>
    <cellStyle name="Salida 2 15 3" xfId="28108" xr:uid="{DCBFCCAA-5356-4BD5-B73C-1E8BBD32520E}"/>
    <cellStyle name="Salida 2 15 3 2" xfId="28109" xr:uid="{81BE738C-6930-4C5A-98B3-C82CB817BE7E}"/>
    <cellStyle name="Salida 2 15 3 2 2" xfId="28110" xr:uid="{65A4CD8A-A4E7-4A58-8398-8B2B039F357D}"/>
    <cellStyle name="Salida 2 15 3 2_Volatility" xfId="28111" xr:uid="{F585E1AC-8AD0-4E99-856A-043E293B46B9}"/>
    <cellStyle name="Salida 2 15 3 3" xfId="28112" xr:uid="{AA955FC0-C881-4954-87F6-08B35EDCEB6C}"/>
    <cellStyle name="Salida 2 15 3_Volatility" xfId="28113" xr:uid="{5CFDB6FA-CF32-474A-9951-C1D14358C885}"/>
    <cellStyle name="Salida 2 15 4" xfId="28114" xr:uid="{D7A02CAB-273A-4AA4-B36D-3C82F854372C}"/>
    <cellStyle name="Salida 2 15 4 2" xfId="28115" xr:uid="{E0B6E790-A9B5-4FB8-821C-92FF7FA2AA72}"/>
    <cellStyle name="Salida 2 15 4_Volatility" xfId="28116" xr:uid="{40BDB6E9-6F74-402F-A8A9-E8BC06CA4A5A}"/>
    <cellStyle name="Salida 2 15 5" xfId="28117" xr:uid="{3AC11741-B6DC-4D3C-AD5D-D51A7BB9D7EA}"/>
    <cellStyle name="Salida 2 15_Volatility" xfId="28118" xr:uid="{269DEC04-22EF-40B2-BE2D-02C438D27FBA}"/>
    <cellStyle name="Salida 2 16" xfId="28119" xr:uid="{DDD40840-76A7-413E-B958-07AC8C5FDA29}"/>
    <cellStyle name="Salida 2 16 2" xfId="28120" xr:uid="{80705E0F-1B8C-44B5-9484-D5B2257DE8EA}"/>
    <cellStyle name="Salida 2 16 2 2" xfId="28121" xr:uid="{DBE1CCA2-DDA0-4A62-94C2-A674297398CE}"/>
    <cellStyle name="Salida 2 16 2 2 2" xfId="28122" xr:uid="{BF52FBEF-03A1-4035-9728-0B4E988C613B}"/>
    <cellStyle name="Salida 2 16 2 2 2 2" xfId="28123" xr:uid="{00270584-AC96-4D10-BF54-29C8E761A28D}"/>
    <cellStyle name="Salida 2 16 2 2 2_Volatility" xfId="28124" xr:uid="{03DA49D5-FE6E-4981-BBD2-46D1F5F93950}"/>
    <cellStyle name="Salida 2 16 2 2 3" xfId="28125" xr:uid="{ABBFC22E-CB30-4157-980F-0F2D4A7A983D}"/>
    <cellStyle name="Salida 2 16 2 2_Volatility" xfId="28126" xr:uid="{BB0BE72A-8AD0-4401-96B5-FD06A9E78BD5}"/>
    <cellStyle name="Salida 2 16 2 3" xfId="28127" xr:uid="{CD16E10F-C472-47E8-A87E-E6898D8028DF}"/>
    <cellStyle name="Salida 2 16 2 3 2" xfId="28128" xr:uid="{958BB2D5-3036-4A23-A6DD-47445407F9DF}"/>
    <cellStyle name="Salida 2 16 2 3 2 2" xfId="28129" xr:uid="{E4C6ED21-03B1-4191-A2DE-CCD43DA848C0}"/>
    <cellStyle name="Salida 2 16 2 3 2_Volatility" xfId="28130" xr:uid="{8E5234C3-C3E8-4548-8889-A3567D47E69A}"/>
    <cellStyle name="Salida 2 16 2 3 3" xfId="28131" xr:uid="{62D0CE24-7B50-4181-9EF0-2E2DD7D26960}"/>
    <cellStyle name="Salida 2 16 2 3_Volatility" xfId="28132" xr:uid="{37A7DA83-8714-4BD2-9812-83DAC5281CEF}"/>
    <cellStyle name="Salida 2 16 2 4" xfId="28133" xr:uid="{15AA1A39-148B-4086-A488-7A20AAEEB20A}"/>
    <cellStyle name="Salida 2 16 2 4 2" xfId="28134" xr:uid="{9B441BC8-7C64-4696-942B-8CE6F80D2D1C}"/>
    <cellStyle name="Salida 2 16 2 4_Volatility" xfId="28135" xr:uid="{AFF0C7BA-593C-45C3-BA0B-ADBA6360A88A}"/>
    <cellStyle name="Salida 2 16 2 5" xfId="28136" xr:uid="{D9C60B19-FF92-475E-B00F-026832280420}"/>
    <cellStyle name="Salida 2 16 2_Volatility" xfId="28137" xr:uid="{620CCADC-A16B-492F-82E3-218A800E038E}"/>
    <cellStyle name="Salida 2 16 3" xfId="28138" xr:uid="{BBA04E8C-2924-44DE-841C-A334A6B2272E}"/>
    <cellStyle name="Salida 2 16 3 2" xfId="28139" xr:uid="{02EEDBC5-8CBC-4B36-9A39-2E94F9C676F9}"/>
    <cellStyle name="Salida 2 16 3 2 2" xfId="28140" xr:uid="{D7D1D198-87C8-4231-B36B-C4918012A8A7}"/>
    <cellStyle name="Salida 2 16 3 2_Volatility" xfId="28141" xr:uid="{F8B04817-BD64-428C-ADB6-D2B0F5492DED}"/>
    <cellStyle name="Salida 2 16 3 3" xfId="28142" xr:uid="{18EC1C89-7BFA-40FF-8BDE-498D7700B3D5}"/>
    <cellStyle name="Salida 2 16 3_Volatility" xfId="28143" xr:uid="{C6220E8A-E2F8-4BBE-A765-B2A9CC087ABF}"/>
    <cellStyle name="Salida 2 16 4" xfId="28144" xr:uid="{F39DA310-7A76-48AC-AA26-4113861CC7F4}"/>
    <cellStyle name="Salida 2 16 4 2" xfId="28145" xr:uid="{E33EEB0C-4BDC-4451-8AEF-E7962948B2D2}"/>
    <cellStyle name="Salida 2 16 4_Volatility" xfId="28146" xr:uid="{62B6E1DA-7E41-429F-B836-275967152C15}"/>
    <cellStyle name="Salida 2 16 5" xfId="28147" xr:uid="{E93A1C2C-FC49-4A2F-AC76-349B5566E3BF}"/>
    <cellStyle name="Salida 2 16_Volatility" xfId="28148" xr:uid="{71F681B0-A924-45B6-A5AD-8E993518FD5E}"/>
    <cellStyle name="Salida 2 17" xfId="28149" xr:uid="{D3A2FF86-1893-4F16-9D7A-1AE887A540A8}"/>
    <cellStyle name="Salida 2 17 2" xfId="28150" xr:uid="{88196368-C514-45F2-9BB3-033ABAD6F396}"/>
    <cellStyle name="Salida 2 17 2 2" xfId="28151" xr:uid="{D5EAF621-79B8-4366-806D-B9004D7E4DEF}"/>
    <cellStyle name="Salida 2 17 2 2 2" xfId="28152" xr:uid="{24979C3A-6D82-4112-9CC5-B9C29023649B}"/>
    <cellStyle name="Salida 2 17 2 2 2 2" xfId="28153" xr:uid="{CF3BBB0D-4273-4532-AF77-859A8B39D5E2}"/>
    <cellStyle name="Salida 2 17 2 2 2_Volatility" xfId="28154" xr:uid="{F2570D4E-0486-40FC-A456-306A5AF9DB4E}"/>
    <cellStyle name="Salida 2 17 2 2 3" xfId="28155" xr:uid="{0D08DA0F-C683-435E-BD4E-B71C75A7E64D}"/>
    <cellStyle name="Salida 2 17 2 2_Volatility" xfId="28156" xr:uid="{735EE78D-A1AF-4F14-8BC9-347AA0523266}"/>
    <cellStyle name="Salida 2 17 2 3" xfId="28157" xr:uid="{91A50DA8-1A43-481D-9686-51465DFA2445}"/>
    <cellStyle name="Salida 2 17 2 3 2" xfId="28158" xr:uid="{C3425DD7-4233-434E-AEC8-980358FD12BE}"/>
    <cellStyle name="Salida 2 17 2 3 2 2" xfId="28159" xr:uid="{B004F866-FEFB-4811-B932-9B70EFF08074}"/>
    <cellStyle name="Salida 2 17 2 3 2_Volatility" xfId="28160" xr:uid="{3087052F-4207-4D6F-BF57-FF9F5BE8AB65}"/>
    <cellStyle name="Salida 2 17 2 3 3" xfId="28161" xr:uid="{692D4FD8-C9A7-4179-8E13-2380337E58AE}"/>
    <cellStyle name="Salida 2 17 2 3_Volatility" xfId="28162" xr:uid="{B390F939-E067-49BE-9496-56242DF111AB}"/>
    <cellStyle name="Salida 2 17 2 4" xfId="28163" xr:uid="{D70FFDE2-EF24-4DFE-BE3F-20DB62AA228C}"/>
    <cellStyle name="Salida 2 17 2 4 2" xfId="28164" xr:uid="{DA822712-2FD2-4BEE-B64E-AB523034C2CA}"/>
    <cellStyle name="Salida 2 17 2 4_Volatility" xfId="28165" xr:uid="{78030459-CCF6-4B18-AEC5-4A7FD85B48A3}"/>
    <cellStyle name="Salida 2 17 2 5" xfId="28166" xr:uid="{5916C639-C13C-4A97-AD90-4566DE9399F9}"/>
    <cellStyle name="Salida 2 17 2_Volatility" xfId="28167" xr:uid="{5855062A-F008-44AD-944D-9CC997C22831}"/>
    <cellStyle name="Salida 2 17 3" xfId="28168" xr:uid="{27B26CD3-FD72-4576-87CB-15076645B4DD}"/>
    <cellStyle name="Salida 2 17 3 2" xfId="28169" xr:uid="{F61C32E3-2622-4C4C-9E9E-0E9CA8EA91E0}"/>
    <cellStyle name="Salida 2 17 3 2 2" xfId="28170" xr:uid="{E1597FD0-6B2E-4636-B0BD-E7228B798F84}"/>
    <cellStyle name="Salida 2 17 3 2_Volatility" xfId="28171" xr:uid="{12A4A470-811E-4321-8268-45CE17308E82}"/>
    <cellStyle name="Salida 2 17 3 3" xfId="28172" xr:uid="{AFF0CEE5-AA06-4CA2-B6CE-AEAB26355130}"/>
    <cellStyle name="Salida 2 17 3_Volatility" xfId="28173" xr:uid="{922655E6-611D-40F2-A439-96F84F44ABB5}"/>
    <cellStyle name="Salida 2 17 4" xfId="28174" xr:uid="{0B916EB3-B946-4936-BD4B-E5F17DF20D00}"/>
    <cellStyle name="Salida 2 17 4 2" xfId="28175" xr:uid="{746A0FCE-2A2E-4CC0-BF03-01FD8429B8B1}"/>
    <cellStyle name="Salida 2 17 4_Volatility" xfId="28176" xr:uid="{AA2DA32F-DEA5-4992-A6FD-B2998031FD09}"/>
    <cellStyle name="Salida 2 17 5" xfId="28177" xr:uid="{63FF34A0-1A63-489F-A51C-4CD335DDE145}"/>
    <cellStyle name="Salida 2 17_Volatility" xfId="28178" xr:uid="{C95AC070-869C-49DF-9234-272B610DFEAB}"/>
    <cellStyle name="Salida 2 18" xfId="28179" xr:uid="{3D57794D-ABA3-4671-BEB1-1817D76FED7A}"/>
    <cellStyle name="Salida 2 18 2" xfId="28180" xr:uid="{3ADC8644-3516-49F5-8C85-40F896380776}"/>
    <cellStyle name="Salida 2 18 2 2" xfId="28181" xr:uid="{00283C51-916A-4AE6-94A7-4E9C6230DF4F}"/>
    <cellStyle name="Salida 2 18 2 2 2" xfId="28182" xr:uid="{E8EB1E47-B36A-4023-9E7A-D006B374090E}"/>
    <cellStyle name="Salida 2 18 2 2 2 2" xfId="28183" xr:uid="{54E6CB83-8C5E-4A53-98E4-E6AE4874E04F}"/>
    <cellStyle name="Salida 2 18 2 2 2_Volatility" xfId="28184" xr:uid="{3E75A92E-B2CF-430D-93AB-04BF6DF84A8E}"/>
    <cellStyle name="Salida 2 18 2 2 3" xfId="28185" xr:uid="{FC6AC7A9-2B90-4B93-964C-D027703E1AB0}"/>
    <cellStyle name="Salida 2 18 2 2_Volatility" xfId="28186" xr:uid="{313404EF-5B40-447E-8078-382423F43E1E}"/>
    <cellStyle name="Salida 2 18 2 3" xfId="28187" xr:uid="{F146A7B2-1792-45B9-ABFB-764931AA36DA}"/>
    <cellStyle name="Salida 2 18 2 3 2" xfId="28188" xr:uid="{B6FC3718-4C2F-436F-9C65-F601E9369BE9}"/>
    <cellStyle name="Salida 2 18 2 3 2 2" xfId="28189" xr:uid="{3B724B41-2BB2-412B-A671-8816F3AFF32D}"/>
    <cellStyle name="Salida 2 18 2 3 2_Volatility" xfId="28190" xr:uid="{CA6F010B-6E03-450B-B71A-650AA81E08E1}"/>
    <cellStyle name="Salida 2 18 2 3 3" xfId="28191" xr:uid="{7FE720EE-8E0E-40B5-833F-9124F17BAA6A}"/>
    <cellStyle name="Salida 2 18 2 3_Volatility" xfId="28192" xr:uid="{B4EC2F87-AED5-415E-8E2C-6BC77B285F2C}"/>
    <cellStyle name="Salida 2 18 2 4" xfId="28193" xr:uid="{ECA904EF-8BB4-4283-AA49-F42D58177F66}"/>
    <cellStyle name="Salida 2 18 2 4 2" xfId="28194" xr:uid="{DD04693F-6C96-4BF8-B2A4-669F62B029DE}"/>
    <cellStyle name="Salida 2 18 2 4_Volatility" xfId="28195" xr:uid="{8817385B-2700-4296-B692-2E64AA0CFEEE}"/>
    <cellStyle name="Salida 2 18 2 5" xfId="28196" xr:uid="{781BDD7B-2AC3-4F94-AE6C-69CD017F8C66}"/>
    <cellStyle name="Salida 2 18 2_Volatility" xfId="28197" xr:uid="{68F63F38-8B17-49A0-88C0-B5223D8D7F79}"/>
    <cellStyle name="Salida 2 18 3" xfId="28198" xr:uid="{994BC05E-0781-4AF2-AAE6-5CA79B3ECA94}"/>
    <cellStyle name="Salida 2 18 3 2" xfId="28199" xr:uid="{83DEF4A1-B270-48DB-B361-CE1C6ABF0EDC}"/>
    <cellStyle name="Salida 2 18 3 2 2" xfId="28200" xr:uid="{CE539386-29CD-440B-B6FD-26DE58DF9A0B}"/>
    <cellStyle name="Salida 2 18 3 2_Volatility" xfId="28201" xr:uid="{636E8A42-8A22-4468-A163-8E4902975D93}"/>
    <cellStyle name="Salida 2 18 3 3" xfId="28202" xr:uid="{6E4BC121-DEB2-4702-84F1-4BD9E879F536}"/>
    <cellStyle name="Salida 2 18 3_Volatility" xfId="28203" xr:uid="{B0A2E5D3-5CD6-4E1C-9F82-CEF975389783}"/>
    <cellStyle name="Salida 2 18 4" xfId="28204" xr:uid="{C4D8A40B-FB0A-433B-A11A-4E042090DE66}"/>
    <cellStyle name="Salida 2 18 4 2" xfId="28205" xr:uid="{FFF0BEAF-F788-4389-A04C-DBE7BE2F3226}"/>
    <cellStyle name="Salida 2 18 4_Volatility" xfId="28206" xr:uid="{DAF294E2-A505-43C8-8654-775C2A7FE64A}"/>
    <cellStyle name="Salida 2 18 5" xfId="28207" xr:uid="{A43FFE4F-5419-43F0-B631-08145577C559}"/>
    <cellStyle name="Salida 2 18_Volatility" xfId="28208" xr:uid="{4BE3E188-CA24-4127-AC7D-D4E1E7CD49C4}"/>
    <cellStyle name="Salida 2 19" xfId="28209" xr:uid="{E9924771-CE96-4B30-8C41-D31D50C9527C}"/>
    <cellStyle name="Salida 2 19 2" xfId="28210" xr:uid="{F7BD499C-F9F1-46C2-A7EF-859084101198}"/>
    <cellStyle name="Salida 2 19 2 2" xfId="28211" xr:uid="{C2E89CC6-A659-4303-928B-26DC3E244574}"/>
    <cellStyle name="Salida 2 19 2 2 2" xfId="28212" xr:uid="{3AC71361-D71A-41F7-B67B-DBFBDFAF81E6}"/>
    <cellStyle name="Salida 2 19 2 2 2 2" xfId="28213" xr:uid="{020E00F7-FF54-4038-9640-E62CF688E992}"/>
    <cellStyle name="Salida 2 19 2 2 2_Volatility" xfId="28214" xr:uid="{34388137-FFB7-4C0E-A3C3-EDA23724773C}"/>
    <cellStyle name="Salida 2 19 2 2 3" xfId="28215" xr:uid="{A04917C1-525A-41ED-9A23-C10ACC5F589E}"/>
    <cellStyle name="Salida 2 19 2 2_Volatility" xfId="28216" xr:uid="{5CFE29C7-F933-4CDC-BC5C-4BEF5BA370F1}"/>
    <cellStyle name="Salida 2 19 2 3" xfId="28217" xr:uid="{0D809B28-F228-4B67-8ACF-E215CD52CAF5}"/>
    <cellStyle name="Salida 2 19 2 3 2" xfId="28218" xr:uid="{7111B39D-7919-4DF2-868E-9802B26A4EC0}"/>
    <cellStyle name="Salida 2 19 2 3 2 2" xfId="28219" xr:uid="{ADC118D7-A87C-42B8-BCD0-FDD197E66722}"/>
    <cellStyle name="Salida 2 19 2 3 2_Volatility" xfId="28220" xr:uid="{08279312-3060-4404-A565-6D9AA80EA9D0}"/>
    <cellStyle name="Salida 2 19 2 3 3" xfId="28221" xr:uid="{0FB63086-D94A-429A-9720-518F6527F9AF}"/>
    <cellStyle name="Salida 2 19 2 3_Volatility" xfId="28222" xr:uid="{AAB85291-86E3-4381-B061-61F19D3C3F96}"/>
    <cellStyle name="Salida 2 19 2 4" xfId="28223" xr:uid="{2CFD773D-C316-4309-B47E-3DC8B087C306}"/>
    <cellStyle name="Salida 2 19 2 4 2" xfId="28224" xr:uid="{518D1C56-DAF3-41F6-B57C-153A50824565}"/>
    <cellStyle name="Salida 2 19 2 4_Volatility" xfId="28225" xr:uid="{DD9336F5-92D7-417A-8E9F-43B3317AE6CC}"/>
    <cellStyle name="Salida 2 19 2 5" xfId="28226" xr:uid="{EC830B5D-08F9-4FE7-851D-0ACCA39FA7E8}"/>
    <cellStyle name="Salida 2 19 2_Volatility" xfId="28227" xr:uid="{BFF6E28B-BA31-4D11-A7C9-A9737EC31B38}"/>
    <cellStyle name="Salida 2 19 3" xfId="28228" xr:uid="{838C59B8-9C28-44D0-91AD-B2802A42E861}"/>
    <cellStyle name="Salida 2 19 3 2" xfId="28229" xr:uid="{E8D74E1C-D78B-4AC7-A38E-366C40552AA9}"/>
    <cellStyle name="Salida 2 19 3 2 2" xfId="28230" xr:uid="{BF7DE415-A216-44DC-89B6-458EA87A9D73}"/>
    <cellStyle name="Salida 2 19 3 2_Volatility" xfId="28231" xr:uid="{6FCE91F6-6B33-4D89-814B-01E07C50A461}"/>
    <cellStyle name="Salida 2 19 3 3" xfId="28232" xr:uid="{8597416F-414E-469E-A4F9-03F76B61F51A}"/>
    <cellStyle name="Salida 2 19 3_Volatility" xfId="28233" xr:uid="{8256D987-997C-4E28-9605-8B2A060A4EC3}"/>
    <cellStyle name="Salida 2 19 4" xfId="28234" xr:uid="{4D435263-D7C9-46E2-A7A2-3E21D2B47545}"/>
    <cellStyle name="Salida 2 19 4 2" xfId="28235" xr:uid="{DC0FC7BA-3EC3-416E-A378-873A2C7F800A}"/>
    <cellStyle name="Salida 2 19 4_Volatility" xfId="28236" xr:uid="{A4B947CB-43A6-4AFE-93B7-A27A9AB06B20}"/>
    <cellStyle name="Salida 2 19 5" xfId="28237" xr:uid="{548FCB13-174E-42C8-9A04-9FA651F6BD10}"/>
    <cellStyle name="Salida 2 19_Volatility" xfId="28238" xr:uid="{B509C2D7-39F8-4763-A74A-E985DA77124D}"/>
    <cellStyle name="Salida 2 2" xfId="28239" xr:uid="{7759B537-8A62-408F-8D34-DA6B9A69C3A5}"/>
    <cellStyle name="Salida 2 2 2" xfId="28240" xr:uid="{33637D86-4BD2-42B9-9B67-B58100E5E5FB}"/>
    <cellStyle name="Salida 2 2 2 2" xfId="28241" xr:uid="{618BF5BA-D337-4BF3-AA5B-FE5F8F3CE2C3}"/>
    <cellStyle name="Salida 2 2 2 2 2" xfId="28242" xr:uid="{433B1AA4-E7F0-4733-B4AA-BF586803547E}"/>
    <cellStyle name="Salida 2 2 2 2 2 2" xfId="28243" xr:uid="{43C1B0E3-7336-418E-BBE8-42976D81AD54}"/>
    <cellStyle name="Salida 2 2 2 2 2_Volatility" xfId="28244" xr:uid="{1EA16FA7-D801-4821-BD50-0D88061F14AE}"/>
    <cellStyle name="Salida 2 2 2 2 3" xfId="28245" xr:uid="{0ED42D16-924D-4AE4-9EEE-CDD577F13F0D}"/>
    <cellStyle name="Salida 2 2 2 2_Volatility" xfId="28246" xr:uid="{B3BDB5BD-2E48-43DD-A09C-1443E54E4C28}"/>
    <cellStyle name="Salida 2 2 2 3" xfId="28247" xr:uid="{2CA78601-49CD-4011-9323-6EF54AD9AE8B}"/>
    <cellStyle name="Salida 2 2 2 3 2" xfId="28248" xr:uid="{A1A366E3-5490-4F1A-BA48-D14FE17F61CB}"/>
    <cellStyle name="Salida 2 2 2 3 2 2" xfId="28249" xr:uid="{3D2EF595-3B20-4294-9E0C-A803C0F19F32}"/>
    <cellStyle name="Salida 2 2 2 3 2_Volatility" xfId="28250" xr:uid="{DF2A5700-4DAC-4C5D-9D9C-D1E75220E104}"/>
    <cellStyle name="Salida 2 2 2 3 3" xfId="28251" xr:uid="{8584CC9C-7B4D-418A-A5F8-1EBDA4A400EF}"/>
    <cellStyle name="Salida 2 2 2 3_Volatility" xfId="28252" xr:uid="{6AD567E5-A529-463D-A44F-030B789F9ACB}"/>
    <cellStyle name="Salida 2 2 2 4" xfId="28253" xr:uid="{336BD732-17CD-450B-B274-7759DBA917B6}"/>
    <cellStyle name="Salida 2 2 2 4 2" xfId="28254" xr:uid="{AC6FF672-264C-4D29-90E3-72EB310D509F}"/>
    <cellStyle name="Salida 2 2 2 4_Volatility" xfId="28255" xr:uid="{F3E6B68B-9296-4704-9E7E-0F314E59FE37}"/>
    <cellStyle name="Salida 2 2 2 5" xfId="28256" xr:uid="{FFFDD915-4EA6-4B36-8A01-45A117479D18}"/>
    <cellStyle name="Salida 2 2 2_Volatility" xfId="28257" xr:uid="{262235AE-2704-45AE-BF97-19C25D8A7B98}"/>
    <cellStyle name="Salida 2 2 3" xfId="28258" xr:uid="{BD6F46A3-28B6-45FD-8C7E-57DCD807D389}"/>
    <cellStyle name="Salida 2 2 3 2" xfId="28259" xr:uid="{D4CFB1D1-D41F-4201-ABB7-5363758F4237}"/>
    <cellStyle name="Salida 2 2 3 2 2" xfId="28260" xr:uid="{A7647D03-8833-4D7C-A7B1-996DE3E62D12}"/>
    <cellStyle name="Salida 2 2 3 2_Volatility" xfId="28261" xr:uid="{CDE8382D-85AF-4CFB-AAC3-F5EED9DE5227}"/>
    <cellStyle name="Salida 2 2 3 3" xfId="28262" xr:uid="{AC7F8EED-ECF9-4320-8C05-6F54355E4D58}"/>
    <cellStyle name="Salida 2 2 3_Volatility" xfId="28263" xr:uid="{E25AF7C7-4C34-4CDA-8DFC-D399E1A75F03}"/>
    <cellStyle name="Salida 2 2 4" xfId="28264" xr:uid="{9C14E470-EC2A-4E90-81C2-7633653DF21E}"/>
    <cellStyle name="Salida 2 2 4 2" xfId="28265" xr:uid="{FACFEEC1-EFA4-49C0-840A-357EC0BD12D0}"/>
    <cellStyle name="Salida 2 2 4_Volatility" xfId="28266" xr:uid="{E0ACD2D5-3F96-4B10-9365-EA82EBAEF909}"/>
    <cellStyle name="Salida 2 2 5" xfId="28267" xr:uid="{D114A851-89EB-4F90-8B76-ABD0A3EC06ED}"/>
    <cellStyle name="Salida 2 2_Volatility" xfId="28268" xr:uid="{6AAEB0FD-AE3B-40E4-90E9-950A3863A2BF}"/>
    <cellStyle name="Salida 2 20" xfId="28269" xr:uid="{BB85DD99-741F-4B12-A2DF-7188871AA74E}"/>
    <cellStyle name="Salida 2 20 2" xfId="28270" xr:uid="{76027BCC-D81C-4DF7-BC96-B7B63C439C72}"/>
    <cellStyle name="Salida 2 20 2 2" xfId="28271" xr:uid="{F505AAF5-31A7-4793-AEDE-11EEDF490916}"/>
    <cellStyle name="Salida 2 20 2 2 2" xfId="28272" xr:uid="{391FB4B0-26D9-47E0-B4DA-77300543EE18}"/>
    <cellStyle name="Salida 2 20 2 2 2 2" xfId="28273" xr:uid="{DC83E202-1CFD-4D9E-A2ED-29B835F59FE2}"/>
    <cellStyle name="Salida 2 20 2 2 2_Volatility" xfId="28274" xr:uid="{6FF4D3D2-5710-4E6D-B3DB-9D8D464C4B40}"/>
    <cellStyle name="Salida 2 20 2 2 3" xfId="28275" xr:uid="{880DCDA6-D97F-4F0A-8A37-E99CF5EA0B2B}"/>
    <cellStyle name="Salida 2 20 2 2_Volatility" xfId="28276" xr:uid="{D4B15EBF-1E8E-4244-B779-D3D72EFFD9D3}"/>
    <cellStyle name="Salida 2 20 2 3" xfId="28277" xr:uid="{D549D233-0FD6-4D18-AB94-81173314BAAA}"/>
    <cellStyle name="Salida 2 20 2 3 2" xfId="28278" xr:uid="{947C3B60-3351-4A26-8F8B-88E7C11B323D}"/>
    <cellStyle name="Salida 2 20 2 3 2 2" xfId="28279" xr:uid="{AB4FF78A-441D-4C08-B969-C049FB3F0372}"/>
    <cellStyle name="Salida 2 20 2 3 2_Volatility" xfId="28280" xr:uid="{90C08BD2-9BA0-427E-8BC1-8955BE46035F}"/>
    <cellStyle name="Salida 2 20 2 3 3" xfId="28281" xr:uid="{E7B70DFC-C3F3-49DF-BD96-25B1AA990F6F}"/>
    <cellStyle name="Salida 2 20 2 3_Volatility" xfId="28282" xr:uid="{D6C402D7-B387-4A8A-A47C-3F0E30E6CCDE}"/>
    <cellStyle name="Salida 2 20 2 4" xfId="28283" xr:uid="{D2B4AF52-09DD-4441-AFC6-6052EED95032}"/>
    <cellStyle name="Salida 2 20 2 4 2" xfId="28284" xr:uid="{F28ABCEE-403C-465D-B50D-4CD3CC99B581}"/>
    <cellStyle name="Salida 2 20 2 4_Volatility" xfId="28285" xr:uid="{E11AD056-BEBF-4FD1-9F5C-FFDBED351536}"/>
    <cellStyle name="Salida 2 20 2 5" xfId="28286" xr:uid="{526D146C-4AA6-431A-93DC-935CBB34CCDD}"/>
    <cellStyle name="Salida 2 20 2_Volatility" xfId="28287" xr:uid="{5FF11134-6A99-4127-9132-5621DD109C06}"/>
    <cellStyle name="Salida 2 20 3" xfId="28288" xr:uid="{49E8199D-7DBD-49D0-A8FD-49A3E1EDCC80}"/>
    <cellStyle name="Salida 2 20 3 2" xfId="28289" xr:uid="{423230E8-4A00-4C01-879E-90FF6EB6CCAC}"/>
    <cellStyle name="Salida 2 20 3 2 2" xfId="28290" xr:uid="{01184281-5B38-4F01-8E48-5F7A25403F47}"/>
    <cellStyle name="Salida 2 20 3 2_Volatility" xfId="28291" xr:uid="{B09B4F1F-BA9A-46B0-A373-8ED69BEB54B8}"/>
    <cellStyle name="Salida 2 20 3 3" xfId="28292" xr:uid="{4C582212-BFF4-43BE-A62B-F140687AF92E}"/>
    <cellStyle name="Salida 2 20 3_Volatility" xfId="28293" xr:uid="{544489C9-0A53-43C0-8957-8A46D6C201D1}"/>
    <cellStyle name="Salida 2 20 4" xfId="28294" xr:uid="{6B6EC346-50E8-4596-913E-E2ABCAEEC410}"/>
    <cellStyle name="Salida 2 20 4 2" xfId="28295" xr:uid="{F55F97E4-55D4-4EBE-AC71-C4D1B3F36484}"/>
    <cellStyle name="Salida 2 20 4_Volatility" xfId="28296" xr:uid="{A5F022AB-3A10-496D-978A-062508307487}"/>
    <cellStyle name="Salida 2 20 5" xfId="28297" xr:uid="{F48504F1-E6B5-46F5-BB21-2C659F7F4596}"/>
    <cellStyle name="Salida 2 20_Volatility" xfId="28298" xr:uid="{7021C98C-019F-4EE6-8204-A390B6DCC451}"/>
    <cellStyle name="Salida 2 21" xfId="28299" xr:uid="{FE325930-7E1F-41F1-A730-277E1440D6B1}"/>
    <cellStyle name="Salida 2 21 2" xfId="28300" xr:uid="{8A44A1DE-7AB8-489E-BCFC-D17CAA986387}"/>
    <cellStyle name="Salida 2 21 2 2" xfId="28301" xr:uid="{B6260343-B52E-4544-A0D3-A41662D66125}"/>
    <cellStyle name="Salida 2 21 2 2 2" xfId="28302" xr:uid="{58819888-532F-4872-9846-3C0B1CF19E3A}"/>
    <cellStyle name="Salida 2 21 2 2 2 2" xfId="28303" xr:uid="{E9FBEFA0-168B-4C06-9D93-0B9D2A630BEE}"/>
    <cellStyle name="Salida 2 21 2 2 2_Volatility" xfId="28304" xr:uid="{69A72516-3683-4710-8002-05291BEE96F7}"/>
    <cellStyle name="Salida 2 21 2 2 3" xfId="28305" xr:uid="{A273DB86-5116-40D9-9952-4167E0CB35BD}"/>
    <cellStyle name="Salida 2 21 2 2_Volatility" xfId="28306" xr:uid="{13E56C96-DAFD-4E10-9A97-B7AAA147E2C3}"/>
    <cellStyle name="Salida 2 21 2 3" xfId="28307" xr:uid="{94B15C8D-75BA-44F5-A56F-FB84D0004A02}"/>
    <cellStyle name="Salida 2 21 2 3 2" xfId="28308" xr:uid="{CA6AB4E9-BB15-4014-94B6-3FD60D83ADD5}"/>
    <cellStyle name="Salida 2 21 2 3 2 2" xfId="28309" xr:uid="{727AE78D-A228-4744-9DAF-C5F8FD779C82}"/>
    <cellStyle name="Salida 2 21 2 3 2_Volatility" xfId="28310" xr:uid="{BA65F375-1E2A-4F53-BF4C-97852DC66498}"/>
    <cellStyle name="Salida 2 21 2 3 3" xfId="28311" xr:uid="{630A5D52-B6AE-4ED7-A93E-14D38D228898}"/>
    <cellStyle name="Salida 2 21 2 3_Volatility" xfId="28312" xr:uid="{0D86545E-CF27-4574-80AD-2706A9B68CBF}"/>
    <cellStyle name="Salida 2 21 2 4" xfId="28313" xr:uid="{B9376F92-CD14-4D62-8308-1841B79559E6}"/>
    <cellStyle name="Salida 2 21 2 4 2" xfId="28314" xr:uid="{7E66CDF3-84C5-4245-98E6-996EE0442B8D}"/>
    <cellStyle name="Salida 2 21 2 4_Volatility" xfId="28315" xr:uid="{EF762C79-1AAC-45CB-9622-6B3264F1E1E2}"/>
    <cellStyle name="Salida 2 21 2 5" xfId="28316" xr:uid="{8E260173-AE9C-41FB-A510-6B591E34C493}"/>
    <cellStyle name="Salida 2 21 2_Volatility" xfId="28317" xr:uid="{3EE499B2-5006-41E4-812C-A9DC3451ED1C}"/>
    <cellStyle name="Salida 2 21 3" xfId="28318" xr:uid="{6AB6A973-E1D4-4AE7-B1CF-EB661496E826}"/>
    <cellStyle name="Salida 2 21 3 2" xfId="28319" xr:uid="{F2771A2A-B873-482A-8CB5-4B82EF172367}"/>
    <cellStyle name="Salida 2 21 3 2 2" xfId="28320" xr:uid="{FC122F5D-6833-43EF-8B31-EA0EB733E38E}"/>
    <cellStyle name="Salida 2 21 3 2_Volatility" xfId="28321" xr:uid="{2A15F52B-228A-4E96-AE21-FCFD0A2FFA82}"/>
    <cellStyle name="Salida 2 21 3 3" xfId="28322" xr:uid="{D9F570A9-ACBA-460F-8192-A360D0093698}"/>
    <cellStyle name="Salida 2 21 3_Volatility" xfId="28323" xr:uid="{86811B4F-D82F-47CF-AFD0-ECD166AD0123}"/>
    <cellStyle name="Salida 2 21 4" xfId="28324" xr:uid="{81E9AC6E-2C1C-42CF-AC42-015F4CBEC86D}"/>
    <cellStyle name="Salida 2 21 4 2" xfId="28325" xr:uid="{211E8FEF-7A25-4EE7-85FC-697E7C8790DF}"/>
    <cellStyle name="Salida 2 21 4_Volatility" xfId="28326" xr:uid="{1C9D195E-4D71-4EC4-B099-7D87D7C6ADBC}"/>
    <cellStyle name="Salida 2 21 5" xfId="28327" xr:uid="{4BC8FB5F-70FC-4C9F-A8FF-40D8F3C165B9}"/>
    <cellStyle name="Salida 2 21_Volatility" xfId="28328" xr:uid="{9EAB0408-B6E0-452B-9F3F-26079EC43664}"/>
    <cellStyle name="Salida 2 22" xfId="28329" xr:uid="{48CDB4FD-FA21-41EA-B09E-94D8D1E7D285}"/>
    <cellStyle name="Salida 2 22 2" xfId="28330" xr:uid="{661CC540-E570-4B0D-805D-162F071BC44D}"/>
    <cellStyle name="Salida 2 22 2 2" xfId="28331" xr:uid="{0434C8E1-0995-4D5E-88AC-F622475FA7BE}"/>
    <cellStyle name="Salida 2 22 2 2 2" xfId="28332" xr:uid="{F4C77DF8-5554-44E0-8163-84616D75FE3D}"/>
    <cellStyle name="Salida 2 22 2 2 2 2" xfId="28333" xr:uid="{2E817CAE-D46D-423B-A31A-15DD0217E42B}"/>
    <cellStyle name="Salida 2 22 2 2 2_Volatility" xfId="28334" xr:uid="{062C6374-A41E-4517-B65A-1E3F820553B9}"/>
    <cellStyle name="Salida 2 22 2 2 3" xfId="28335" xr:uid="{602FE2D4-BA79-4241-859E-1438D9C71D8B}"/>
    <cellStyle name="Salida 2 22 2 2_Volatility" xfId="28336" xr:uid="{CA69377B-EE23-4402-AF01-0C35D88B93D0}"/>
    <cellStyle name="Salida 2 22 2 3" xfId="28337" xr:uid="{DB20B145-FD90-4E48-87E5-877B394CAB16}"/>
    <cellStyle name="Salida 2 22 2 3 2" xfId="28338" xr:uid="{0D0736C8-046C-4766-A317-DAA59C816D77}"/>
    <cellStyle name="Salida 2 22 2 3 2 2" xfId="28339" xr:uid="{5CB47EF2-167C-456F-BE49-28E14D2923C7}"/>
    <cellStyle name="Salida 2 22 2 3 2_Volatility" xfId="28340" xr:uid="{8119A069-DD0F-4CE3-8AE8-D823A0AA9AC4}"/>
    <cellStyle name="Salida 2 22 2 3 3" xfId="28341" xr:uid="{E8F9C7A3-67DE-4C9E-9605-9F4ED12059C2}"/>
    <cellStyle name="Salida 2 22 2 3_Volatility" xfId="28342" xr:uid="{196696D5-EE11-4118-9BE7-C15318FA40FA}"/>
    <cellStyle name="Salida 2 22 2 4" xfId="28343" xr:uid="{F692B9B7-1D96-48C2-89B8-9BE05065ABB0}"/>
    <cellStyle name="Salida 2 22 2 4 2" xfId="28344" xr:uid="{C6B8F901-3867-447E-B551-F36C585A3B0E}"/>
    <cellStyle name="Salida 2 22 2 4_Volatility" xfId="28345" xr:uid="{ACFBB1F6-9854-4D28-AC8D-B2BFC2A97BE4}"/>
    <cellStyle name="Salida 2 22 2 5" xfId="28346" xr:uid="{F72B5E9C-D995-4284-875F-69F109793413}"/>
    <cellStyle name="Salida 2 22 2_Volatility" xfId="28347" xr:uid="{92869BB6-F788-4D78-ADBC-DED3BACED1ED}"/>
    <cellStyle name="Salida 2 22 3" xfId="28348" xr:uid="{0968057D-4715-441C-95D7-57F3C40389A4}"/>
    <cellStyle name="Salida 2 22 3 2" xfId="28349" xr:uid="{D0879DFE-7BF2-4976-A031-BFC14F3358A3}"/>
    <cellStyle name="Salida 2 22 3 2 2" xfId="28350" xr:uid="{312DA9BC-BBFE-4F1F-ADAF-528483715606}"/>
    <cellStyle name="Salida 2 22 3 2_Volatility" xfId="28351" xr:uid="{8AE4A1B0-F14A-40BE-8235-2F45898ADB13}"/>
    <cellStyle name="Salida 2 22 3 3" xfId="28352" xr:uid="{C1418997-AF37-4BCE-B018-27BE9667A3B3}"/>
    <cellStyle name="Salida 2 22 3_Volatility" xfId="28353" xr:uid="{C8724234-F3A3-4A10-B4E2-BD1BAB3A5781}"/>
    <cellStyle name="Salida 2 22 4" xfId="28354" xr:uid="{A081EC47-9441-4059-B49C-F7ED2C53AA9B}"/>
    <cellStyle name="Salida 2 22 4 2" xfId="28355" xr:uid="{DF26E6F8-2A7E-4ABD-9A43-201F6A91C489}"/>
    <cellStyle name="Salida 2 22 4_Volatility" xfId="28356" xr:uid="{4FC99686-0D90-4B9A-9338-8B635CE10CF8}"/>
    <cellStyle name="Salida 2 22 5" xfId="28357" xr:uid="{657987AA-1FE9-4435-B63A-FA2C13D938D8}"/>
    <cellStyle name="Salida 2 22_Volatility" xfId="28358" xr:uid="{1FEB735C-F12F-47A1-94C0-486695820688}"/>
    <cellStyle name="Salida 2 23" xfId="28359" xr:uid="{395AA995-BDBB-49C4-B97D-631EE0C48887}"/>
    <cellStyle name="Salida 2 23 2" xfId="28360" xr:uid="{46A22F49-9E0F-44AE-8932-5A0096465BA6}"/>
    <cellStyle name="Salida 2 23 2 2" xfId="28361" xr:uid="{C377E989-7CD6-45DA-9865-0CD5D29BD3B1}"/>
    <cellStyle name="Salida 2 23 2 2 2" xfId="28362" xr:uid="{D60D7283-05FB-4E33-9857-2A89511C9F8E}"/>
    <cellStyle name="Salida 2 23 2 2 2 2" xfId="28363" xr:uid="{C8DC7599-1936-4827-BCBE-F8C8D8E063B4}"/>
    <cellStyle name="Salida 2 23 2 2 2_Volatility" xfId="28364" xr:uid="{DFBDF31C-F281-4FE5-B2F3-EF4A47115B96}"/>
    <cellStyle name="Salida 2 23 2 2 3" xfId="28365" xr:uid="{6AD4AF28-9DA0-481A-8005-6A8CDF789896}"/>
    <cellStyle name="Salida 2 23 2 2_Volatility" xfId="28366" xr:uid="{D26EA471-F855-4974-9935-2F6948006158}"/>
    <cellStyle name="Salida 2 23 2 3" xfId="28367" xr:uid="{5E4E49E7-F5ED-4981-90B1-F12685280670}"/>
    <cellStyle name="Salida 2 23 2 3 2" xfId="28368" xr:uid="{1508BDCE-AE6B-4A1D-823C-06667D24C229}"/>
    <cellStyle name="Salida 2 23 2 3 2 2" xfId="28369" xr:uid="{7496F21A-2676-4515-B5DD-CEAD4B554B21}"/>
    <cellStyle name="Salida 2 23 2 3 2_Volatility" xfId="28370" xr:uid="{E34842BC-D010-4107-AFC3-9669639DA4C3}"/>
    <cellStyle name="Salida 2 23 2 3 3" xfId="28371" xr:uid="{5945B828-F904-4D59-BE6D-BA49C181331D}"/>
    <cellStyle name="Salida 2 23 2 3_Volatility" xfId="28372" xr:uid="{8037C3BD-DE30-41AA-BC7A-F99D4BF6541D}"/>
    <cellStyle name="Salida 2 23 2 4" xfId="28373" xr:uid="{9A6B4B71-BA76-4034-B11D-44F4F07B2B30}"/>
    <cellStyle name="Salida 2 23 2 4 2" xfId="28374" xr:uid="{EC07B424-2591-4085-B51E-AE8747620448}"/>
    <cellStyle name="Salida 2 23 2 4_Volatility" xfId="28375" xr:uid="{2B427FDF-A9B3-4051-BA73-1480E27058CF}"/>
    <cellStyle name="Salida 2 23 2 5" xfId="28376" xr:uid="{D03DBB35-F936-416B-BC0D-973C9086CD17}"/>
    <cellStyle name="Salida 2 23 2_Volatility" xfId="28377" xr:uid="{72DA10C6-4C42-425B-A84A-28AE2C408A66}"/>
    <cellStyle name="Salida 2 23 3" xfId="28378" xr:uid="{8A3900A5-1036-438A-A194-3F8CE5C8DAA5}"/>
    <cellStyle name="Salida 2 23 3 2" xfId="28379" xr:uid="{A6E86757-DF8B-40AD-ADB5-694A8776AA83}"/>
    <cellStyle name="Salida 2 23 3 2 2" xfId="28380" xr:uid="{C83110DE-90F3-4B1F-9711-37A68356C9B0}"/>
    <cellStyle name="Salida 2 23 3 2_Volatility" xfId="28381" xr:uid="{3DC041D0-361F-4A2A-AC33-8FD8E5CBE07F}"/>
    <cellStyle name="Salida 2 23 3 3" xfId="28382" xr:uid="{098ACD13-D854-4761-863D-FCD1E7D73E8D}"/>
    <cellStyle name="Salida 2 23 3_Volatility" xfId="28383" xr:uid="{19F4E30A-027A-4700-AD63-96C5C0AF5651}"/>
    <cellStyle name="Salida 2 23 4" xfId="28384" xr:uid="{FECDF9AC-BA48-4181-99F3-FBB2453EF4AC}"/>
    <cellStyle name="Salida 2 23 4 2" xfId="28385" xr:uid="{FA8A3B8C-F6CA-4B76-9572-11722DC0B96B}"/>
    <cellStyle name="Salida 2 23 4_Volatility" xfId="28386" xr:uid="{9B7C08AF-C237-46FE-880E-35602BD8E8EF}"/>
    <cellStyle name="Salida 2 23 5" xfId="28387" xr:uid="{F576FAA8-E413-4011-A175-6D6AA16E2FD7}"/>
    <cellStyle name="Salida 2 23_Volatility" xfId="28388" xr:uid="{F4354923-6B99-4AD8-9FC5-D893D0A2A34A}"/>
    <cellStyle name="Salida 2 24" xfId="28389" xr:uid="{58A477DB-D529-4E35-BB4C-16DAA323AF36}"/>
    <cellStyle name="Salida 2 24 2" xfId="28390" xr:uid="{5B2B36E9-630A-45A7-A7A4-C3343FAA6A76}"/>
    <cellStyle name="Salida 2 24 2 2" xfId="28391" xr:uid="{D30FED1E-5200-4C10-AE77-E48530E6B0D3}"/>
    <cellStyle name="Salida 2 24 2 2 2" xfId="28392" xr:uid="{AF1CF4CB-BF54-4688-BB18-E64E44D9C986}"/>
    <cellStyle name="Salida 2 24 2 2 2 2" xfId="28393" xr:uid="{7C59D6E5-D45A-456E-B407-458237164DF4}"/>
    <cellStyle name="Salida 2 24 2 2 2_Volatility" xfId="28394" xr:uid="{987FFB48-6F0D-4FB6-A63B-570737D9F511}"/>
    <cellStyle name="Salida 2 24 2 2 3" xfId="28395" xr:uid="{D4191DCA-6EC3-47D9-A1DF-D5DBC6ACA106}"/>
    <cellStyle name="Salida 2 24 2 2_Volatility" xfId="28396" xr:uid="{4EB02496-15B0-47E6-B9B8-34B003AC292D}"/>
    <cellStyle name="Salida 2 24 2 3" xfId="28397" xr:uid="{4D0CBF98-5186-420D-9208-B3D39D93D276}"/>
    <cellStyle name="Salida 2 24 2 3 2" xfId="28398" xr:uid="{B3FEFA01-5FF7-4DA8-AE3B-E9629A5D5B15}"/>
    <cellStyle name="Salida 2 24 2 3 2 2" xfId="28399" xr:uid="{9A138AC2-4C4F-457D-B5EB-647CC6CD1350}"/>
    <cellStyle name="Salida 2 24 2 3 2_Volatility" xfId="28400" xr:uid="{7D3DD0CD-49B6-4EB7-A4D8-8BC9B137AB36}"/>
    <cellStyle name="Salida 2 24 2 3 3" xfId="28401" xr:uid="{AF790071-6895-47AC-A47F-A7BF68EC1C98}"/>
    <cellStyle name="Salida 2 24 2 3_Volatility" xfId="28402" xr:uid="{0C1F057A-EE31-46B8-B58E-387143C8005A}"/>
    <cellStyle name="Salida 2 24 2 4" xfId="28403" xr:uid="{19D2E658-40CA-41D2-8F47-51F1F9E49B20}"/>
    <cellStyle name="Salida 2 24 2 4 2" xfId="28404" xr:uid="{0F7C01E5-F8F9-4F91-9DDF-BACB4BF11CD5}"/>
    <cellStyle name="Salida 2 24 2 4_Volatility" xfId="28405" xr:uid="{9129B9B4-342A-4D17-A387-395186B6E7E7}"/>
    <cellStyle name="Salida 2 24 2 5" xfId="28406" xr:uid="{DC69248A-2691-42FD-89E6-35C1DE3F44C3}"/>
    <cellStyle name="Salida 2 24 2_Volatility" xfId="28407" xr:uid="{D6535578-05AB-421B-8E83-9D9BE8FB4250}"/>
    <cellStyle name="Salida 2 24 3" xfId="28408" xr:uid="{955A8207-9A51-4C84-9E1B-DCEF837129EF}"/>
    <cellStyle name="Salida 2 24 3 2" xfId="28409" xr:uid="{1AE77876-6E48-444E-BD1A-CB36E8D3A720}"/>
    <cellStyle name="Salida 2 24 3 2 2" xfId="28410" xr:uid="{79AFCAC1-8681-4AF9-AE18-4C87A4A4E257}"/>
    <cellStyle name="Salida 2 24 3 2_Volatility" xfId="28411" xr:uid="{776BD95D-444A-4A0C-9076-CD6F11E0CE53}"/>
    <cellStyle name="Salida 2 24 3 3" xfId="28412" xr:uid="{15AD07C9-0206-4545-A867-BD60C9AA3AFE}"/>
    <cellStyle name="Salida 2 24 3_Volatility" xfId="28413" xr:uid="{2CCED44E-5632-47C7-B6BE-27E2931EC225}"/>
    <cellStyle name="Salida 2 24 4" xfId="28414" xr:uid="{0AA5453F-BF5B-4338-9954-303FC26B43C8}"/>
    <cellStyle name="Salida 2 24 4 2" xfId="28415" xr:uid="{ECBE814A-4DF6-4537-8558-F1541496667E}"/>
    <cellStyle name="Salida 2 24 4_Volatility" xfId="28416" xr:uid="{EB990971-A4D9-42C8-92F3-4882F85EA09B}"/>
    <cellStyle name="Salida 2 24 5" xfId="28417" xr:uid="{3DA920D7-E542-448D-A707-BC276A823093}"/>
    <cellStyle name="Salida 2 24_Volatility" xfId="28418" xr:uid="{D12ECA87-514B-40D3-A1B2-A024D6675DD0}"/>
    <cellStyle name="Salida 2 25" xfId="28419" xr:uid="{4BD9C30C-AE5F-40F3-B674-247072DD6D04}"/>
    <cellStyle name="Salida 2 25 2" xfId="28420" xr:uid="{8B516B6C-E769-45DA-AB75-F0AD0F1B3F8D}"/>
    <cellStyle name="Salida 2 25 2 2" xfId="28421" xr:uid="{E105B752-083C-403B-B95E-0E399C8382A7}"/>
    <cellStyle name="Salida 2 25 2 2 2" xfId="28422" xr:uid="{E0D36FBC-5E68-4501-A6BB-222CCB90534A}"/>
    <cellStyle name="Salida 2 25 2 2 2 2" xfId="28423" xr:uid="{E2AB8DE1-F33B-459D-A4FF-F0B8EB4BDE2A}"/>
    <cellStyle name="Salida 2 25 2 2 2_Volatility" xfId="28424" xr:uid="{54B7D2CD-8763-4D3E-BA14-1735915D6304}"/>
    <cellStyle name="Salida 2 25 2 2 3" xfId="28425" xr:uid="{7F4F09C8-3E6E-44F3-A518-896DF2D4E0AC}"/>
    <cellStyle name="Salida 2 25 2 2_Volatility" xfId="28426" xr:uid="{7B1D29CA-685A-4CD6-B532-E7C880CEED5F}"/>
    <cellStyle name="Salida 2 25 2 3" xfId="28427" xr:uid="{195E342B-B06F-4788-A88B-3EAA72CCF880}"/>
    <cellStyle name="Salida 2 25 2 3 2" xfId="28428" xr:uid="{6FC2D7B3-4756-411D-9269-BCA07ECFDF86}"/>
    <cellStyle name="Salida 2 25 2 3 2 2" xfId="28429" xr:uid="{D3FDE00E-E5B9-4816-83F4-B2409005C92A}"/>
    <cellStyle name="Salida 2 25 2 3 2_Volatility" xfId="28430" xr:uid="{280119E6-F2A9-457B-96AC-2A4CEE8C38A7}"/>
    <cellStyle name="Salida 2 25 2 3 3" xfId="28431" xr:uid="{6E1B2057-F5F6-4E84-B84C-85E5634A6EBD}"/>
    <cellStyle name="Salida 2 25 2 3_Volatility" xfId="28432" xr:uid="{E05BC190-DFD4-4EB8-8944-21881DE4E999}"/>
    <cellStyle name="Salida 2 25 2 4" xfId="28433" xr:uid="{DCDE9E98-A69E-4074-B1FB-172F641E5D5D}"/>
    <cellStyle name="Salida 2 25 2 4 2" xfId="28434" xr:uid="{A9415588-B410-4887-B5DA-AF2E52F3AC63}"/>
    <cellStyle name="Salida 2 25 2 4_Volatility" xfId="28435" xr:uid="{74597E23-676B-48F2-8ABF-6FF14BA5FA9D}"/>
    <cellStyle name="Salida 2 25 2 5" xfId="28436" xr:uid="{B8538762-21FE-4D0D-BBF2-4A0B92166456}"/>
    <cellStyle name="Salida 2 25 2_Volatility" xfId="28437" xr:uid="{DFD64BF9-49A0-4BE3-8CE5-0405A17D20D6}"/>
    <cellStyle name="Salida 2 25 3" xfId="28438" xr:uid="{70219346-674D-4C79-AF18-539534B89132}"/>
    <cellStyle name="Salida 2 25 3 2" xfId="28439" xr:uid="{EC3CBDAA-C2B2-4591-9522-4A459834BE02}"/>
    <cellStyle name="Salida 2 25 3 2 2" xfId="28440" xr:uid="{841EA60A-072B-4CBA-B365-7A8F191B9C89}"/>
    <cellStyle name="Salida 2 25 3 2_Volatility" xfId="28441" xr:uid="{046A6AF3-BC99-4C6D-AF42-9445316B3B3A}"/>
    <cellStyle name="Salida 2 25 3 3" xfId="28442" xr:uid="{4DC8F167-637B-415E-AFF0-8F3EEC4B8142}"/>
    <cellStyle name="Salida 2 25 3_Volatility" xfId="28443" xr:uid="{45756F60-E9EA-4B3B-85BE-9531C9C27FBD}"/>
    <cellStyle name="Salida 2 25 4" xfId="28444" xr:uid="{F1A61D16-E9F1-409D-99FD-E3CEEC1371BE}"/>
    <cellStyle name="Salida 2 25 4 2" xfId="28445" xr:uid="{47675F55-EF8C-4553-995A-29E8703B6641}"/>
    <cellStyle name="Salida 2 25 4_Volatility" xfId="28446" xr:uid="{653BE54E-578B-4038-827A-855A933CAC39}"/>
    <cellStyle name="Salida 2 25 5" xfId="28447" xr:uid="{D100A16F-EBE4-4928-9B61-5413DCDC82B9}"/>
    <cellStyle name="Salida 2 25_Volatility" xfId="28448" xr:uid="{077F91BB-415C-48D7-9F3E-84C9600C0C64}"/>
    <cellStyle name="Salida 2 26" xfId="28449" xr:uid="{BD743965-1563-4BA5-B4CE-3B24338E6DE8}"/>
    <cellStyle name="Salida 2 26 2" xfId="28450" xr:uid="{535D7990-5E66-4F93-8510-00928ED3C965}"/>
    <cellStyle name="Salida 2 26 2 2" xfId="28451" xr:uid="{1096698D-F46C-4BD7-8A83-75B72AC002B1}"/>
    <cellStyle name="Salida 2 26 2 2 2" xfId="28452" xr:uid="{B6A28E75-FC8A-4E28-81C3-B03E97A80B6D}"/>
    <cellStyle name="Salida 2 26 2 2 2 2" xfId="28453" xr:uid="{274B5BE8-2609-4221-A9CA-A214EDF83326}"/>
    <cellStyle name="Salida 2 26 2 2 2_Volatility" xfId="28454" xr:uid="{10A2AC0A-AAFE-493F-922B-33A1C4EBACC3}"/>
    <cellStyle name="Salida 2 26 2 2 3" xfId="28455" xr:uid="{8A1B2E61-041C-46BD-89A3-84BEDE025D6C}"/>
    <cellStyle name="Salida 2 26 2 2_Volatility" xfId="28456" xr:uid="{078CB199-89C7-4F0C-AC74-E7ADA1E44FF3}"/>
    <cellStyle name="Salida 2 26 2 3" xfId="28457" xr:uid="{0D7E631F-0CE3-44A1-A274-0009F6DEE252}"/>
    <cellStyle name="Salida 2 26 2 3 2" xfId="28458" xr:uid="{45EBAECA-F2A5-4C66-9F52-D87D6DF8D23A}"/>
    <cellStyle name="Salida 2 26 2 3 2 2" xfId="28459" xr:uid="{59A14D19-6E71-450B-9BF8-421584D2159A}"/>
    <cellStyle name="Salida 2 26 2 3 2_Volatility" xfId="28460" xr:uid="{DD3849E4-82DF-4E48-B70D-8678D6C0B1B1}"/>
    <cellStyle name="Salida 2 26 2 3 3" xfId="28461" xr:uid="{64ACA3DA-34ED-4D06-9BB7-23F49194ACF0}"/>
    <cellStyle name="Salida 2 26 2 3_Volatility" xfId="28462" xr:uid="{42EEE3E4-8947-4D7F-91CC-A54BA57D2CB7}"/>
    <cellStyle name="Salida 2 26 2 4" xfId="28463" xr:uid="{9C6F28AE-C5E7-442B-9ED0-3982F0C73A23}"/>
    <cellStyle name="Salida 2 26 2 4 2" xfId="28464" xr:uid="{E71E7D31-E232-4CE2-830F-C65A56E28188}"/>
    <cellStyle name="Salida 2 26 2 4_Volatility" xfId="28465" xr:uid="{770F5C78-A3D6-47D0-A106-F6BC48C1DB3D}"/>
    <cellStyle name="Salida 2 26 2 5" xfId="28466" xr:uid="{7106255C-2C44-4DBA-A7C5-C3DDC6974995}"/>
    <cellStyle name="Salida 2 26 2_Volatility" xfId="28467" xr:uid="{96F7099F-2A03-4EB9-9D14-E6E1D4C4B006}"/>
    <cellStyle name="Salida 2 26 3" xfId="28468" xr:uid="{DB6CC023-A7A9-4128-9F4F-E862156AC346}"/>
    <cellStyle name="Salida 2 26 3 2" xfId="28469" xr:uid="{4F1731F1-2C47-4010-98B3-FD313FA6FC9B}"/>
    <cellStyle name="Salida 2 26 3 2 2" xfId="28470" xr:uid="{7C9FA317-76E5-4152-A57F-BC530B48F432}"/>
    <cellStyle name="Salida 2 26 3 2_Volatility" xfId="28471" xr:uid="{290BBAF5-2B4E-4200-B863-BC02A9CD1766}"/>
    <cellStyle name="Salida 2 26 3 3" xfId="28472" xr:uid="{4CB0A8C2-DCCE-4274-968E-685986C06BB2}"/>
    <cellStyle name="Salida 2 26 3_Volatility" xfId="28473" xr:uid="{DCC76A1B-E56A-42C8-923E-B16BB6EF930F}"/>
    <cellStyle name="Salida 2 26 4" xfId="28474" xr:uid="{7D417728-DA5C-4414-ACF7-998D01A51D1A}"/>
    <cellStyle name="Salida 2 26 4 2" xfId="28475" xr:uid="{DC094D48-8C11-4C1F-BEDB-AE6E8F5C87AF}"/>
    <cellStyle name="Salida 2 26 4_Volatility" xfId="28476" xr:uid="{C79E9836-C551-40E9-A496-781A8BEB762B}"/>
    <cellStyle name="Salida 2 26 5" xfId="28477" xr:uid="{34F423CE-38CC-48F4-827B-EBDBA8E027F9}"/>
    <cellStyle name="Salida 2 26_Volatility" xfId="28478" xr:uid="{FE3BE9E3-1E82-4DD8-BD71-B66A9B1B7815}"/>
    <cellStyle name="Salida 2 27" xfId="28479" xr:uid="{00BBA65E-6241-421B-A761-8DB20068B134}"/>
    <cellStyle name="Salida 2 27 2" xfId="28480" xr:uid="{A5C8E104-AB24-4E83-AA85-3315F0B192C9}"/>
    <cellStyle name="Salida 2 27 2 2" xfId="28481" xr:uid="{E919A643-8EFF-4D80-97E9-12CA2B73F217}"/>
    <cellStyle name="Salida 2 27 2 2 2" xfId="28482" xr:uid="{54FF3155-DBA3-4EDD-A314-8E35B099E675}"/>
    <cellStyle name="Salida 2 27 2 2 2 2" xfId="28483" xr:uid="{6795350D-8260-4655-8EEF-CE9A309E2AF8}"/>
    <cellStyle name="Salida 2 27 2 2 2_Volatility" xfId="28484" xr:uid="{5B667638-7497-4F43-A473-707D2BC8BD7E}"/>
    <cellStyle name="Salida 2 27 2 2 3" xfId="28485" xr:uid="{82ADB72A-8B19-4D3A-B637-7F0FB4B9BDCC}"/>
    <cellStyle name="Salida 2 27 2 2_Volatility" xfId="28486" xr:uid="{808EC593-8703-4EC6-86E1-AB486B354D1F}"/>
    <cellStyle name="Salida 2 27 2 3" xfId="28487" xr:uid="{DAC36358-B97A-4BF7-B89E-F82683656F3F}"/>
    <cellStyle name="Salida 2 27 2 3 2" xfId="28488" xr:uid="{8B4B93EA-E0D1-479F-B757-9E154E798528}"/>
    <cellStyle name="Salida 2 27 2 3 2 2" xfId="28489" xr:uid="{B3B5240A-464E-4733-AA66-2EDE04A7E537}"/>
    <cellStyle name="Salida 2 27 2 3 2_Volatility" xfId="28490" xr:uid="{599985E6-2E42-4629-8522-C061C3D33567}"/>
    <cellStyle name="Salida 2 27 2 3 3" xfId="28491" xr:uid="{930128ED-CEC2-4624-A856-69EF9FAA3B18}"/>
    <cellStyle name="Salida 2 27 2 3_Volatility" xfId="28492" xr:uid="{D8B4FFE5-89A1-417C-A903-07429817FE73}"/>
    <cellStyle name="Salida 2 27 2 4" xfId="28493" xr:uid="{585A147F-2B51-4294-8248-0ED6400C8562}"/>
    <cellStyle name="Salida 2 27 2 4 2" xfId="28494" xr:uid="{A2F5BF9B-2B65-41A3-AC18-E23A7BBA52F2}"/>
    <cellStyle name="Salida 2 27 2 4_Volatility" xfId="28495" xr:uid="{176E27A7-82C6-45DF-ABE7-53BCBEA9240B}"/>
    <cellStyle name="Salida 2 27 2 5" xfId="28496" xr:uid="{E3B3B8C4-831C-40C7-82C3-B26A1A7BFE83}"/>
    <cellStyle name="Salida 2 27 2_Volatility" xfId="28497" xr:uid="{3E95A411-1F0B-4A22-A9FA-6C45737DDF35}"/>
    <cellStyle name="Salida 2 27 3" xfId="28498" xr:uid="{2323F0EA-9D44-40AE-BBEF-F7D255E701AA}"/>
    <cellStyle name="Salida 2 27 3 2" xfId="28499" xr:uid="{F00922B2-6F2F-4844-AF46-8DFF589ED4CC}"/>
    <cellStyle name="Salida 2 27 3 2 2" xfId="28500" xr:uid="{15DBBABE-D628-4936-918D-A04C327E1DA6}"/>
    <cellStyle name="Salida 2 27 3 2_Volatility" xfId="28501" xr:uid="{6B597021-8714-4876-B110-A635E09891FB}"/>
    <cellStyle name="Salida 2 27 3 3" xfId="28502" xr:uid="{A58A37C9-9332-4D69-92A0-4A320AD17EC7}"/>
    <cellStyle name="Salida 2 27 3_Volatility" xfId="28503" xr:uid="{4F2AC524-E17D-4EDB-BA2B-E6F7B94021E1}"/>
    <cellStyle name="Salida 2 27 4" xfId="28504" xr:uid="{51C9BB70-8061-40C5-9F7E-A3630B2B6960}"/>
    <cellStyle name="Salida 2 27 4 2" xfId="28505" xr:uid="{590906CB-C376-466E-97B7-ECF87E4A706A}"/>
    <cellStyle name="Salida 2 27 4_Volatility" xfId="28506" xr:uid="{508AC72B-DA4C-40E0-920C-DD0580A75808}"/>
    <cellStyle name="Salida 2 27 5" xfId="28507" xr:uid="{2C7F9E4C-8C67-40F6-B24A-A54BB031FDFC}"/>
    <cellStyle name="Salida 2 27_Volatility" xfId="28508" xr:uid="{9155972B-1305-4552-B0FE-4F927711D546}"/>
    <cellStyle name="Salida 2 28" xfId="28509" xr:uid="{4C640398-8888-4D87-9605-52C9BCE97AB4}"/>
    <cellStyle name="Salida 2 28 2" xfId="28510" xr:uid="{C0E09BD6-0BD2-480B-B574-348B162D2015}"/>
    <cellStyle name="Salida 2 28 2 2" xfId="28511" xr:uid="{79A50048-C17B-4E12-95B4-F8C9A8AD244C}"/>
    <cellStyle name="Salida 2 28 2 2 2" xfId="28512" xr:uid="{092E5C34-CC8C-434C-9316-208823C1BAD7}"/>
    <cellStyle name="Salida 2 28 2 2 2 2" xfId="28513" xr:uid="{D2EF7123-1529-476C-B09F-272DC99FFD24}"/>
    <cellStyle name="Salida 2 28 2 2 2_Volatility" xfId="28514" xr:uid="{525D8C90-9925-4039-9553-4D7DA15B3352}"/>
    <cellStyle name="Salida 2 28 2 2 3" xfId="28515" xr:uid="{F5A6769C-74D0-4733-8E0E-579B83541A24}"/>
    <cellStyle name="Salida 2 28 2 2_Volatility" xfId="28516" xr:uid="{D26AD28E-E523-4999-8BF5-1FD5B2D3691F}"/>
    <cellStyle name="Salida 2 28 2 3" xfId="28517" xr:uid="{6AC288AE-AF84-454A-8E4B-5D1D12972421}"/>
    <cellStyle name="Salida 2 28 2 3 2" xfId="28518" xr:uid="{569F2F57-D775-406D-A873-3A19EC0A5700}"/>
    <cellStyle name="Salida 2 28 2 3 2 2" xfId="28519" xr:uid="{F79E7A47-0AB4-41FE-990C-6098400B30EE}"/>
    <cellStyle name="Salida 2 28 2 3 2_Volatility" xfId="28520" xr:uid="{F61C1B06-F0A6-4426-9C3D-5072FF60D9B7}"/>
    <cellStyle name="Salida 2 28 2 3 3" xfId="28521" xr:uid="{01ED19AA-26DE-4904-BDE0-B83A76068F17}"/>
    <cellStyle name="Salida 2 28 2 3_Volatility" xfId="28522" xr:uid="{FE06F29F-83DA-49F6-82B7-8FE3C02C41FA}"/>
    <cellStyle name="Salida 2 28 2 4" xfId="28523" xr:uid="{1BD28605-1629-4C79-8AB3-7A2873B0F769}"/>
    <cellStyle name="Salida 2 28 2 4 2" xfId="28524" xr:uid="{F8BF65F8-C470-4E5A-BCEB-78166616FBC3}"/>
    <cellStyle name="Salida 2 28 2 4_Volatility" xfId="28525" xr:uid="{A4601B8F-0559-44B0-943B-C96A193A78E2}"/>
    <cellStyle name="Salida 2 28 2 5" xfId="28526" xr:uid="{A1B1EF63-38BC-4BD0-94B0-C23FA2BEE662}"/>
    <cellStyle name="Salida 2 28 2_Volatility" xfId="28527" xr:uid="{C1705027-1373-4354-B0AD-C2A13159DFC0}"/>
    <cellStyle name="Salida 2 28 3" xfId="28528" xr:uid="{70DBBE43-4E4D-406D-A2C3-2774E506E0EC}"/>
    <cellStyle name="Salida 2 28 3 2" xfId="28529" xr:uid="{21517C97-A3AA-4219-8066-EC344236F196}"/>
    <cellStyle name="Salida 2 28 3 2 2" xfId="28530" xr:uid="{5C21EBC1-9A32-44A3-952D-53EB15D285E8}"/>
    <cellStyle name="Salida 2 28 3 2_Volatility" xfId="28531" xr:uid="{4DB2C80D-2392-48AB-8540-0A7F584B31A3}"/>
    <cellStyle name="Salida 2 28 3 3" xfId="28532" xr:uid="{91BFB5D0-0DC0-498A-9653-BA21023ABCBB}"/>
    <cellStyle name="Salida 2 28 3_Volatility" xfId="28533" xr:uid="{FD095F64-5EDE-4885-BAE9-D1C4E3C6F5F6}"/>
    <cellStyle name="Salida 2 28 4" xfId="28534" xr:uid="{08926F71-0B03-488B-B118-113EA469A00F}"/>
    <cellStyle name="Salida 2 28 4 2" xfId="28535" xr:uid="{39288330-B7FF-491F-A1BB-87C2BD0A77F7}"/>
    <cellStyle name="Salida 2 28 4_Volatility" xfId="28536" xr:uid="{A49ABB0E-8483-4675-A937-5BAF692C13CE}"/>
    <cellStyle name="Salida 2 28 5" xfId="28537" xr:uid="{E48D0751-3013-4A82-84A4-13EC080875A2}"/>
    <cellStyle name="Salida 2 28_Volatility" xfId="28538" xr:uid="{6B46F5E3-99C2-4E8C-ABF4-8CD6FC0767E9}"/>
    <cellStyle name="Salida 2 29" xfId="28539" xr:uid="{38EC095F-22DE-4F98-AE30-39DB5228AAA0}"/>
    <cellStyle name="Salida 2 29 2" xfId="28540" xr:uid="{B671F133-C648-4862-93EA-0621CD1576D6}"/>
    <cellStyle name="Salida 2 29 2 2" xfId="28541" xr:uid="{B36A6ECF-6A04-49F1-B02D-9D903ECAD61E}"/>
    <cellStyle name="Salida 2 29 2 2 2" xfId="28542" xr:uid="{B1099DCD-5BC0-4DFF-A413-30EE1120B027}"/>
    <cellStyle name="Salida 2 29 2 2 2 2" xfId="28543" xr:uid="{C60DF40A-0D7C-4049-ABD3-7E5E144C740D}"/>
    <cellStyle name="Salida 2 29 2 2 2_Volatility" xfId="28544" xr:uid="{B8DD0F06-C078-4BF7-A357-F70052E02944}"/>
    <cellStyle name="Salida 2 29 2 2 3" xfId="28545" xr:uid="{9C3B2C3E-223C-45CB-98F6-48AEE00E0FAA}"/>
    <cellStyle name="Salida 2 29 2 2_Volatility" xfId="28546" xr:uid="{EBEC87AE-E2DD-47F8-8AA2-09B6B24A6B98}"/>
    <cellStyle name="Salida 2 29 2 3" xfId="28547" xr:uid="{D0C8BB16-47A5-4BD2-9CD9-FFE03550C3AD}"/>
    <cellStyle name="Salida 2 29 2 3 2" xfId="28548" xr:uid="{558FFD1A-680B-4EC0-A824-A95873F307C6}"/>
    <cellStyle name="Salida 2 29 2 3 2 2" xfId="28549" xr:uid="{4F41879D-7DD1-48A1-84F9-12070B834994}"/>
    <cellStyle name="Salida 2 29 2 3 2_Volatility" xfId="28550" xr:uid="{0A4B2629-BA19-4D8B-8F64-301B82F8B856}"/>
    <cellStyle name="Salida 2 29 2 3 3" xfId="28551" xr:uid="{BFA91236-1CB0-467B-B7EF-02496F41D273}"/>
    <cellStyle name="Salida 2 29 2 3_Volatility" xfId="28552" xr:uid="{3A6AC67D-4E48-48B8-AE12-DF9E491383DC}"/>
    <cellStyle name="Salida 2 29 2 4" xfId="28553" xr:uid="{7776BD3C-005C-4CA9-AF62-BBC9F9C028D8}"/>
    <cellStyle name="Salida 2 29 2 4 2" xfId="28554" xr:uid="{84A193DD-4BCB-48A1-AEAF-3F5222FBE267}"/>
    <cellStyle name="Salida 2 29 2 4_Volatility" xfId="28555" xr:uid="{6BB003B8-6477-4764-8630-A81C8C47373C}"/>
    <cellStyle name="Salida 2 29 2 5" xfId="28556" xr:uid="{BB114244-5352-4F91-A040-2A722D70C11D}"/>
    <cellStyle name="Salida 2 29 2_Volatility" xfId="28557" xr:uid="{17C69E2F-821E-4E70-B3C6-CF5612298A4F}"/>
    <cellStyle name="Salida 2 29 3" xfId="28558" xr:uid="{0CA50234-7ADC-401F-A768-6E2EA92A88C2}"/>
    <cellStyle name="Salida 2 29 3 2" xfId="28559" xr:uid="{102ACA65-15FA-4499-9FC7-8D70147C6F6E}"/>
    <cellStyle name="Salida 2 29 3 2 2" xfId="28560" xr:uid="{2101EA03-F8C6-457B-B969-84489576FCB3}"/>
    <cellStyle name="Salida 2 29 3 2_Volatility" xfId="28561" xr:uid="{E7C2D946-1F72-4C53-A996-C0BD6CEBA40A}"/>
    <cellStyle name="Salida 2 29 3 3" xfId="28562" xr:uid="{B2E270B3-2CEB-4D0B-83B8-DABA7E09335B}"/>
    <cellStyle name="Salida 2 29 3_Volatility" xfId="28563" xr:uid="{D7125B95-8229-4ADD-B0FE-FD4A2691F414}"/>
    <cellStyle name="Salida 2 29 4" xfId="28564" xr:uid="{7F98E8A0-C502-460A-B247-9F2F0F26D15D}"/>
    <cellStyle name="Salida 2 29 4 2" xfId="28565" xr:uid="{D925F02A-2680-488E-85FC-17C92083F150}"/>
    <cellStyle name="Salida 2 29 4_Volatility" xfId="28566" xr:uid="{8B29F069-F5DD-4525-8D80-DD898486F05C}"/>
    <cellStyle name="Salida 2 29 5" xfId="28567" xr:uid="{5FE08B27-77FB-416C-932A-7870F11814EC}"/>
    <cellStyle name="Salida 2 29_Volatility" xfId="28568" xr:uid="{27F647B6-3483-42C5-8BF1-77DDB85F80ED}"/>
    <cellStyle name="Salida 2 3" xfId="28569" xr:uid="{A695F151-8F0D-40E3-BD9B-AFBBBF57C744}"/>
    <cellStyle name="Salida 2 3 2" xfId="28570" xr:uid="{72BAFBFC-8ED8-480E-B622-DD5BFE2B8ED1}"/>
    <cellStyle name="Salida 2 3 2 2" xfId="28571" xr:uid="{21A72C8D-A3AC-43F5-BF6A-E28494898EEE}"/>
    <cellStyle name="Salida 2 3 2 2 2" xfId="28572" xr:uid="{29891EF9-0915-485D-A15B-C325A65F1B33}"/>
    <cellStyle name="Salida 2 3 2 2 2 2" xfId="28573" xr:uid="{7F00FD87-2596-439F-88B6-9945747F62BD}"/>
    <cellStyle name="Salida 2 3 2 2 2_Volatility" xfId="28574" xr:uid="{AE90AD6B-45EF-4D81-855D-F4B4554E997D}"/>
    <cellStyle name="Salida 2 3 2 2 3" xfId="28575" xr:uid="{3C26CF6F-3C58-4D08-A9FC-16174BEDEB9F}"/>
    <cellStyle name="Salida 2 3 2 2_Volatility" xfId="28576" xr:uid="{0B949FFE-29D6-465D-AF26-38C6E2FC9F53}"/>
    <cellStyle name="Salida 2 3 2 3" xfId="28577" xr:uid="{79B7E6B3-924B-43F4-BC78-0F2407A72792}"/>
    <cellStyle name="Salida 2 3 2 3 2" xfId="28578" xr:uid="{C9477A61-A330-4B3A-9B8A-5202DC1D7293}"/>
    <cellStyle name="Salida 2 3 2 3 2 2" xfId="28579" xr:uid="{2573B8B9-CC8F-4EB5-B7AD-6747741AB935}"/>
    <cellStyle name="Salida 2 3 2 3 2_Volatility" xfId="28580" xr:uid="{4F6C41C3-DE76-41C0-9521-9014BD3FBA87}"/>
    <cellStyle name="Salida 2 3 2 3 3" xfId="28581" xr:uid="{F8AE3F2E-E534-47AD-B631-358BB8D1C690}"/>
    <cellStyle name="Salida 2 3 2 3_Volatility" xfId="28582" xr:uid="{00B281EF-BEB8-447F-947C-9D4D051AEF9B}"/>
    <cellStyle name="Salida 2 3 2 4" xfId="28583" xr:uid="{262FBDDB-1E9F-4E1D-B777-7C2D64A789FA}"/>
    <cellStyle name="Salida 2 3 2 4 2" xfId="28584" xr:uid="{FA76C4CC-2F41-4CBB-9C33-EFE38B413BF0}"/>
    <cellStyle name="Salida 2 3 2 4_Volatility" xfId="28585" xr:uid="{C27D2060-4296-47E6-B334-A8735CDCFF5A}"/>
    <cellStyle name="Salida 2 3 2 5" xfId="28586" xr:uid="{AB3CB279-7502-4BF8-B3F2-58C303F91A69}"/>
    <cellStyle name="Salida 2 3 2_Volatility" xfId="28587" xr:uid="{A52CA1A1-2C65-4597-8332-2D7E7720A59D}"/>
    <cellStyle name="Salida 2 3 3" xfId="28588" xr:uid="{13EFE6C2-1F8B-4FE2-8362-698AA91667DE}"/>
    <cellStyle name="Salida 2 3 3 2" xfId="28589" xr:uid="{4E9063C8-FE5A-455B-B7AE-21DCA81AB128}"/>
    <cellStyle name="Salida 2 3 3 2 2" xfId="28590" xr:uid="{A06802DF-D70F-439B-BA9B-A3908E0173DA}"/>
    <cellStyle name="Salida 2 3 3 2_Volatility" xfId="28591" xr:uid="{5F80E258-C604-41E7-A79D-A0D8BDFE958E}"/>
    <cellStyle name="Salida 2 3 3 3" xfId="28592" xr:uid="{85E1A93B-F9B9-4DC0-9B55-B1B6B66B3BC4}"/>
    <cellStyle name="Salida 2 3 3_Volatility" xfId="28593" xr:uid="{E75CAEC1-039D-4A36-BD80-7B47E3B26247}"/>
    <cellStyle name="Salida 2 3 4" xfId="28594" xr:uid="{F64F0928-2EBF-46EA-B39A-CF0370555F3D}"/>
    <cellStyle name="Salida 2 3 4 2" xfId="28595" xr:uid="{5AC1B5B6-90BB-496B-9274-A412117556A7}"/>
    <cellStyle name="Salida 2 3 4_Volatility" xfId="28596" xr:uid="{188116AC-35E1-45DC-A804-446975D5F864}"/>
    <cellStyle name="Salida 2 3 5" xfId="28597" xr:uid="{97B9B876-CB8D-4673-85DC-07925E34F694}"/>
    <cellStyle name="Salida 2 3_Volatility" xfId="28598" xr:uid="{E40C154D-0D01-48B4-9768-B4B2B83B6D7F}"/>
    <cellStyle name="Salida 2 30" xfId="28599" xr:uid="{23AC824A-B2DE-4BDC-A98F-18C45C9CE29A}"/>
    <cellStyle name="Salida 2 30 2" xfId="28600" xr:uid="{7F778AEA-FFE1-4930-A1B7-BC7824738A0D}"/>
    <cellStyle name="Salida 2 30 2 2" xfId="28601" xr:uid="{57F637CF-B7F2-43A5-8B79-F76366B9421A}"/>
    <cellStyle name="Salida 2 30 2 2 2" xfId="28602" xr:uid="{E38CE8EB-519B-4806-AA99-A947CD26C516}"/>
    <cellStyle name="Salida 2 30 2 2 2 2" xfId="28603" xr:uid="{CFF64E08-0347-48CC-ABFF-1AB6B81C00C4}"/>
    <cellStyle name="Salida 2 30 2 2 2_Volatility" xfId="28604" xr:uid="{4F0477F3-1666-41DF-AFFE-1E8F424172B3}"/>
    <cellStyle name="Salida 2 30 2 2 3" xfId="28605" xr:uid="{951D2DDC-67DA-4339-BFED-DC0F1D518778}"/>
    <cellStyle name="Salida 2 30 2 2_Volatility" xfId="28606" xr:uid="{0C3E28FE-A59C-4C5B-B993-353A593185E3}"/>
    <cellStyle name="Salida 2 30 2 3" xfId="28607" xr:uid="{7B512782-F17B-4764-A9D7-A051A2FA07FB}"/>
    <cellStyle name="Salida 2 30 2 3 2" xfId="28608" xr:uid="{B0815BD1-2E31-431D-8D50-AC43DBD886C8}"/>
    <cellStyle name="Salida 2 30 2 3 2 2" xfId="28609" xr:uid="{428E695D-1B42-4BAD-9DA3-FDA19976A00B}"/>
    <cellStyle name="Salida 2 30 2 3 2_Volatility" xfId="28610" xr:uid="{8FB339AF-413F-49FF-B50C-ABE03C4933A4}"/>
    <cellStyle name="Salida 2 30 2 3 3" xfId="28611" xr:uid="{C6636A1D-B2E0-4E6A-98D6-636AAFE442E2}"/>
    <cellStyle name="Salida 2 30 2 3_Volatility" xfId="28612" xr:uid="{F85D90FE-E495-43E1-8D16-DB41B0E49B66}"/>
    <cellStyle name="Salida 2 30 2 4" xfId="28613" xr:uid="{6B1D70C8-D584-4B54-B667-A241720A328A}"/>
    <cellStyle name="Salida 2 30 2 4 2" xfId="28614" xr:uid="{8B58FAC3-4509-4C89-A140-02CD37F9EB3F}"/>
    <cellStyle name="Salida 2 30 2 4_Volatility" xfId="28615" xr:uid="{54733759-5F4D-4E36-96E6-A653C96CF7B0}"/>
    <cellStyle name="Salida 2 30 2 5" xfId="28616" xr:uid="{D7B612F6-54E8-4A2E-85E2-939F1BC7C4F2}"/>
    <cellStyle name="Salida 2 30 2_Volatility" xfId="28617" xr:uid="{1EAEAB33-E965-44EB-8525-007679655872}"/>
    <cellStyle name="Salida 2 30 3" xfId="28618" xr:uid="{BA5BAF1A-5E6A-4001-9AF2-687654AD544A}"/>
    <cellStyle name="Salida 2 30 3 2" xfId="28619" xr:uid="{D2E8FC0E-984F-4E81-A7C7-D36B2E277101}"/>
    <cellStyle name="Salida 2 30 3 2 2" xfId="28620" xr:uid="{A9FF5F66-909B-4AD4-9165-F62B3AADE7E0}"/>
    <cellStyle name="Salida 2 30 3 2_Volatility" xfId="28621" xr:uid="{0C07BC0F-20FC-425A-81C4-00DB68ACB9C4}"/>
    <cellStyle name="Salida 2 30 3 3" xfId="28622" xr:uid="{23EF5460-7954-4572-97A1-94CFD4369385}"/>
    <cellStyle name="Salida 2 30 3_Volatility" xfId="28623" xr:uid="{C59C6044-294E-4FD2-AA7D-3C1077DD64AB}"/>
    <cellStyle name="Salida 2 30 4" xfId="28624" xr:uid="{DA8F274F-EF7F-4230-8E1E-01F560293C7F}"/>
    <cellStyle name="Salida 2 30 4 2" xfId="28625" xr:uid="{E4EFB787-1BB7-4B22-8E2D-D2782F145305}"/>
    <cellStyle name="Salida 2 30 4_Volatility" xfId="28626" xr:uid="{C702A7E3-A9A3-4A62-95FD-3237ED258055}"/>
    <cellStyle name="Salida 2 30 5" xfId="28627" xr:uid="{641BD5BA-A98F-47D8-A8A2-D10D00E48439}"/>
    <cellStyle name="Salida 2 30_Volatility" xfId="28628" xr:uid="{33282D4D-541F-4DB8-AAA0-39495F6F7AE1}"/>
    <cellStyle name="Salida 2 31" xfId="28629" xr:uid="{CF609306-B6AA-4598-B982-CDA812261D84}"/>
    <cellStyle name="Salida 2 31 2" xfId="28630" xr:uid="{AD455AA2-D7AB-49C9-AE59-149F472400E9}"/>
    <cellStyle name="Salida 2 31 2 2" xfId="28631" xr:uid="{928EA895-1655-4B6F-9040-1DF92C921E37}"/>
    <cellStyle name="Salida 2 31 2 2 2" xfId="28632" xr:uid="{E8FF4B62-CA5B-4A9F-B913-B0DABDA2F1E1}"/>
    <cellStyle name="Salida 2 31 2 2 2 2" xfId="28633" xr:uid="{6B9817F6-6453-4833-9A4F-11D94899E96F}"/>
    <cellStyle name="Salida 2 31 2 2 2_Volatility" xfId="28634" xr:uid="{297933BF-EC04-43AE-96E9-9E7A52CDDA00}"/>
    <cellStyle name="Salida 2 31 2 2 3" xfId="28635" xr:uid="{7E96E347-F01A-47DD-BACE-542BFE7F6F28}"/>
    <cellStyle name="Salida 2 31 2 2_Volatility" xfId="28636" xr:uid="{7BAE5900-9BB0-45F2-94D9-77484CB845B6}"/>
    <cellStyle name="Salida 2 31 2 3" xfId="28637" xr:uid="{15E59D56-9F36-4679-832C-134C57D4A776}"/>
    <cellStyle name="Salida 2 31 2 3 2" xfId="28638" xr:uid="{42DB3FB3-A1D9-4507-901C-062CB10607E2}"/>
    <cellStyle name="Salida 2 31 2 3 2 2" xfId="28639" xr:uid="{9CF6B341-D3F9-448A-8412-E5C5C9446584}"/>
    <cellStyle name="Salida 2 31 2 3 2_Volatility" xfId="28640" xr:uid="{05144418-FD35-43C9-93F8-888DF0583BFC}"/>
    <cellStyle name="Salida 2 31 2 3 3" xfId="28641" xr:uid="{48D08877-D003-4D5C-9CA6-267ADB133AAD}"/>
    <cellStyle name="Salida 2 31 2 3_Volatility" xfId="28642" xr:uid="{350EA917-7A24-4A6F-98ED-2F8A663CA3B2}"/>
    <cellStyle name="Salida 2 31 2 4" xfId="28643" xr:uid="{C1AB246C-7FDB-4664-AF6A-BF70AD6EE88C}"/>
    <cellStyle name="Salida 2 31 2 4 2" xfId="28644" xr:uid="{571BD1A8-51CE-4B57-A967-7CECB38008FF}"/>
    <cellStyle name="Salida 2 31 2 4_Volatility" xfId="28645" xr:uid="{5EBD5389-A5E9-412D-BBA6-C345E440AA1E}"/>
    <cellStyle name="Salida 2 31 2 5" xfId="28646" xr:uid="{594A6961-BAEC-486E-AA6B-A8A889092F4F}"/>
    <cellStyle name="Salida 2 31 2_Volatility" xfId="28647" xr:uid="{49037AFD-E6BA-4E87-9E6E-827C206B3218}"/>
    <cellStyle name="Salida 2 31 3" xfId="28648" xr:uid="{6BB83F75-9AC7-40B1-9CC9-9555E8D55DD6}"/>
    <cellStyle name="Salida 2 31 3 2" xfId="28649" xr:uid="{E0F96D12-FE2E-4E52-8377-F50DCE906357}"/>
    <cellStyle name="Salida 2 31 3 2 2" xfId="28650" xr:uid="{531E0569-E1E4-4655-AF56-7617C6E8FEE7}"/>
    <cellStyle name="Salida 2 31 3 2_Volatility" xfId="28651" xr:uid="{7701BB50-7E0D-4BC8-AAFA-00513AB2842D}"/>
    <cellStyle name="Salida 2 31 3 3" xfId="28652" xr:uid="{00EC394B-2E32-4FBB-8B80-EFA0852CB876}"/>
    <cellStyle name="Salida 2 31 3_Volatility" xfId="28653" xr:uid="{61A82E32-ABF1-457A-84B0-6513DEA5098E}"/>
    <cellStyle name="Salida 2 31 4" xfId="28654" xr:uid="{A5DDC09E-4C20-443D-A168-4F3834EBD2C7}"/>
    <cellStyle name="Salida 2 31 4 2" xfId="28655" xr:uid="{37E6FA91-3D91-4488-936E-7816C1EAD352}"/>
    <cellStyle name="Salida 2 31 4_Volatility" xfId="28656" xr:uid="{FF89A5DA-B1A4-4C4F-8ABE-52707994C831}"/>
    <cellStyle name="Salida 2 31 5" xfId="28657" xr:uid="{94FE5001-FB26-4EA1-9408-CB94A59D26B3}"/>
    <cellStyle name="Salida 2 31_Volatility" xfId="28658" xr:uid="{066D6BCC-F031-4A9C-A85E-595F820EF5ED}"/>
    <cellStyle name="Salida 2 32" xfId="28659" xr:uid="{86717E0A-E027-4A15-B5BD-0613B3B00793}"/>
    <cellStyle name="Salida 2 32 2" xfId="28660" xr:uid="{B061CFB8-AD6F-498A-8F76-BD183CA8C344}"/>
    <cellStyle name="Salida 2 32 2 2" xfId="28661" xr:uid="{3AD4A0CE-5B65-4C68-9852-25FD2A63AF89}"/>
    <cellStyle name="Salida 2 32 2 2 2" xfId="28662" xr:uid="{E1315C6F-6ACC-48B5-9C6C-66037C47A708}"/>
    <cellStyle name="Salida 2 32 2 2 2 2" xfId="28663" xr:uid="{75D959AD-2472-483A-8A7A-D3970A010CDF}"/>
    <cellStyle name="Salida 2 32 2 2 2_Volatility" xfId="28664" xr:uid="{0BDA2B5F-C06D-402E-A682-EA4FD1EAC48D}"/>
    <cellStyle name="Salida 2 32 2 2 3" xfId="28665" xr:uid="{A264B03F-EC7F-4E8D-9AF0-88D390EA3279}"/>
    <cellStyle name="Salida 2 32 2 2_Volatility" xfId="28666" xr:uid="{AFEDBAC9-602A-4BEE-9754-CFADC43DFCE0}"/>
    <cellStyle name="Salida 2 32 2 3" xfId="28667" xr:uid="{CCAB26AC-7C07-4B17-A07F-43AE38D3B222}"/>
    <cellStyle name="Salida 2 32 2 3 2" xfId="28668" xr:uid="{56F6809A-41D1-4599-9B40-D3CC701DD403}"/>
    <cellStyle name="Salida 2 32 2 3 2 2" xfId="28669" xr:uid="{D9FA70BD-E600-4C36-9CE5-13F8ACD76D06}"/>
    <cellStyle name="Salida 2 32 2 3 2_Volatility" xfId="28670" xr:uid="{D17F0391-9F5D-453A-BFD2-62C409434561}"/>
    <cellStyle name="Salida 2 32 2 3 3" xfId="28671" xr:uid="{F2456211-E07F-43DF-B491-B2E20FB5BC5B}"/>
    <cellStyle name="Salida 2 32 2 3_Volatility" xfId="28672" xr:uid="{93720040-4645-48DF-831F-B4E3A09F2B75}"/>
    <cellStyle name="Salida 2 32 2 4" xfId="28673" xr:uid="{FBBA5843-AAF6-44FB-9023-256EACC6DA26}"/>
    <cellStyle name="Salida 2 32 2 4 2" xfId="28674" xr:uid="{874D582B-8651-4354-B7B5-4F8F06B690F0}"/>
    <cellStyle name="Salida 2 32 2 4_Volatility" xfId="28675" xr:uid="{8860AECE-725D-4018-B644-4D906BF03853}"/>
    <cellStyle name="Salida 2 32 2 5" xfId="28676" xr:uid="{6781FC8C-A9F8-4E10-AA56-3F41A3BBED38}"/>
    <cellStyle name="Salida 2 32 2_Volatility" xfId="28677" xr:uid="{0D26D159-61A5-4671-B81A-DBBDD1FC8D90}"/>
    <cellStyle name="Salida 2 32 3" xfId="28678" xr:uid="{B9F79A75-B522-4855-B5FC-B1E77FAE77BD}"/>
    <cellStyle name="Salida 2 32 3 2" xfId="28679" xr:uid="{FCEBA7F7-D474-42B5-93D5-2E8176446523}"/>
    <cellStyle name="Salida 2 32 3 2 2" xfId="28680" xr:uid="{F8478195-E900-4725-B967-C1F4EEC5C29A}"/>
    <cellStyle name="Salida 2 32 3 2_Volatility" xfId="28681" xr:uid="{2AC82161-C1CD-4155-8403-B449E9711AC5}"/>
    <cellStyle name="Salida 2 32 3 3" xfId="28682" xr:uid="{2B37372F-E544-4C6D-A76C-49BF4DFA947F}"/>
    <cellStyle name="Salida 2 32 3_Volatility" xfId="28683" xr:uid="{C2F17F5E-4CCE-430A-AA80-046B9336338B}"/>
    <cellStyle name="Salida 2 32 4" xfId="28684" xr:uid="{D513862A-4B52-4A30-801B-7E533E41381C}"/>
    <cellStyle name="Salida 2 32 4 2" xfId="28685" xr:uid="{144B15AF-47A2-4457-A9A6-0AF454CD822F}"/>
    <cellStyle name="Salida 2 32 4_Volatility" xfId="28686" xr:uid="{7421D749-0AD7-413E-9A66-CB97AAF79B6F}"/>
    <cellStyle name="Salida 2 32 5" xfId="28687" xr:uid="{508A3ECA-54C9-45E6-ADF7-AEAFBA614AAB}"/>
    <cellStyle name="Salida 2 32_Volatility" xfId="28688" xr:uid="{5991D38A-034D-435C-9E4A-B0702EBCDEDC}"/>
    <cellStyle name="Salida 2 33" xfId="28689" xr:uid="{AA07F857-EE4E-404A-BA0E-EC6C039E10F1}"/>
    <cellStyle name="Salida 2 33 2" xfId="28690" xr:uid="{85D4E037-99E4-4A73-861A-260F89DB547F}"/>
    <cellStyle name="Salida 2 33 2 2" xfId="28691" xr:uid="{E2F8F166-869C-48F7-AEA4-495E1E6C3757}"/>
    <cellStyle name="Salida 2 33 2 2 2" xfId="28692" xr:uid="{3CDA8899-5824-4876-AF19-A785A3228FF0}"/>
    <cellStyle name="Salida 2 33 2 2 2 2" xfId="28693" xr:uid="{F851BBAB-4964-4F03-B0CF-CF353C964380}"/>
    <cellStyle name="Salida 2 33 2 2 2_Volatility" xfId="28694" xr:uid="{E5CDCAF6-3822-495A-8AF4-53EC9531AF75}"/>
    <cellStyle name="Salida 2 33 2 2 3" xfId="28695" xr:uid="{1934AFBE-A918-489B-82AE-0510019C565F}"/>
    <cellStyle name="Salida 2 33 2 2_Volatility" xfId="28696" xr:uid="{879707B8-50AE-4CA2-99C8-CC18654A7344}"/>
    <cellStyle name="Salida 2 33 2 3" xfId="28697" xr:uid="{44347F3C-C2E8-4D3A-A629-E8F6B6A80003}"/>
    <cellStyle name="Salida 2 33 2 3 2" xfId="28698" xr:uid="{E2BBE8E1-A17A-412B-8CDA-F72280FACBDB}"/>
    <cellStyle name="Salida 2 33 2 3 2 2" xfId="28699" xr:uid="{C0F6B222-3C62-4AE5-9DC4-AF252F2E113D}"/>
    <cellStyle name="Salida 2 33 2 3 2_Volatility" xfId="28700" xr:uid="{38A1EF4D-EFB1-4A1E-BB62-3C8D13B475AE}"/>
    <cellStyle name="Salida 2 33 2 3 3" xfId="28701" xr:uid="{DBBCCEF0-F159-4DB7-BABA-65CE89FAA5CA}"/>
    <cellStyle name="Salida 2 33 2 3_Volatility" xfId="28702" xr:uid="{C1EA93FA-D352-43E5-A735-380335299CD6}"/>
    <cellStyle name="Salida 2 33 2 4" xfId="28703" xr:uid="{FA5205A3-D037-4F48-94E8-665C4482A232}"/>
    <cellStyle name="Salida 2 33 2 4 2" xfId="28704" xr:uid="{8ABA4970-64A7-49E9-B953-425FC86019A5}"/>
    <cellStyle name="Salida 2 33 2 4_Volatility" xfId="28705" xr:uid="{DA73C371-BE55-4FA9-9BBF-65196A4BEFE4}"/>
    <cellStyle name="Salida 2 33 2 5" xfId="28706" xr:uid="{17ADE736-C206-479E-A577-C7542EF17820}"/>
    <cellStyle name="Salida 2 33 2_Volatility" xfId="28707" xr:uid="{B497D3CD-29C1-4D5F-87F0-A9E8DA7498CC}"/>
    <cellStyle name="Salida 2 33 3" xfId="28708" xr:uid="{8326731D-D4C1-486D-8DE9-AB8457C82C70}"/>
    <cellStyle name="Salida 2 33 3 2" xfId="28709" xr:uid="{19D8432A-0D59-4B04-B8F2-AD63AEB2FCD2}"/>
    <cellStyle name="Salida 2 33 3 2 2" xfId="28710" xr:uid="{EF81BD35-EF14-43BF-A2F1-1115AFE672E7}"/>
    <cellStyle name="Salida 2 33 3 2_Volatility" xfId="28711" xr:uid="{9C96FE1D-1142-4EDA-8715-FBAE00438F1C}"/>
    <cellStyle name="Salida 2 33 3 3" xfId="28712" xr:uid="{6ACDFDC0-A295-4F38-B4EC-AFF85600BD31}"/>
    <cellStyle name="Salida 2 33 3_Volatility" xfId="28713" xr:uid="{146F91E7-E9B1-4227-BB58-2E56694AA73B}"/>
    <cellStyle name="Salida 2 33 4" xfId="28714" xr:uid="{7C7C6254-0B8B-4BCF-9926-D0FE6D30D67C}"/>
    <cellStyle name="Salida 2 33 4 2" xfId="28715" xr:uid="{D2BD5020-80F0-4594-9F89-DC66CD4CB1DB}"/>
    <cellStyle name="Salida 2 33 4_Volatility" xfId="28716" xr:uid="{7CD21E6F-B738-4C4B-8360-667F67A83E4C}"/>
    <cellStyle name="Salida 2 33 5" xfId="28717" xr:uid="{7A93A80A-056C-4C9E-B7D8-FA9934355F0E}"/>
    <cellStyle name="Salida 2 33_Volatility" xfId="28718" xr:uid="{B31C37AB-0121-4C08-BDA7-8C07857DC8C3}"/>
    <cellStyle name="Salida 2 34" xfId="28719" xr:uid="{C054614E-06B2-4F58-8A54-048325CCD573}"/>
    <cellStyle name="Salida 2 34 2" xfId="28720" xr:uid="{E1A562A8-C769-42BF-ACCD-93576581467A}"/>
    <cellStyle name="Salida 2 34 2 2" xfId="28721" xr:uid="{AE823E22-034D-4A5B-B410-FE0D6FF4627A}"/>
    <cellStyle name="Salida 2 34 2 2 2" xfId="28722" xr:uid="{46796A37-05F3-4449-88BB-1B89FE0262C0}"/>
    <cellStyle name="Salida 2 34 2 2 2 2" xfId="28723" xr:uid="{67E69C71-1515-4796-A4BD-ECDD6AC098C5}"/>
    <cellStyle name="Salida 2 34 2 2 2_Volatility" xfId="28724" xr:uid="{965676DC-C8B2-4C62-AF53-7F0D1B36BCB9}"/>
    <cellStyle name="Salida 2 34 2 2 3" xfId="28725" xr:uid="{67DF3125-54DB-48EB-BFB9-4B4F0B4ECF87}"/>
    <cellStyle name="Salida 2 34 2 2_Volatility" xfId="28726" xr:uid="{DE496843-35BB-4696-BD9A-8575DCFE5F13}"/>
    <cellStyle name="Salida 2 34 2 3" xfId="28727" xr:uid="{0DC9DA5A-D682-41DA-A846-8BBB5C10EA39}"/>
    <cellStyle name="Salida 2 34 2 3 2" xfId="28728" xr:uid="{6BDB1DA3-2943-49FD-AC54-B15075D8722C}"/>
    <cellStyle name="Salida 2 34 2 3 2 2" xfId="28729" xr:uid="{E121C2B6-8B8A-4903-8BD4-7B1C57A2BBA1}"/>
    <cellStyle name="Salida 2 34 2 3 2_Volatility" xfId="28730" xr:uid="{09F8AD57-8A01-497C-B915-D7255EC2C4CF}"/>
    <cellStyle name="Salida 2 34 2 3 3" xfId="28731" xr:uid="{CBDA7A23-3C4F-411A-B35C-265B1A0AFFF8}"/>
    <cellStyle name="Salida 2 34 2 3_Volatility" xfId="28732" xr:uid="{C398032A-17B2-4428-869E-341330E5BFA2}"/>
    <cellStyle name="Salida 2 34 2 4" xfId="28733" xr:uid="{A9775A4C-EFEF-44F4-B721-37AF1E7AFD9E}"/>
    <cellStyle name="Salida 2 34 2 4 2" xfId="28734" xr:uid="{C65A5703-489D-4190-9CB8-363C460F648D}"/>
    <cellStyle name="Salida 2 34 2 4_Volatility" xfId="28735" xr:uid="{4B44A931-84B8-44E1-AA39-ABD4C2987CD8}"/>
    <cellStyle name="Salida 2 34 2 5" xfId="28736" xr:uid="{908EABC1-C9B0-4CF6-AE0B-517A6584D49E}"/>
    <cellStyle name="Salida 2 34 2_Volatility" xfId="28737" xr:uid="{EB9FCF18-62BD-4779-A9A7-1FD376243877}"/>
    <cellStyle name="Salida 2 34 3" xfId="28738" xr:uid="{B8E23ED9-6B05-4B4C-BC77-9412BC38505B}"/>
    <cellStyle name="Salida 2 34 3 2" xfId="28739" xr:uid="{33ACA767-10B5-4A00-98FC-BCD77CD38BD6}"/>
    <cellStyle name="Salida 2 34 3 2 2" xfId="28740" xr:uid="{4EAB51DD-D1D6-4149-BA94-9DA6C88CC456}"/>
    <cellStyle name="Salida 2 34 3 2_Volatility" xfId="28741" xr:uid="{1FA89168-A14B-4344-8B91-C5909ED42FEF}"/>
    <cellStyle name="Salida 2 34 3 3" xfId="28742" xr:uid="{41CD1B46-7053-4E96-B069-A891C1563169}"/>
    <cellStyle name="Salida 2 34 3_Volatility" xfId="28743" xr:uid="{943FA288-1057-4A51-93E0-EF238664CC28}"/>
    <cellStyle name="Salida 2 34 4" xfId="28744" xr:uid="{9D62EE7B-1701-4632-AF23-782CC9150E05}"/>
    <cellStyle name="Salida 2 34 4 2" xfId="28745" xr:uid="{CB0C37AD-BABC-4A41-9859-C4F7CB9124AE}"/>
    <cellStyle name="Salida 2 34 4_Volatility" xfId="28746" xr:uid="{D9531043-DC32-4117-9286-0BA88F1D1611}"/>
    <cellStyle name="Salida 2 34 5" xfId="28747" xr:uid="{AA86E9B1-E862-41EE-B7D4-1645B4EFBA9E}"/>
    <cellStyle name="Salida 2 34_Volatility" xfId="28748" xr:uid="{EF60AC3D-8670-47AB-B72B-9F88C31FBAE7}"/>
    <cellStyle name="Salida 2 35" xfId="28749" xr:uid="{49CD1EC0-075E-4779-BDED-AC69C4B669CE}"/>
    <cellStyle name="Salida 2 35 2" xfId="28750" xr:uid="{DC4EEC83-3CD3-4898-875F-D5AF70E49207}"/>
    <cellStyle name="Salida 2 35 2 2" xfId="28751" xr:uid="{052CD251-65DB-46E8-87F3-2EC72B49372B}"/>
    <cellStyle name="Salida 2 35 2 2 2" xfId="28752" xr:uid="{68FC9A09-2C1C-4BEC-AF29-173B17718885}"/>
    <cellStyle name="Salida 2 35 2 2 2 2" xfId="28753" xr:uid="{43AA4AB1-6938-4975-A480-4F823ED1C215}"/>
    <cellStyle name="Salida 2 35 2 2 2_Volatility" xfId="28754" xr:uid="{114E8845-4366-4D80-BA6C-92672D02AA55}"/>
    <cellStyle name="Salida 2 35 2 2 3" xfId="28755" xr:uid="{27165B23-7B5D-4A54-8716-DB48F0E4F969}"/>
    <cellStyle name="Salida 2 35 2 2_Volatility" xfId="28756" xr:uid="{90C1C03D-9D46-490F-B423-B5B501CA5E9F}"/>
    <cellStyle name="Salida 2 35 2 3" xfId="28757" xr:uid="{AED58019-8A8D-4DAF-8CCC-CA4E6344D58D}"/>
    <cellStyle name="Salida 2 35 2 3 2" xfId="28758" xr:uid="{49CA1FB9-8E3B-4705-AB81-86C43A6376DA}"/>
    <cellStyle name="Salida 2 35 2 3 2 2" xfId="28759" xr:uid="{C8151478-AE1C-4D7B-9716-04EDB5D05B00}"/>
    <cellStyle name="Salida 2 35 2 3 2_Volatility" xfId="28760" xr:uid="{A216B34A-185F-410B-A244-2EEF41370C11}"/>
    <cellStyle name="Salida 2 35 2 3 3" xfId="28761" xr:uid="{0099DB57-6DF8-4ADB-B58F-F4AE0ABE5983}"/>
    <cellStyle name="Salida 2 35 2 3_Volatility" xfId="28762" xr:uid="{CD33FEC4-CD00-4C32-93C5-FE97E2F274D2}"/>
    <cellStyle name="Salida 2 35 2 4" xfId="28763" xr:uid="{D6848711-5F02-4909-9B34-BCECE58A321F}"/>
    <cellStyle name="Salida 2 35 2 4 2" xfId="28764" xr:uid="{D02FAB42-5DD5-4E9E-A887-02255A72D7C1}"/>
    <cellStyle name="Salida 2 35 2 4_Volatility" xfId="28765" xr:uid="{4A8F0B45-FBCE-471B-81F1-EE3E8799F0CB}"/>
    <cellStyle name="Salida 2 35 2 5" xfId="28766" xr:uid="{31BA016B-B6E5-4A13-A29C-AF9B6BF34CB7}"/>
    <cellStyle name="Salida 2 35 2_Volatility" xfId="28767" xr:uid="{0EE39BF2-9159-43FD-BEFF-9C6690538C24}"/>
    <cellStyle name="Salida 2 35 3" xfId="28768" xr:uid="{19895290-6E95-433F-8485-E041944BA4AB}"/>
    <cellStyle name="Salida 2 35 3 2" xfId="28769" xr:uid="{84E1E7B8-DD03-409F-A653-E3BD1330DACE}"/>
    <cellStyle name="Salida 2 35 3 2 2" xfId="28770" xr:uid="{FC7D7AF1-2FDF-495F-A9AC-A344014F4579}"/>
    <cellStyle name="Salida 2 35 3 2_Volatility" xfId="28771" xr:uid="{0ACA71B0-D62C-4E23-930B-B1395E4130CB}"/>
    <cellStyle name="Salida 2 35 3 3" xfId="28772" xr:uid="{D24B93C4-4996-4040-B78B-AAB756F42732}"/>
    <cellStyle name="Salida 2 35 3_Volatility" xfId="28773" xr:uid="{2912227F-B507-4793-8340-B08F3A7DA1BE}"/>
    <cellStyle name="Salida 2 35 4" xfId="28774" xr:uid="{1F91BFE6-B3AA-4617-AF88-49F847B055EA}"/>
    <cellStyle name="Salida 2 35 4 2" xfId="28775" xr:uid="{28A60180-0A14-4AAB-B256-30CA8C323669}"/>
    <cellStyle name="Salida 2 35 4_Volatility" xfId="28776" xr:uid="{C8E0FE81-4CCE-4720-9FCC-BAAB069973DC}"/>
    <cellStyle name="Salida 2 35 5" xfId="28777" xr:uid="{A369729B-4242-428F-B5A8-7ABF492FC600}"/>
    <cellStyle name="Salida 2 35_Volatility" xfId="28778" xr:uid="{5FA33E28-32EC-4B0D-BB6B-F9A6E2EF1891}"/>
    <cellStyle name="Salida 2 36" xfId="28779" xr:uid="{FE335139-B138-4B4B-8482-9A7913AB7F0D}"/>
    <cellStyle name="Salida 2 36 2" xfId="28780" xr:uid="{7E3AE856-F623-4080-9049-F87EC76C8EB3}"/>
    <cellStyle name="Salida 2 36 2 2" xfId="28781" xr:uid="{9F80B73F-6188-48AA-820B-AB78889D6AD1}"/>
    <cellStyle name="Salida 2 36 2 2 2" xfId="28782" xr:uid="{BA31E259-5C41-4C83-8C80-278D7D36659B}"/>
    <cellStyle name="Salida 2 36 2 2 2 2" xfId="28783" xr:uid="{5D555D00-9BF8-499E-8BA5-0095202BA3AC}"/>
    <cellStyle name="Salida 2 36 2 2 2_Volatility" xfId="28784" xr:uid="{A380928F-9117-47AE-8453-A58741D80294}"/>
    <cellStyle name="Salida 2 36 2 2 3" xfId="28785" xr:uid="{3FC5D232-3F86-436C-B4F9-A85306CE9964}"/>
    <cellStyle name="Salida 2 36 2 2_Volatility" xfId="28786" xr:uid="{434723C4-2225-4C8B-97E6-864928845444}"/>
    <cellStyle name="Salida 2 36 2 3" xfId="28787" xr:uid="{C55B15A1-0A29-4929-8F51-BF38C3A44D09}"/>
    <cellStyle name="Salida 2 36 2 3 2" xfId="28788" xr:uid="{789B3F38-830E-4367-9F8C-CAD1F005BE12}"/>
    <cellStyle name="Salida 2 36 2 3 2 2" xfId="28789" xr:uid="{EC23081E-388F-4DD4-9070-1F38495DCEDE}"/>
    <cellStyle name="Salida 2 36 2 3 2_Volatility" xfId="28790" xr:uid="{DE233CE2-8DE9-49ED-9E12-F44AC7E9721F}"/>
    <cellStyle name="Salida 2 36 2 3 3" xfId="28791" xr:uid="{1AF746F7-81F6-493E-829A-B6968E0A40CB}"/>
    <cellStyle name="Salida 2 36 2 3_Volatility" xfId="28792" xr:uid="{3C48AAA3-8559-4FFD-A5F2-AA8793A5D442}"/>
    <cellStyle name="Salida 2 36 2 4" xfId="28793" xr:uid="{09AE231C-1D51-45BC-B72F-E14B88B1C77D}"/>
    <cellStyle name="Salida 2 36 2 4 2" xfId="28794" xr:uid="{0A92687F-67E2-44E3-98F3-B5EBB72A710F}"/>
    <cellStyle name="Salida 2 36 2 4_Volatility" xfId="28795" xr:uid="{8F2709D0-3B15-4800-B17D-178B4479D034}"/>
    <cellStyle name="Salida 2 36 2 5" xfId="28796" xr:uid="{0F1EC4B8-7839-47A5-A6B1-3315CBDF1DC6}"/>
    <cellStyle name="Salida 2 36 2_Volatility" xfId="28797" xr:uid="{0160E520-F941-43C0-9F72-23DBFCEC4130}"/>
    <cellStyle name="Salida 2 36 3" xfId="28798" xr:uid="{88F387B5-2A0A-4C28-85AE-F8944CC3229E}"/>
    <cellStyle name="Salida 2 36 3 2" xfId="28799" xr:uid="{000A1B6C-FBAE-47D9-9F74-66CE48B5E0EA}"/>
    <cellStyle name="Salida 2 36 3 2 2" xfId="28800" xr:uid="{D9F4412F-4F1C-4EDA-9C1D-E57F9856C5E6}"/>
    <cellStyle name="Salida 2 36 3 2_Volatility" xfId="28801" xr:uid="{F073F9BA-9A9F-4A67-9E8F-82E141DDB998}"/>
    <cellStyle name="Salida 2 36 3 3" xfId="28802" xr:uid="{D859CE6A-9AEB-48CC-B20A-AE238D73CF34}"/>
    <cellStyle name="Salida 2 36 3_Volatility" xfId="28803" xr:uid="{F7EB02E8-8478-4D41-8872-9BF0F28C5225}"/>
    <cellStyle name="Salida 2 36 4" xfId="28804" xr:uid="{F818009B-9001-45E3-A101-45E3843B1260}"/>
    <cellStyle name="Salida 2 36 4 2" xfId="28805" xr:uid="{39FBA17E-B3D7-453D-9928-DEBA578D7420}"/>
    <cellStyle name="Salida 2 36 4_Volatility" xfId="28806" xr:uid="{44AA8CDC-CDAE-4D3D-A5B2-D2CDAC997A39}"/>
    <cellStyle name="Salida 2 36 5" xfId="28807" xr:uid="{47C53AD8-1D81-4F05-90C3-CC5FBC605FE7}"/>
    <cellStyle name="Salida 2 36_Volatility" xfId="28808" xr:uid="{EEB1D57B-FD44-4050-ABF9-2D2971A9227D}"/>
    <cellStyle name="Salida 2 37" xfId="28809" xr:uid="{27683746-0CA4-4E60-A536-4F63DF21E9CA}"/>
    <cellStyle name="Salida 2 37 2" xfId="28810" xr:uid="{B8AE36B7-D259-44DB-8156-9AEE6CD22CE6}"/>
    <cellStyle name="Salida 2 37 2 2" xfId="28811" xr:uid="{FFDB09DB-5984-4393-A51F-C483ECB0A1F9}"/>
    <cellStyle name="Salida 2 37 2 2 2" xfId="28812" xr:uid="{C3376A29-A413-4F77-AE7D-3718B31954DB}"/>
    <cellStyle name="Salida 2 37 2 2 2 2" xfId="28813" xr:uid="{5A154A02-98F3-4122-9385-7D76D756464C}"/>
    <cellStyle name="Salida 2 37 2 2 2_Volatility" xfId="28814" xr:uid="{F1B00224-D275-4F9D-8D41-302FA44A2544}"/>
    <cellStyle name="Salida 2 37 2 2 3" xfId="28815" xr:uid="{377C88BA-98AC-49FC-AF53-877EA2417F5B}"/>
    <cellStyle name="Salida 2 37 2 2_Volatility" xfId="28816" xr:uid="{24BAC104-4DB7-4A79-8865-991338E9E893}"/>
    <cellStyle name="Salida 2 37 2 3" xfId="28817" xr:uid="{A73EA471-EC31-41CA-9C87-5A73EADE5FCD}"/>
    <cellStyle name="Salida 2 37 2 3 2" xfId="28818" xr:uid="{33DB8B2D-0710-447B-B139-4E274DE941AF}"/>
    <cellStyle name="Salida 2 37 2 3 2 2" xfId="28819" xr:uid="{04BF6B06-9CF9-49D4-988B-AAF80957CA6F}"/>
    <cellStyle name="Salida 2 37 2 3 2_Volatility" xfId="28820" xr:uid="{A4F28095-2B2F-4766-A557-B4DB060BB457}"/>
    <cellStyle name="Salida 2 37 2 3 3" xfId="28821" xr:uid="{5C5E962F-FCB9-4DDF-AB7A-6D90D898C25E}"/>
    <cellStyle name="Salida 2 37 2 3_Volatility" xfId="28822" xr:uid="{889901EC-0B67-46FE-8EF2-3A63D3CAC675}"/>
    <cellStyle name="Salida 2 37 2 4" xfId="28823" xr:uid="{7C72C445-D23A-44B1-BD7C-8B0BD38D2FC0}"/>
    <cellStyle name="Salida 2 37 2 4 2" xfId="28824" xr:uid="{137CA3F3-D324-403A-BDDF-E254FCB309D9}"/>
    <cellStyle name="Salida 2 37 2 4_Volatility" xfId="28825" xr:uid="{08CF98C9-E539-4357-B1DE-EBBD43979D78}"/>
    <cellStyle name="Salida 2 37 2 5" xfId="28826" xr:uid="{1E4C8CF9-EFC1-418B-948E-B076EF09EAED}"/>
    <cellStyle name="Salida 2 37 2_Volatility" xfId="28827" xr:uid="{1F51DD5B-EB6D-4036-8F9F-3E32C8180DFE}"/>
    <cellStyle name="Salida 2 37 3" xfId="28828" xr:uid="{FB5539F8-855E-431B-9FED-8779C192EEA0}"/>
    <cellStyle name="Salida 2 37 3 2" xfId="28829" xr:uid="{D6B06686-629D-4832-BC2E-3D6C95A34726}"/>
    <cellStyle name="Salida 2 37 3 2 2" xfId="28830" xr:uid="{39543DD5-1F05-4916-BBDF-CFDF1ED4BE60}"/>
    <cellStyle name="Salida 2 37 3 2_Volatility" xfId="28831" xr:uid="{2789D1D8-2A28-42EC-92BA-0A4566380747}"/>
    <cellStyle name="Salida 2 37 3 3" xfId="28832" xr:uid="{4403B634-8859-495E-8A69-94CE4AA259BF}"/>
    <cellStyle name="Salida 2 37 3_Volatility" xfId="28833" xr:uid="{2C391589-26E2-4530-BEAD-681CD67B823F}"/>
    <cellStyle name="Salida 2 37 4" xfId="28834" xr:uid="{00768F28-F005-41B7-A010-AEA045801283}"/>
    <cellStyle name="Salida 2 37 4 2" xfId="28835" xr:uid="{001ED4F9-4808-434F-B62E-A442B602B49B}"/>
    <cellStyle name="Salida 2 37 4_Volatility" xfId="28836" xr:uid="{609850B2-67DE-4811-A74A-07C7B92A6C59}"/>
    <cellStyle name="Salida 2 37 5" xfId="28837" xr:uid="{3AA0C409-9B2E-4E04-9B77-FE58E0F84EA7}"/>
    <cellStyle name="Salida 2 37_Volatility" xfId="28838" xr:uid="{796F6C9F-6EC4-4464-B0D4-FD4066B32403}"/>
    <cellStyle name="Salida 2 38" xfId="28839" xr:uid="{C26950AB-D532-4F71-9744-35D1EC89340A}"/>
    <cellStyle name="Salida 2 38 2" xfId="28840" xr:uid="{CF297709-CCAB-4775-B4A0-85BC6FF2B649}"/>
    <cellStyle name="Salida 2 38 2 2" xfId="28841" xr:uid="{1D861105-7CE2-4A55-BA13-5684CBDABB02}"/>
    <cellStyle name="Salida 2 38 2 2 2" xfId="28842" xr:uid="{8766E972-D492-4D01-A4DA-6D8552A45F40}"/>
    <cellStyle name="Salida 2 38 2 2 2 2" xfId="28843" xr:uid="{4967DC1B-E748-4AE8-B205-0E4D55CCA34E}"/>
    <cellStyle name="Salida 2 38 2 2 2_Volatility" xfId="28844" xr:uid="{8984BD7C-B8B1-4118-9AC0-CE58ACBA4DC5}"/>
    <cellStyle name="Salida 2 38 2 2 3" xfId="28845" xr:uid="{030CFA1E-F4F9-4D79-836D-20A6ABBEEBE1}"/>
    <cellStyle name="Salida 2 38 2 2_Volatility" xfId="28846" xr:uid="{DFBDF44D-C1A4-4AE8-B29D-8039D53640D2}"/>
    <cellStyle name="Salida 2 38 2 3" xfId="28847" xr:uid="{D4633778-5B44-4AF6-8E7B-4EC1FB383990}"/>
    <cellStyle name="Salida 2 38 2 3 2" xfId="28848" xr:uid="{44A438D4-1768-4125-911D-B4E386B4FAE5}"/>
    <cellStyle name="Salida 2 38 2 3 2 2" xfId="28849" xr:uid="{BB93DDA3-FE78-40CA-8C4F-9297F3B1F252}"/>
    <cellStyle name="Salida 2 38 2 3 2_Volatility" xfId="28850" xr:uid="{4B8B80C6-A5AF-4EA5-873D-8AFE1680584D}"/>
    <cellStyle name="Salida 2 38 2 3 3" xfId="28851" xr:uid="{4303016D-B4AE-436B-ADA0-B6893D3D9A06}"/>
    <cellStyle name="Salida 2 38 2 3_Volatility" xfId="28852" xr:uid="{65F3B37F-4F6D-47C9-9E3E-23C51ABCAA93}"/>
    <cellStyle name="Salida 2 38 2 4" xfId="28853" xr:uid="{DA6744DB-03F2-4DF2-8617-3AA7510133B3}"/>
    <cellStyle name="Salida 2 38 2 4 2" xfId="28854" xr:uid="{613E05E5-F9C9-48BB-BCC6-7EA977684759}"/>
    <cellStyle name="Salida 2 38 2 4_Volatility" xfId="28855" xr:uid="{C1F8188C-CCFA-445B-9CB6-C64E513F3C3F}"/>
    <cellStyle name="Salida 2 38 2 5" xfId="28856" xr:uid="{219E0E74-2C22-4E86-B6BE-A8E0DC5FF57A}"/>
    <cellStyle name="Salida 2 38 2_Volatility" xfId="28857" xr:uid="{0CDE1F1D-7BFD-41E1-856F-C66ED11B9168}"/>
    <cellStyle name="Salida 2 38 3" xfId="28858" xr:uid="{CC4E960A-37C1-421C-A444-69A9D8164CB9}"/>
    <cellStyle name="Salida 2 38 3 2" xfId="28859" xr:uid="{F2A30DD8-AB19-4B5A-9338-80BACA6A7664}"/>
    <cellStyle name="Salida 2 38 3 2 2" xfId="28860" xr:uid="{711DBF6A-5DCB-4713-BCCC-E44FE417B6C8}"/>
    <cellStyle name="Salida 2 38 3 2_Volatility" xfId="28861" xr:uid="{1F29242F-06EF-4033-B87F-8724C37EE94C}"/>
    <cellStyle name="Salida 2 38 3 3" xfId="28862" xr:uid="{0A9A1A8A-8BB4-4867-BD00-BBD012273921}"/>
    <cellStyle name="Salida 2 38 3_Volatility" xfId="28863" xr:uid="{4D491DCA-8DE5-4995-8D6A-5988039DB528}"/>
    <cellStyle name="Salida 2 38 4" xfId="28864" xr:uid="{975A7F1B-85F5-4556-B483-41884BE42CD1}"/>
    <cellStyle name="Salida 2 38 4 2" xfId="28865" xr:uid="{3FB8228C-FD6D-401F-88C4-8462371CCF9E}"/>
    <cellStyle name="Salida 2 38 4_Volatility" xfId="28866" xr:uid="{98E6396D-535B-4F4F-BCFA-94D25E5CA53A}"/>
    <cellStyle name="Salida 2 38 5" xfId="28867" xr:uid="{3356E1BF-EDDF-4223-8A46-6BEBC1CF8A54}"/>
    <cellStyle name="Salida 2 38_Volatility" xfId="28868" xr:uid="{0693A122-FE18-4C79-81D6-C160E97B2266}"/>
    <cellStyle name="Salida 2 39" xfId="28869" xr:uid="{A72900E2-2A82-4C3C-8A8A-22F3EEB9A233}"/>
    <cellStyle name="Salida 2 39 2" xfId="28870" xr:uid="{DAC75AAC-A649-456C-B0CD-45DC70456D9B}"/>
    <cellStyle name="Salida 2 39 2 2" xfId="28871" xr:uid="{1A21C2D8-95C8-4AEF-B70B-F64EC0D633F8}"/>
    <cellStyle name="Salida 2 39 2 2 2" xfId="28872" xr:uid="{5370943A-A5AC-4C21-BC1B-7B9D3B367FD5}"/>
    <cellStyle name="Salida 2 39 2 2 2 2" xfId="28873" xr:uid="{F8813B3F-9181-4969-9772-DDFAF8DA9728}"/>
    <cellStyle name="Salida 2 39 2 2 2_Volatility" xfId="28874" xr:uid="{593E74E2-92D3-431B-B4B4-F05B534382E0}"/>
    <cellStyle name="Salida 2 39 2 2 3" xfId="28875" xr:uid="{DFE92593-380C-407B-8756-D8561A0E4584}"/>
    <cellStyle name="Salida 2 39 2 2_Volatility" xfId="28876" xr:uid="{D7197A13-B5E2-478F-B24D-6F939A3564BB}"/>
    <cellStyle name="Salida 2 39 2 3" xfId="28877" xr:uid="{8091E0DE-AF29-4286-BFB2-FD57BD9D744A}"/>
    <cellStyle name="Salida 2 39 2 3 2" xfId="28878" xr:uid="{99588DE8-DCDA-4E61-8816-4810D612919F}"/>
    <cellStyle name="Salida 2 39 2 3 2 2" xfId="28879" xr:uid="{D6648049-6F5D-421B-9A7B-0FE51F84B8A3}"/>
    <cellStyle name="Salida 2 39 2 3 2_Volatility" xfId="28880" xr:uid="{1FD5F2FE-4674-4B74-A2F2-6A7F905BA778}"/>
    <cellStyle name="Salida 2 39 2 3 3" xfId="28881" xr:uid="{B0DDB710-EF2C-46F5-9DC5-CD86D3A16FF4}"/>
    <cellStyle name="Salida 2 39 2 3_Volatility" xfId="28882" xr:uid="{8062C608-7CBE-4A86-BB47-3A3BF10D1345}"/>
    <cellStyle name="Salida 2 39 2 4" xfId="28883" xr:uid="{51C88CA7-7CD2-459B-B707-AFC1976171A1}"/>
    <cellStyle name="Salida 2 39 2 4 2" xfId="28884" xr:uid="{8FCCA8DC-F38E-4467-883B-A32127E76184}"/>
    <cellStyle name="Salida 2 39 2 4_Volatility" xfId="28885" xr:uid="{B2411533-82AF-4C50-9A88-035CC42C2895}"/>
    <cellStyle name="Salida 2 39 2 5" xfId="28886" xr:uid="{D53A61E1-25EA-49BB-8117-36331E175100}"/>
    <cellStyle name="Salida 2 39 2_Volatility" xfId="28887" xr:uid="{020B1C6F-60DA-49D4-BE72-61C4A4C90EC3}"/>
    <cellStyle name="Salida 2 39 3" xfId="28888" xr:uid="{E2159636-024F-4227-B076-28A2949695E9}"/>
    <cellStyle name="Salida 2 39 3 2" xfId="28889" xr:uid="{90F39F2A-B969-4C6F-A905-C2DB491AF55D}"/>
    <cellStyle name="Salida 2 39 3 2 2" xfId="28890" xr:uid="{DDACC74B-E745-4DEA-8468-EA08C29F3A61}"/>
    <cellStyle name="Salida 2 39 3 2_Volatility" xfId="28891" xr:uid="{DE74BA4E-4AED-436C-9248-17A335868E04}"/>
    <cellStyle name="Salida 2 39 3 3" xfId="28892" xr:uid="{686D3431-8532-4035-AF8C-2DE9DABC1798}"/>
    <cellStyle name="Salida 2 39 3_Volatility" xfId="28893" xr:uid="{4FAE1F74-C084-4819-9B38-DC6C7DAECCB0}"/>
    <cellStyle name="Salida 2 39 4" xfId="28894" xr:uid="{8AFC124B-6320-4327-99D7-0968DB77FA15}"/>
    <cellStyle name="Salida 2 39 4 2" xfId="28895" xr:uid="{84EDEE14-22B3-4A80-9752-417AC03C7242}"/>
    <cellStyle name="Salida 2 39 4_Volatility" xfId="28896" xr:uid="{8072C992-E3B1-4EFC-8354-C05529FBFA90}"/>
    <cellStyle name="Salida 2 39 5" xfId="28897" xr:uid="{DEDAB913-E4C3-4FCE-85CC-7FF4DD48B06C}"/>
    <cellStyle name="Salida 2 39_Volatility" xfId="28898" xr:uid="{3E0D9C37-FDAA-4C7B-8DEA-9C6B7A6D809D}"/>
    <cellStyle name="Salida 2 4" xfId="28899" xr:uid="{6D060F4E-5B33-4C7D-9AFF-1F148672C7F4}"/>
    <cellStyle name="Salida 2 4 2" xfId="28900" xr:uid="{4FF89C90-4E44-4EB4-97AF-D174CD57BD54}"/>
    <cellStyle name="Salida 2 4 2 2" xfId="28901" xr:uid="{C489A853-528E-445C-A985-49FB302F5366}"/>
    <cellStyle name="Salida 2 4 2 2 2" xfId="28902" xr:uid="{72BE8677-CD7A-4DBA-9BFF-D0E40B63008F}"/>
    <cellStyle name="Salida 2 4 2 2 2 2" xfId="28903" xr:uid="{B2A520B0-C3F1-4F28-A16D-C1EB5FB249E4}"/>
    <cellStyle name="Salida 2 4 2 2 2_Volatility" xfId="28904" xr:uid="{2C161293-7E9D-46EF-9B70-D1DBA9DF7D94}"/>
    <cellStyle name="Salida 2 4 2 2 3" xfId="28905" xr:uid="{F3C663A0-F1A9-4904-885A-FA6347822750}"/>
    <cellStyle name="Salida 2 4 2 2_Volatility" xfId="28906" xr:uid="{F67DCAD0-E895-4916-8CB6-EB827B72D908}"/>
    <cellStyle name="Salida 2 4 2 3" xfId="28907" xr:uid="{292B899A-00FC-440C-B798-A2FAB50070E3}"/>
    <cellStyle name="Salida 2 4 2 3 2" xfId="28908" xr:uid="{6549C033-CB59-4270-8EE8-AD84B697993B}"/>
    <cellStyle name="Salida 2 4 2 3 2 2" xfId="28909" xr:uid="{4498BA4C-134E-40AA-A2D9-3D292BF3ED08}"/>
    <cellStyle name="Salida 2 4 2 3 2_Volatility" xfId="28910" xr:uid="{876E0A74-8FCC-43E5-8ABD-C69C98D88342}"/>
    <cellStyle name="Salida 2 4 2 3 3" xfId="28911" xr:uid="{385FB454-70BB-440E-A420-42C41CC78360}"/>
    <cellStyle name="Salida 2 4 2 3_Volatility" xfId="28912" xr:uid="{BAD12340-9572-4BB4-8D86-527692E67B3D}"/>
    <cellStyle name="Salida 2 4 2 4" xfId="28913" xr:uid="{2B63D55A-A7D4-412A-AF10-EB48A1BEE2B9}"/>
    <cellStyle name="Salida 2 4 2 4 2" xfId="28914" xr:uid="{DEE663F5-769D-499E-BF20-44FE5FC6EF98}"/>
    <cellStyle name="Salida 2 4 2 4_Volatility" xfId="28915" xr:uid="{F0E53AA8-5E02-471F-A0BA-EC3AF40E8059}"/>
    <cellStyle name="Salida 2 4 2 5" xfId="28916" xr:uid="{F94E658D-C4BF-4CE5-9E93-A733EA367EB4}"/>
    <cellStyle name="Salida 2 4 2_Volatility" xfId="28917" xr:uid="{243B3EFD-37E7-4224-BE7F-D1E04A0603B9}"/>
    <cellStyle name="Salida 2 4 3" xfId="28918" xr:uid="{20D36698-E20C-4741-8D25-2A8B096DD1F1}"/>
    <cellStyle name="Salida 2 4 3 2" xfId="28919" xr:uid="{1620D2C5-8E65-41B1-BCBE-DA9F08A38D9F}"/>
    <cellStyle name="Salida 2 4 3 2 2" xfId="28920" xr:uid="{BCE64A58-9B8D-425B-AAA3-7C3874A4EB65}"/>
    <cellStyle name="Salida 2 4 3 2_Volatility" xfId="28921" xr:uid="{0C28F52E-51A0-4451-BB69-1D6E75242EB7}"/>
    <cellStyle name="Salida 2 4 3 3" xfId="28922" xr:uid="{D94BE475-7BE6-45FF-81BC-F91526777CC1}"/>
    <cellStyle name="Salida 2 4 3_Volatility" xfId="28923" xr:uid="{A071172E-5AD3-436B-BAAB-8AB453EB2A33}"/>
    <cellStyle name="Salida 2 4 4" xfId="28924" xr:uid="{6CCCD328-9FD2-4BA7-ADFB-7BEE6CEBE393}"/>
    <cellStyle name="Salida 2 4 4 2" xfId="28925" xr:uid="{3083BAEA-995A-4A4A-AF72-B345419961D3}"/>
    <cellStyle name="Salida 2 4 4_Volatility" xfId="28926" xr:uid="{01A8D845-258F-4920-88C5-EF523DE7F56A}"/>
    <cellStyle name="Salida 2 4 5" xfId="28927" xr:uid="{B65A74B7-54FC-4DFF-9DA1-611A8522BF3D}"/>
    <cellStyle name="Salida 2 4_Volatility" xfId="28928" xr:uid="{9A642241-E8AD-4E6C-8DD8-202D5133BB37}"/>
    <cellStyle name="Salida 2 40" xfId="28929" xr:uid="{3CC946A6-03B5-42C7-905C-42284DE994CF}"/>
    <cellStyle name="Salida 2 40 2" xfId="28930" xr:uid="{F8D87C18-5278-4A94-AF61-8B03F9B36553}"/>
    <cellStyle name="Salida 2 40 2 2" xfId="28931" xr:uid="{6A7EB1ED-8147-43AD-BEB8-14A53141BED7}"/>
    <cellStyle name="Salida 2 40 2 2 2" xfId="28932" xr:uid="{A1CA1B91-9644-4A8E-B5BA-54E0793C71C3}"/>
    <cellStyle name="Salida 2 40 2 2 2 2" xfId="28933" xr:uid="{F25430D1-0F0F-4982-987F-F7FC6B073931}"/>
    <cellStyle name="Salida 2 40 2 2 2_Volatility" xfId="28934" xr:uid="{E8D5DF75-D1F4-4863-AA7F-3DCDB6530680}"/>
    <cellStyle name="Salida 2 40 2 2 3" xfId="28935" xr:uid="{98906F4B-12C4-4B79-A096-B6AC47B28A49}"/>
    <cellStyle name="Salida 2 40 2 2_Volatility" xfId="28936" xr:uid="{39E05439-77FB-4056-B2D4-50CA59DC26A3}"/>
    <cellStyle name="Salida 2 40 2 3" xfId="28937" xr:uid="{D194B86D-A56E-4F64-9CC3-83A4336BC968}"/>
    <cellStyle name="Salida 2 40 2 3 2" xfId="28938" xr:uid="{C7C4B3D1-2AA5-429C-B360-6868883398F1}"/>
    <cellStyle name="Salida 2 40 2 3 2 2" xfId="28939" xr:uid="{A5CE0CFD-9EA2-4060-98C1-AC680062AE9D}"/>
    <cellStyle name="Salida 2 40 2 3 2_Volatility" xfId="28940" xr:uid="{401BCC97-3B4A-4899-A4CD-9647A0725677}"/>
    <cellStyle name="Salida 2 40 2 3 3" xfId="28941" xr:uid="{39BDD760-AA86-447C-9ADF-0710D2D76D3B}"/>
    <cellStyle name="Salida 2 40 2 3_Volatility" xfId="28942" xr:uid="{0CBBD92A-504F-474F-B6AB-8344D9264AA9}"/>
    <cellStyle name="Salida 2 40 2 4" xfId="28943" xr:uid="{B4837D32-2363-4F8E-B5D0-4EE0E62E5FF0}"/>
    <cellStyle name="Salida 2 40 2 4 2" xfId="28944" xr:uid="{E09FEC8B-323C-4E73-BCF5-8319A35C8EBD}"/>
    <cellStyle name="Salida 2 40 2 4_Volatility" xfId="28945" xr:uid="{B3322947-92DA-4F51-98C8-5A3C351342A8}"/>
    <cellStyle name="Salida 2 40 2 5" xfId="28946" xr:uid="{BEBAC138-8850-4DE2-840C-0CEEE37ACD76}"/>
    <cellStyle name="Salida 2 40 2_Volatility" xfId="28947" xr:uid="{A35A5929-A462-4D47-8C4F-23C27ABC1769}"/>
    <cellStyle name="Salida 2 40 3" xfId="28948" xr:uid="{D6B2CE8B-C77A-48B5-9154-4BEC223FE5FC}"/>
    <cellStyle name="Salida 2 40 3 2" xfId="28949" xr:uid="{20846481-F771-44A4-ABFF-D9AB8BEA71D4}"/>
    <cellStyle name="Salida 2 40 3 2 2" xfId="28950" xr:uid="{D3A9C533-8ACF-42CD-90C4-010885D60331}"/>
    <cellStyle name="Salida 2 40 3 2_Volatility" xfId="28951" xr:uid="{AA7718F5-5A31-4B6A-A153-E93F423DB91E}"/>
    <cellStyle name="Salida 2 40 3 3" xfId="28952" xr:uid="{CD95A605-0420-4A25-BB7A-58CFC4EBADDB}"/>
    <cellStyle name="Salida 2 40 3_Volatility" xfId="28953" xr:uid="{3DC09F99-8E0F-4683-A168-ED4AADA624EF}"/>
    <cellStyle name="Salida 2 40 4" xfId="28954" xr:uid="{5BCD0261-3395-4F05-8928-2DCA4D4EEC4A}"/>
    <cellStyle name="Salida 2 40 4 2" xfId="28955" xr:uid="{5960A1CB-5D90-44D7-A3C3-E54204B4BDD8}"/>
    <cellStyle name="Salida 2 40 4_Volatility" xfId="28956" xr:uid="{707C30D9-A17D-4C0B-A4A0-FF23E7023F1B}"/>
    <cellStyle name="Salida 2 40 5" xfId="28957" xr:uid="{BCBCCAB5-6710-4C2F-8E9E-FE1759A83144}"/>
    <cellStyle name="Salida 2 40_Volatility" xfId="28958" xr:uid="{FA328E84-33E1-4FFC-903A-6BACADBD6C01}"/>
    <cellStyle name="Salida 2 41" xfId="28959" xr:uid="{EBFD1E85-BBF1-41A7-B470-250595B80121}"/>
    <cellStyle name="Salida 2 41 2" xfId="28960" xr:uid="{7E4C1AE7-E3EA-4920-9AB9-3DED18D5EE00}"/>
    <cellStyle name="Salida 2 41 2 2" xfId="28961" xr:uid="{7DAC4152-8417-4BAD-AB6C-168DB6DC8488}"/>
    <cellStyle name="Salida 2 41 2 2 2" xfId="28962" xr:uid="{EB926328-CB1A-4C21-9BF4-54C0964DB2FA}"/>
    <cellStyle name="Salida 2 41 2 2 2 2" xfId="28963" xr:uid="{AAF47C65-72D2-4A68-86E7-8F0435CD5843}"/>
    <cellStyle name="Salida 2 41 2 2 2_Volatility" xfId="28964" xr:uid="{71B28BBF-3026-4709-8742-660BC23EF025}"/>
    <cellStyle name="Salida 2 41 2 2 3" xfId="28965" xr:uid="{968B9CC4-C77D-4903-BEFB-CE703866B75B}"/>
    <cellStyle name="Salida 2 41 2 2_Volatility" xfId="28966" xr:uid="{0833D6D3-CBE4-4512-AE19-08FC7ACCD2F8}"/>
    <cellStyle name="Salida 2 41 2 3" xfId="28967" xr:uid="{0F1D1FF9-51CB-4613-B181-D4E7C39588CD}"/>
    <cellStyle name="Salida 2 41 2 3 2" xfId="28968" xr:uid="{95631D73-1A04-46A9-9786-608064ECACFD}"/>
    <cellStyle name="Salida 2 41 2 3 2 2" xfId="28969" xr:uid="{5D83C456-9B10-43B2-9797-5A295AFE7FE0}"/>
    <cellStyle name="Salida 2 41 2 3 2_Volatility" xfId="28970" xr:uid="{BAB0F26C-CF17-43F5-86AE-1A21979E05CA}"/>
    <cellStyle name="Salida 2 41 2 3 3" xfId="28971" xr:uid="{FF290390-E81B-42A3-A136-356DA3533855}"/>
    <cellStyle name="Salida 2 41 2 3_Volatility" xfId="28972" xr:uid="{FCBC3B24-1BFB-4362-9B40-380541667303}"/>
    <cellStyle name="Salida 2 41 2 4" xfId="28973" xr:uid="{2C5E0538-E954-4FD8-9420-9FAFF7486674}"/>
    <cellStyle name="Salida 2 41 2 4 2" xfId="28974" xr:uid="{7447FF4D-7B69-422F-A9DD-43D7ED3B144C}"/>
    <cellStyle name="Salida 2 41 2 4_Volatility" xfId="28975" xr:uid="{FD77B9C4-A577-4E66-8A7D-3643560DF33F}"/>
    <cellStyle name="Salida 2 41 2 5" xfId="28976" xr:uid="{F6D7A357-E5BE-4996-A4A7-B31A4FCA9CAD}"/>
    <cellStyle name="Salida 2 41 2_Volatility" xfId="28977" xr:uid="{E3A4BE3E-817E-405A-9B71-4350AE9117CD}"/>
    <cellStyle name="Salida 2 41 3" xfId="28978" xr:uid="{318503C6-5848-46BF-8F11-A1F4C4C58726}"/>
    <cellStyle name="Salida 2 41 3 2" xfId="28979" xr:uid="{05C28404-F524-4CA1-9FAD-B64D1F7A94FF}"/>
    <cellStyle name="Salida 2 41 3 2 2" xfId="28980" xr:uid="{D9F89CD4-3A60-4C3A-BB35-39277B903B08}"/>
    <cellStyle name="Salida 2 41 3 2_Volatility" xfId="28981" xr:uid="{AC67083F-DE8A-4C86-BB6F-159AE23EA2B4}"/>
    <cellStyle name="Salida 2 41 3 3" xfId="28982" xr:uid="{6F6A8A28-C2B2-4311-8295-478990E19D14}"/>
    <cellStyle name="Salida 2 41 3_Volatility" xfId="28983" xr:uid="{240B1520-4AD0-4C5F-A809-1CB35BF5EC2E}"/>
    <cellStyle name="Salida 2 41 4" xfId="28984" xr:uid="{590DAFAD-E5E7-4C9E-B1D1-100520AAFE62}"/>
    <cellStyle name="Salida 2 41 4 2" xfId="28985" xr:uid="{821B6EC5-EC06-497E-A713-A509439763A2}"/>
    <cellStyle name="Salida 2 41 4_Volatility" xfId="28986" xr:uid="{2AA1F705-2E19-4E61-B6AB-7D69A4BF090D}"/>
    <cellStyle name="Salida 2 41 5" xfId="28987" xr:uid="{2A22E40D-38F9-4754-A758-B98543644F0D}"/>
    <cellStyle name="Salida 2 41_Volatility" xfId="28988" xr:uid="{15DB027E-E0D8-4E3D-A6F1-B237403F8F68}"/>
    <cellStyle name="Salida 2 42" xfId="28989" xr:uid="{3E715255-C50C-4362-AAF3-399CA129A7C5}"/>
    <cellStyle name="Salida 2 42 2" xfId="28990" xr:uid="{E1990C12-80EC-4B97-A816-8DC0E17E3BDC}"/>
    <cellStyle name="Salida 2 42 2 2" xfId="28991" xr:uid="{B4331D70-6523-48FC-8C12-7FF3D51D50E3}"/>
    <cellStyle name="Salida 2 42 2 2 2" xfId="28992" xr:uid="{A620185E-5119-4869-9B92-75A2BC6CAEE8}"/>
    <cellStyle name="Salida 2 42 2 2 2 2" xfId="28993" xr:uid="{12FA24F2-189D-4951-A6EC-E187A2BE9662}"/>
    <cellStyle name="Salida 2 42 2 2 2_Volatility" xfId="28994" xr:uid="{0034493F-3532-480C-8842-1E7CE0CED9E7}"/>
    <cellStyle name="Salida 2 42 2 2 3" xfId="28995" xr:uid="{07067FC2-EFA2-4C1C-B3FD-70291872C377}"/>
    <cellStyle name="Salida 2 42 2 2_Volatility" xfId="28996" xr:uid="{18089144-2B45-42BB-9978-F83DFE9D5270}"/>
    <cellStyle name="Salida 2 42 2 3" xfId="28997" xr:uid="{07BDE7D9-8D7F-46B5-8687-9EA6212C05D5}"/>
    <cellStyle name="Salida 2 42 2 3 2" xfId="28998" xr:uid="{090EF2C8-364B-4D6E-ADD5-70A5149870B9}"/>
    <cellStyle name="Salida 2 42 2 3 2 2" xfId="28999" xr:uid="{252F7ECD-29F4-46C6-8848-0E62A0ECE8CE}"/>
    <cellStyle name="Salida 2 42 2 3 2_Volatility" xfId="29000" xr:uid="{48EEE7EF-38A7-4CE9-89BC-CE3F742B76BF}"/>
    <cellStyle name="Salida 2 42 2 3 3" xfId="29001" xr:uid="{FE5F0109-F65A-4377-8B47-A9D549F0900F}"/>
    <cellStyle name="Salida 2 42 2 3_Volatility" xfId="29002" xr:uid="{4F627349-DFF3-4B7E-A064-6F41FE30059D}"/>
    <cellStyle name="Salida 2 42 2 4" xfId="29003" xr:uid="{19EB2440-8751-4F9C-A46B-C027757E3160}"/>
    <cellStyle name="Salida 2 42 2 4 2" xfId="29004" xr:uid="{C7E4CADF-6BA6-4C13-A01E-1841A209F989}"/>
    <cellStyle name="Salida 2 42 2 4_Volatility" xfId="29005" xr:uid="{97F839B0-2B13-43AD-AB8E-FF04DEB7CA01}"/>
    <cellStyle name="Salida 2 42 2 5" xfId="29006" xr:uid="{5A0FB8ED-1FEE-4E96-A814-F29FC1598AAD}"/>
    <cellStyle name="Salida 2 42 2_Volatility" xfId="29007" xr:uid="{19B3E567-4A04-4913-84F9-69172DF7CC98}"/>
    <cellStyle name="Salida 2 42 3" xfId="29008" xr:uid="{63344AD6-EF46-4F53-A432-FBF48C1710AB}"/>
    <cellStyle name="Salida 2 42 3 2" xfId="29009" xr:uid="{64CF74F1-0E96-40CF-A56D-D5FD9E6AB202}"/>
    <cellStyle name="Salida 2 42 3 2 2" xfId="29010" xr:uid="{D12E5B0C-1007-42EF-811F-22B75DDF7F3F}"/>
    <cellStyle name="Salida 2 42 3 2_Volatility" xfId="29011" xr:uid="{1B6A6BE3-AB18-48BA-A486-82ED182185C9}"/>
    <cellStyle name="Salida 2 42 3 3" xfId="29012" xr:uid="{3363E41D-A2FF-44F2-9032-241DBAED3DBF}"/>
    <cellStyle name="Salida 2 42 3_Volatility" xfId="29013" xr:uid="{4E5AB21F-7521-4ED9-ABD0-5D46D0AB43A0}"/>
    <cellStyle name="Salida 2 42 4" xfId="29014" xr:uid="{CE9ECACA-B579-4417-AF9A-27C2B3CA8F00}"/>
    <cellStyle name="Salida 2 42 4 2" xfId="29015" xr:uid="{5FB776AA-C80D-4F0E-98D0-6741994DFD16}"/>
    <cellStyle name="Salida 2 42 4_Volatility" xfId="29016" xr:uid="{65A5DF49-A2EC-421E-9BF3-31EE71E268EF}"/>
    <cellStyle name="Salida 2 42 5" xfId="29017" xr:uid="{95109B66-8C0C-4C50-BE2F-D820C54527C8}"/>
    <cellStyle name="Salida 2 42_Volatility" xfId="29018" xr:uid="{1F6E8B5C-E091-461F-B1F9-C54CAD4C2467}"/>
    <cellStyle name="Salida 2 43" xfId="29019" xr:uid="{675D7693-95EF-4B8D-A262-CF778941DC59}"/>
    <cellStyle name="Salida 2 43 2" xfId="29020" xr:uid="{3405574B-3A02-44B0-8454-952A4AC787BA}"/>
    <cellStyle name="Salida 2 43 2 2" xfId="29021" xr:uid="{E9936E15-7F6C-4E63-BD6F-441C5D9191C8}"/>
    <cellStyle name="Salida 2 43 2 2 2" xfId="29022" xr:uid="{6A121754-1C92-404E-91D4-98306659DFB6}"/>
    <cellStyle name="Salida 2 43 2 2 2 2" xfId="29023" xr:uid="{5299E14F-9BBF-4619-8AA1-CA83A339C613}"/>
    <cellStyle name="Salida 2 43 2 2 2_Volatility" xfId="29024" xr:uid="{2D0BC031-3C07-4426-9D86-D1A98CC6A658}"/>
    <cellStyle name="Salida 2 43 2 2 3" xfId="29025" xr:uid="{127FBA6F-8FDE-4529-91E3-5ECFC59C7BE5}"/>
    <cellStyle name="Salida 2 43 2 2_Volatility" xfId="29026" xr:uid="{2DC8C7D7-9BF2-4B47-B6EB-A7869D85DD94}"/>
    <cellStyle name="Salida 2 43 2 3" xfId="29027" xr:uid="{2E77DE70-BB46-4B6A-A972-60E9AC093A7A}"/>
    <cellStyle name="Salida 2 43 2 3 2" xfId="29028" xr:uid="{9C011600-D605-4FCF-8655-9F2A1EC2B69B}"/>
    <cellStyle name="Salida 2 43 2 3 2 2" xfId="29029" xr:uid="{2EADA56B-51BB-4AD5-BDDB-4E4CF921F118}"/>
    <cellStyle name="Salida 2 43 2 3 2_Volatility" xfId="29030" xr:uid="{7A729AB6-2FA1-4A99-84D5-F0D2DD9E4F58}"/>
    <cellStyle name="Salida 2 43 2 3 3" xfId="29031" xr:uid="{8C9024BF-6B23-4D15-B916-F07604BDEC40}"/>
    <cellStyle name="Salida 2 43 2 3_Volatility" xfId="29032" xr:uid="{3E68D2D2-0448-46BC-B80A-21B11E1FA929}"/>
    <cellStyle name="Salida 2 43 2 4" xfId="29033" xr:uid="{165D2A13-128A-488F-A4F8-0C2F8C08C0C1}"/>
    <cellStyle name="Salida 2 43 2 4 2" xfId="29034" xr:uid="{84B5039C-5563-4B9A-9764-0A3DC57FAB69}"/>
    <cellStyle name="Salida 2 43 2 4_Volatility" xfId="29035" xr:uid="{F716B540-4D39-427C-8BF3-2D5DD8EC6937}"/>
    <cellStyle name="Salida 2 43 2 5" xfId="29036" xr:uid="{CCE1564F-4D8E-40C6-994A-914C8E863FDE}"/>
    <cellStyle name="Salida 2 43 2_Volatility" xfId="29037" xr:uid="{2A8618A6-CB70-4A10-9986-189350B5DA5D}"/>
    <cellStyle name="Salida 2 43 3" xfId="29038" xr:uid="{121AE5E3-046F-4DF3-8609-3257427D37B2}"/>
    <cellStyle name="Salida 2 43 3 2" xfId="29039" xr:uid="{E49A5796-0B2A-46F8-9EAD-067A3110772D}"/>
    <cellStyle name="Salida 2 43 3 2 2" xfId="29040" xr:uid="{2499472D-4CF4-465C-906F-D492AB51CCDE}"/>
    <cellStyle name="Salida 2 43 3 2_Volatility" xfId="29041" xr:uid="{49FE874D-EA82-4AFE-9BE6-3513CF384836}"/>
    <cellStyle name="Salida 2 43 3 3" xfId="29042" xr:uid="{4AC49BC0-B65A-47E1-B01E-40482B3F8A6B}"/>
    <cellStyle name="Salida 2 43 3_Volatility" xfId="29043" xr:uid="{110A85F8-2F78-43D6-A9DE-71AFC07755E3}"/>
    <cellStyle name="Salida 2 43 4" xfId="29044" xr:uid="{59140716-24F0-45A1-9521-C0162E31B094}"/>
    <cellStyle name="Salida 2 43 4 2" xfId="29045" xr:uid="{1F3AD475-F1EF-4C83-B900-A918D4169225}"/>
    <cellStyle name="Salida 2 43 4_Volatility" xfId="29046" xr:uid="{32C51BEE-F77A-4616-B45F-0986BC5C9454}"/>
    <cellStyle name="Salida 2 43 5" xfId="29047" xr:uid="{992A0F32-84EA-407C-BBE2-1D30B9497E71}"/>
    <cellStyle name="Salida 2 43_Volatility" xfId="29048" xr:uid="{B800997D-DEA9-4700-9560-8ED415060AA7}"/>
    <cellStyle name="Salida 2 44" xfId="29049" xr:uid="{5CDE7E18-DB87-4B85-9BC2-1DE8F99BBD5E}"/>
    <cellStyle name="Salida 2 44 2" xfId="29050" xr:uid="{126DC307-68EB-46DF-8949-71F8EB07917B}"/>
    <cellStyle name="Salida 2 44 2 2" xfId="29051" xr:uid="{B71A3BB3-F446-4C6B-B56E-17F4545BE79F}"/>
    <cellStyle name="Salida 2 44 2 2 2" xfId="29052" xr:uid="{54B4CCEF-78C5-4292-A650-920DC984349A}"/>
    <cellStyle name="Salida 2 44 2 2 2 2" xfId="29053" xr:uid="{4B907D21-DDC7-4C7F-B9B4-F43B696D49F1}"/>
    <cellStyle name="Salida 2 44 2 2 2_Volatility" xfId="29054" xr:uid="{BDC7DE58-0798-468F-B6F9-AB08FA0C45D2}"/>
    <cellStyle name="Salida 2 44 2 2 3" xfId="29055" xr:uid="{6D9B559F-C45E-4939-841C-A66C6BC4D160}"/>
    <cellStyle name="Salida 2 44 2 2_Volatility" xfId="29056" xr:uid="{F38725E6-B662-462C-8102-8E847252CF58}"/>
    <cellStyle name="Salida 2 44 2 3" xfId="29057" xr:uid="{C1FA47B1-B8A3-445A-B512-C6A6125F7DAB}"/>
    <cellStyle name="Salida 2 44 2 3 2" xfId="29058" xr:uid="{75B24593-D00E-428C-A1ED-46FDC7DF7012}"/>
    <cellStyle name="Salida 2 44 2 3 2 2" xfId="29059" xr:uid="{48DD2C30-D245-4CF0-8FCA-D629E0C834A6}"/>
    <cellStyle name="Salida 2 44 2 3 2_Volatility" xfId="29060" xr:uid="{355A0744-C459-4D0F-BA75-1AE065048948}"/>
    <cellStyle name="Salida 2 44 2 3 3" xfId="29061" xr:uid="{E08C5515-B090-44B4-AF1B-6F03DBB4000C}"/>
    <cellStyle name="Salida 2 44 2 3_Volatility" xfId="29062" xr:uid="{5D76BD95-C23C-4E15-97CE-73364C06892C}"/>
    <cellStyle name="Salida 2 44 2 4" xfId="29063" xr:uid="{337B5A26-CAE4-4ADC-BDAD-357FCDFF8A9D}"/>
    <cellStyle name="Salida 2 44 2 4 2" xfId="29064" xr:uid="{A8A9C65F-59C1-4984-899F-3DDA31EF7B60}"/>
    <cellStyle name="Salida 2 44 2 4_Volatility" xfId="29065" xr:uid="{2251CCF7-5EFB-4089-9171-9D751C36504E}"/>
    <cellStyle name="Salida 2 44 2 5" xfId="29066" xr:uid="{BA333B65-38ED-435E-821F-75ADDD4A454D}"/>
    <cellStyle name="Salida 2 44 2_Volatility" xfId="29067" xr:uid="{AAB56480-8E28-435D-8770-4AEDF8D39E54}"/>
    <cellStyle name="Salida 2 44 3" xfId="29068" xr:uid="{81412234-8744-4967-BDFF-535F17B62E13}"/>
    <cellStyle name="Salida 2 44 3 2" xfId="29069" xr:uid="{56BDEC82-22EE-4248-9894-25DF4A35E577}"/>
    <cellStyle name="Salida 2 44 3 2 2" xfId="29070" xr:uid="{C57E8A81-C16B-4554-A50A-7FC417967B59}"/>
    <cellStyle name="Salida 2 44 3 2_Volatility" xfId="29071" xr:uid="{B79F903B-1AC0-46B0-8A1F-3E6A587F846C}"/>
    <cellStyle name="Salida 2 44 3 3" xfId="29072" xr:uid="{2E2BC6DF-26D6-4392-9673-310090026099}"/>
    <cellStyle name="Salida 2 44 3_Volatility" xfId="29073" xr:uid="{73B4A4B6-1B52-4882-BDF4-73D69698FC73}"/>
    <cellStyle name="Salida 2 44 4" xfId="29074" xr:uid="{0FE2AD65-36E8-4560-97E7-0B45085435C4}"/>
    <cellStyle name="Salida 2 44 4 2" xfId="29075" xr:uid="{EC9DCB5C-E055-4747-AF15-55258C88F9B2}"/>
    <cellStyle name="Salida 2 44 4_Volatility" xfId="29076" xr:uid="{35A5C2D4-81CD-48A2-B772-5628810A1706}"/>
    <cellStyle name="Salida 2 44 5" xfId="29077" xr:uid="{7018EEC8-C836-4042-A461-7200AFC64293}"/>
    <cellStyle name="Salida 2 44_Volatility" xfId="29078" xr:uid="{DA4AC744-5C42-4FE7-9A66-1E5E4968518A}"/>
    <cellStyle name="Salida 2 45" xfId="29079" xr:uid="{9151B7D9-074C-4E41-B378-E1EC664A9DF3}"/>
    <cellStyle name="Salida 2 45 2" xfId="29080" xr:uid="{28267869-03EA-4AC9-B242-9396E1CB126D}"/>
    <cellStyle name="Salida 2 45 2 2" xfId="29081" xr:uid="{F1795BFD-93B0-4A86-AB1C-D78B879FA30A}"/>
    <cellStyle name="Salida 2 45 2 2 2" xfId="29082" xr:uid="{BFE9A7CC-7D69-47ED-97A9-534D1C7DE458}"/>
    <cellStyle name="Salida 2 45 2 2 2 2" xfId="29083" xr:uid="{C1B5F37F-A678-4A08-AF04-99939EE8FEAF}"/>
    <cellStyle name="Salida 2 45 2 2 2_Volatility" xfId="29084" xr:uid="{988D94F1-E087-46F9-BF45-8DFFB6B8DFC9}"/>
    <cellStyle name="Salida 2 45 2 2 3" xfId="29085" xr:uid="{BA40C31B-1992-471A-B467-FE0E45A2E006}"/>
    <cellStyle name="Salida 2 45 2 2_Volatility" xfId="29086" xr:uid="{F737570E-ED23-40B1-BB1B-CABC63A3DE7A}"/>
    <cellStyle name="Salida 2 45 2 3" xfId="29087" xr:uid="{5AEC15F4-CE5E-4AC7-B1D5-DDD1255B7B73}"/>
    <cellStyle name="Salida 2 45 2 3 2" xfId="29088" xr:uid="{3AD90673-57D8-4F72-9B8A-C90AB2DD0DE3}"/>
    <cellStyle name="Salida 2 45 2 3 2 2" xfId="29089" xr:uid="{C049B645-6EE5-40D6-A436-F5993B9781B5}"/>
    <cellStyle name="Salida 2 45 2 3 2_Volatility" xfId="29090" xr:uid="{D112DB3F-B8E6-4F3B-A94E-2D99EAF1CC8D}"/>
    <cellStyle name="Salida 2 45 2 3 3" xfId="29091" xr:uid="{8223C36B-9000-4C3F-A5EA-110241862E03}"/>
    <cellStyle name="Salida 2 45 2 3_Volatility" xfId="29092" xr:uid="{CAC0750E-6256-4106-9AFA-D8588223CF5F}"/>
    <cellStyle name="Salida 2 45 2 4" xfId="29093" xr:uid="{125676A1-3EE0-486F-BCE3-BDF45265EF0E}"/>
    <cellStyle name="Salida 2 45 2 4 2" xfId="29094" xr:uid="{4F72957D-DC17-4E9C-AB33-1CE3FEE6B5AA}"/>
    <cellStyle name="Salida 2 45 2 4_Volatility" xfId="29095" xr:uid="{1895697B-3FA1-4F88-A775-C2913F9D230E}"/>
    <cellStyle name="Salida 2 45 2 5" xfId="29096" xr:uid="{ACD11BF7-2E8B-46E7-B80E-5977B3527FDC}"/>
    <cellStyle name="Salida 2 45 2_Volatility" xfId="29097" xr:uid="{0DA25182-D145-43D1-BEB6-5B60C9BBE9B7}"/>
    <cellStyle name="Salida 2 45 3" xfId="29098" xr:uid="{310B2D4A-6D43-41CF-8FB1-0297DA65E449}"/>
    <cellStyle name="Salida 2 45 3 2" xfId="29099" xr:uid="{72B8E23B-B040-4AFD-9EEE-8110117D8460}"/>
    <cellStyle name="Salida 2 45 3 2 2" xfId="29100" xr:uid="{5F6849BB-F08B-4DD9-8A06-6D320DE87B65}"/>
    <cellStyle name="Salida 2 45 3 2_Volatility" xfId="29101" xr:uid="{78D36692-7426-4018-AF76-BBBD5C763E50}"/>
    <cellStyle name="Salida 2 45 3 3" xfId="29102" xr:uid="{0607F874-3697-47F0-951A-2320FD58FFCC}"/>
    <cellStyle name="Salida 2 45 3_Volatility" xfId="29103" xr:uid="{3FE5C0C2-EF4F-4E5B-A608-E16BA044CBCE}"/>
    <cellStyle name="Salida 2 45 4" xfId="29104" xr:uid="{ED5B0A26-4ECD-4F5F-B394-90DD79CDF43A}"/>
    <cellStyle name="Salida 2 45 4 2" xfId="29105" xr:uid="{08363F78-06AF-4F46-893E-791B872A75AB}"/>
    <cellStyle name="Salida 2 45 4_Volatility" xfId="29106" xr:uid="{3B3779F6-6BCC-4168-A51B-95DE807E9299}"/>
    <cellStyle name="Salida 2 45 5" xfId="29107" xr:uid="{F83C9959-78B3-4E56-9829-B61ECB4F2F64}"/>
    <cellStyle name="Salida 2 45_Volatility" xfId="29108" xr:uid="{C323B406-C714-4854-9179-D98D43B70881}"/>
    <cellStyle name="Salida 2 46" xfId="29109" xr:uid="{314CA676-D853-4A30-BCB5-3500941C8F80}"/>
    <cellStyle name="Salida 2 46 2" xfId="29110" xr:uid="{1077F238-184D-4AE9-91D9-A56A052814A4}"/>
    <cellStyle name="Salida 2 46 2 2" xfId="29111" xr:uid="{6E2F4D57-633F-4031-9C02-C418D7951640}"/>
    <cellStyle name="Salida 2 46 2 2 2" xfId="29112" xr:uid="{93D03AAC-616A-42C7-A261-AC706CCED2E8}"/>
    <cellStyle name="Salida 2 46 2 2 2 2" xfId="29113" xr:uid="{B1C8A1D6-3D73-4251-95F1-93E461B83375}"/>
    <cellStyle name="Salida 2 46 2 2 2_Volatility" xfId="29114" xr:uid="{BEAD4D7B-8791-4BB7-8F3C-676DFFFB9AE5}"/>
    <cellStyle name="Salida 2 46 2 2 3" xfId="29115" xr:uid="{A144B769-C37B-4387-B39B-15797E977621}"/>
    <cellStyle name="Salida 2 46 2 2_Volatility" xfId="29116" xr:uid="{ABC2F8C6-F8B3-41C1-8E8B-16D2D85D09B2}"/>
    <cellStyle name="Salida 2 46 2 3" xfId="29117" xr:uid="{91B290A1-E003-4A22-86E4-2743E0571A4F}"/>
    <cellStyle name="Salida 2 46 2 3 2" xfId="29118" xr:uid="{A5454304-814C-4CA0-81B9-535692C8093B}"/>
    <cellStyle name="Salida 2 46 2 3 2 2" xfId="29119" xr:uid="{B6ED41C4-3229-4D77-8FDA-28F8D3B11600}"/>
    <cellStyle name="Salida 2 46 2 3 2_Volatility" xfId="29120" xr:uid="{F627EF82-A73C-4EAA-B6E3-21BCAF84763B}"/>
    <cellStyle name="Salida 2 46 2 3 3" xfId="29121" xr:uid="{09D3C56E-7D36-4B34-BBA3-FFD57B3AB2FC}"/>
    <cellStyle name="Salida 2 46 2 3_Volatility" xfId="29122" xr:uid="{C5AC9131-570C-475C-B72B-E50FD4754CFA}"/>
    <cellStyle name="Salida 2 46 2 4" xfId="29123" xr:uid="{A475C3A4-71E5-4554-8830-EE20F3431955}"/>
    <cellStyle name="Salida 2 46 2 4 2" xfId="29124" xr:uid="{2A1C0287-5D43-4CFD-99AE-B3D6548466B3}"/>
    <cellStyle name="Salida 2 46 2 4_Volatility" xfId="29125" xr:uid="{C940868F-190F-4BA3-8DAC-6F4D3C750488}"/>
    <cellStyle name="Salida 2 46 2 5" xfId="29126" xr:uid="{6259AF9F-5D69-4BAB-96BD-02BE4142CB74}"/>
    <cellStyle name="Salida 2 46 2_Volatility" xfId="29127" xr:uid="{B96D2C2D-69F3-4644-A7C5-FAE0D2A7C8B1}"/>
    <cellStyle name="Salida 2 46 3" xfId="29128" xr:uid="{F07FF4AE-5531-4A35-A76C-67BC8B468184}"/>
    <cellStyle name="Salida 2 46 3 2" xfId="29129" xr:uid="{0793CCC0-56D9-462F-B7D7-745DFAEFEB80}"/>
    <cellStyle name="Salida 2 46 3 2 2" xfId="29130" xr:uid="{E1E3FCA8-54D2-4C4C-885F-A73F2FAD9E3F}"/>
    <cellStyle name="Salida 2 46 3 2_Volatility" xfId="29131" xr:uid="{AF0D697A-BD59-4080-8AF1-E86CCE53063C}"/>
    <cellStyle name="Salida 2 46 3 3" xfId="29132" xr:uid="{A97838F6-681B-46A5-B392-0BF03BB16CBD}"/>
    <cellStyle name="Salida 2 46 3_Volatility" xfId="29133" xr:uid="{D224829E-78DA-45D6-AF4C-438C086DFA2E}"/>
    <cellStyle name="Salida 2 46 4" xfId="29134" xr:uid="{2D78F897-E14D-4698-B794-2CA96D32F04C}"/>
    <cellStyle name="Salida 2 46 4 2" xfId="29135" xr:uid="{155C5209-CDF2-4F98-8644-88897BAFAD3A}"/>
    <cellStyle name="Salida 2 46 4_Volatility" xfId="29136" xr:uid="{35EBD308-3377-4542-967F-3A7843FCD0D3}"/>
    <cellStyle name="Salida 2 46 5" xfId="29137" xr:uid="{0443DF39-9CBE-4D7E-B169-AD874A0414FA}"/>
    <cellStyle name="Salida 2 46_Volatility" xfId="29138" xr:uid="{5C04D36F-1C0F-43AE-81CC-A549D13AF162}"/>
    <cellStyle name="Salida 2 47" xfId="29139" xr:uid="{BF3D87CD-9935-4598-B917-07A18A25C0C2}"/>
    <cellStyle name="Salida 2 47 2" xfId="29140" xr:uid="{10D321DB-D56D-4485-9435-B2A8A449D7AB}"/>
    <cellStyle name="Salida 2 47 2 2" xfId="29141" xr:uid="{6D7039BA-5A14-44D0-96B6-A303A41A2767}"/>
    <cellStyle name="Salida 2 47 2 2 2" xfId="29142" xr:uid="{4DCAD653-C174-4712-AB3E-D795306CEB91}"/>
    <cellStyle name="Salida 2 47 2 2_Volatility" xfId="29143" xr:uid="{7203DF90-26E4-49C4-A02D-7480C9E83012}"/>
    <cellStyle name="Salida 2 47 2 3" xfId="29144" xr:uid="{16D89A9F-3744-4126-B898-C29AE56B562F}"/>
    <cellStyle name="Salida 2 47 2_Volatility" xfId="29145" xr:uid="{7518B178-E643-4546-AFE3-94966F026365}"/>
    <cellStyle name="Salida 2 47 3" xfId="29146" xr:uid="{49BF61BC-1E98-4197-9BDF-8BD1522DBAB3}"/>
    <cellStyle name="Salida 2 47 3 2" xfId="29147" xr:uid="{736A37AF-96F1-438B-B1D6-293B61798068}"/>
    <cellStyle name="Salida 2 47 3 2 2" xfId="29148" xr:uid="{062F3D3A-6EFC-45CE-B452-1FC715084525}"/>
    <cellStyle name="Salida 2 47 3 2_Volatility" xfId="29149" xr:uid="{E1D7495E-BC8B-42B2-A3FD-FE2681C82E35}"/>
    <cellStyle name="Salida 2 47 3 3" xfId="29150" xr:uid="{C28D96EF-5472-474F-AF23-ADAB6F3B7395}"/>
    <cellStyle name="Salida 2 47 3_Volatility" xfId="29151" xr:uid="{38F613F6-FB43-44D7-8B72-3E89C1C0E35C}"/>
    <cellStyle name="Salida 2 47 4" xfId="29152" xr:uid="{415AD838-083A-42E2-B3AB-B78ADE1885CA}"/>
    <cellStyle name="Salida 2 47 4 2" xfId="29153" xr:uid="{6DB26DBA-FBC3-4362-A17E-84B0A55D97CB}"/>
    <cellStyle name="Salida 2 47 4_Volatility" xfId="29154" xr:uid="{FAC4B8B8-09DE-460A-92AD-1E0AA15A89A6}"/>
    <cellStyle name="Salida 2 47 5" xfId="29155" xr:uid="{890274AC-30F3-4C51-8AD5-F782F30C3370}"/>
    <cellStyle name="Salida 2 47_Volatility" xfId="29156" xr:uid="{F30F212B-DBC5-4588-89E2-7854C58396D4}"/>
    <cellStyle name="Salida 2 48" xfId="29157" xr:uid="{EC290866-E736-42AE-B37B-9A398EB851F8}"/>
    <cellStyle name="Salida 2 48 2" xfId="29158" xr:uid="{FE54E8BA-53EE-43EE-92D2-CD99E9396962}"/>
    <cellStyle name="Salida 2 48 2 2" xfId="29159" xr:uid="{B50F2653-BD6B-4913-BA03-F16787AAB143}"/>
    <cellStyle name="Salida 2 48 2_Volatility" xfId="29160" xr:uid="{7D8D7780-DA48-4D00-8A83-217D7497FEEF}"/>
    <cellStyle name="Salida 2 48 3" xfId="29161" xr:uid="{DE864440-A475-4D64-B136-CB5BB4086906}"/>
    <cellStyle name="Salida 2 48_Volatility" xfId="29162" xr:uid="{AA4AD385-B2F4-4FFE-8F4E-67E8BB2E97AE}"/>
    <cellStyle name="Salida 2 49" xfId="29163" xr:uid="{2F1060D8-D863-48BE-940A-BF3C28ABFBE3}"/>
    <cellStyle name="Salida 2 49 2" xfId="29164" xr:uid="{E1BB3E72-A62F-4A07-BF38-CD0C10CE2DCC}"/>
    <cellStyle name="Salida 2 49_Volatility" xfId="29165" xr:uid="{1AE76811-E5EB-4A4F-9A97-64D493DE3C5A}"/>
    <cellStyle name="Salida 2 5" xfId="29166" xr:uid="{EBF0DC0B-32D4-4816-9D43-E1346FB7687F}"/>
    <cellStyle name="Salida 2 5 2" xfId="29167" xr:uid="{F56C574C-8842-4C92-A6D5-EAD0643F3C8E}"/>
    <cellStyle name="Salida 2 5 2 2" xfId="29168" xr:uid="{AF8719EB-36AB-4D08-8C1E-12296BF31810}"/>
    <cellStyle name="Salida 2 5 2 2 2" xfId="29169" xr:uid="{9FC94945-82AA-4695-A512-890C9675EE71}"/>
    <cellStyle name="Salida 2 5 2 2 2 2" xfId="29170" xr:uid="{A991C7CC-CE65-4BCC-9FC2-35B204C04365}"/>
    <cellStyle name="Salida 2 5 2 2 2_Volatility" xfId="29171" xr:uid="{8A92983A-0876-4E91-91E9-12792B2744D0}"/>
    <cellStyle name="Salida 2 5 2 2 3" xfId="29172" xr:uid="{B5778ACC-71A2-4BBF-B5F3-720B4263FB62}"/>
    <cellStyle name="Salida 2 5 2 2_Volatility" xfId="29173" xr:uid="{515CD0CB-25E8-4987-8BAD-1EB0F6702A79}"/>
    <cellStyle name="Salida 2 5 2 3" xfId="29174" xr:uid="{D6C847F1-D206-4434-92EB-5E5861763CC3}"/>
    <cellStyle name="Salida 2 5 2 3 2" xfId="29175" xr:uid="{A27699BE-4B36-4345-A288-79459BF3896A}"/>
    <cellStyle name="Salida 2 5 2 3 2 2" xfId="29176" xr:uid="{9F1E529A-6BE3-4D72-A553-5919866BBC5A}"/>
    <cellStyle name="Salida 2 5 2 3 2_Volatility" xfId="29177" xr:uid="{E64129A5-7625-4794-8026-31F13E2FE255}"/>
    <cellStyle name="Salida 2 5 2 3 3" xfId="29178" xr:uid="{695F15D6-FF6A-45AD-8599-D9A9906B344B}"/>
    <cellStyle name="Salida 2 5 2 3_Volatility" xfId="29179" xr:uid="{78BDDFFC-165C-45D0-9A30-AE870B128EDE}"/>
    <cellStyle name="Salida 2 5 2 4" xfId="29180" xr:uid="{E30CD058-845D-4F4C-AFAA-E91407531BC3}"/>
    <cellStyle name="Salida 2 5 2 4 2" xfId="29181" xr:uid="{E6E1E325-22CE-47F8-BA29-CCEFD07E9587}"/>
    <cellStyle name="Salida 2 5 2 4_Volatility" xfId="29182" xr:uid="{CDDA3C74-3147-42C9-AA78-6BE4A9D2EB20}"/>
    <cellStyle name="Salida 2 5 2 5" xfId="29183" xr:uid="{9D96E1F0-E806-4320-9111-F9BD589E2AE5}"/>
    <cellStyle name="Salida 2 5 2_Volatility" xfId="29184" xr:uid="{33688874-7EA4-47DC-8AC0-C941E6C38527}"/>
    <cellStyle name="Salida 2 5 3" xfId="29185" xr:uid="{192ECCFA-CD13-4039-B5ED-6A571C70AAFD}"/>
    <cellStyle name="Salida 2 5 3 2" xfId="29186" xr:uid="{243C0DA2-3D1E-4D52-97BE-4FD73C45F8D2}"/>
    <cellStyle name="Salida 2 5 3 2 2" xfId="29187" xr:uid="{C9794323-333E-484C-ABF1-0531CDE671F4}"/>
    <cellStyle name="Salida 2 5 3 2_Volatility" xfId="29188" xr:uid="{FEAFB9B7-97EA-4C77-8F5F-E2528B457213}"/>
    <cellStyle name="Salida 2 5 3 3" xfId="29189" xr:uid="{140246E7-206D-4EA2-AAC5-9BA7DD55AC7B}"/>
    <cellStyle name="Salida 2 5 3_Volatility" xfId="29190" xr:uid="{610BFB3A-FC3E-4791-9C15-C3168C8E159B}"/>
    <cellStyle name="Salida 2 5 4" xfId="29191" xr:uid="{E791E96D-F664-4674-9259-666562AF1BEE}"/>
    <cellStyle name="Salida 2 5 4 2" xfId="29192" xr:uid="{1D754ECA-1E1D-441E-BBBF-168F1DE127C6}"/>
    <cellStyle name="Salida 2 5 4_Volatility" xfId="29193" xr:uid="{990513F1-D789-4D33-A702-0E780455818D}"/>
    <cellStyle name="Salida 2 5 5" xfId="29194" xr:uid="{0F7A226A-ABD7-446B-91BB-A09A7E8BDD75}"/>
    <cellStyle name="Salida 2 5_Volatility" xfId="29195" xr:uid="{66EE11F1-A521-46F2-A8B1-5CCA65875A83}"/>
    <cellStyle name="Salida 2 50" xfId="29196" xr:uid="{AFF4FD0D-0E15-47CF-8504-CCCCC61DFEA8}"/>
    <cellStyle name="Salida 2 6" xfId="29197" xr:uid="{6FDE039E-22FD-4178-9607-74495DE20246}"/>
    <cellStyle name="Salida 2 6 2" xfId="29198" xr:uid="{2FC2528A-E6C3-4373-A2FD-78543BE890BA}"/>
    <cellStyle name="Salida 2 6 2 2" xfId="29199" xr:uid="{2F03E444-6FC6-489F-A952-0C53B73F4DD4}"/>
    <cellStyle name="Salida 2 6 2 2 2" xfId="29200" xr:uid="{19FB5AEC-4FF8-4513-90C5-7BD29C6C20DE}"/>
    <cellStyle name="Salida 2 6 2 2 2 2" xfId="29201" xr:uid="{9DFC8EAE-C306-4D0F-AE09-F8E6A6AC235C}"/>
    <cellStyle name="Salida 2 6 2 2 2_Volatility" xfId="29202" xr:uid="{DA12040E-12E3-4594-BB27-89DBB1558D1E}"/>
    <cellStyle name="Salida 2 6 2 2 3" xfId="29203" xr:uid="{38066262-DB25-4D5E-91E3-7E7ECB7A1612}"/>
    <cellStyle name="Salida 2 6 2 2_Volatility" xfId="29204" xr:uid="{D06AB93D-5A2E-4B2C-9085-3A7C955AD84F}"/>
    <cellStyle name="Salida 2 6 2 3" xfId="29205" xr:uid="{4BCCDB26-90DA-4BB7-B048-620F8703BA49}"/>
    <cellStyle name="Salida 2 6 2 3 2" xfId="29206" xr:uid="{0E3871DB-D9D7-459C-B6F1-F0F8610E2E2A}"/>
    <cellStyle name="Salida 2 6 2 3 2 2" xfId="29207" xr:uid="{C0DD4B56-1F74-4C8C-94EA-99DD12ABC622}"/>
    <cellStyle name="Salida 2 6 2 3 2_Volatility" xfId="29208" xr:uid="{2F318066-7C55-4C7E-A45B-DB49469D883A}"/>
    <cellStyle name="Salida 2 6 2 3 3" xfId="29209" xr:uid="{E7BE7E9F-753D-451A-AA7D-4F7F8BD300A0}"/>
    <cellStyle name="Salida 2 6 2 3_Volatility" xfId="29210" xr:uid="{9B740DC9-9514-446A-98FE-BABF26E1D9C9}"/>
    <cellStyle name="Salida 2 6 2 4" xfId="29211" xr:uid="{C5DDC1C0-6997-489F-B375-29608598B94F}"/>
    <cellStyle name="Salida 2 6 2 4 2" xfId="29212" xr:uid="{5B840203-ADDA-40FD-83B6-2AD29E1CFDA5}"/>
    <cellStyle name="Salida 2 6 2 4_Volatility" xfId="29213" xr:uid="{E66A4A69-A207-4FA2-821C-EEF442DE8713}"/>
    <cellStyle name="Salida 2 6 2 5" xfId="29214" xr:uid="{C2992A02-3BE7-410A-ADDF-440BC809CA19}"/>
    <cellStyle name="Salida 2 6 2_Volatility" xfId="29215" xr:uid="{D2EDFA01-D79E-4D42-A2FB-6CDD4183CD08}"/>
    <cellStyle name="Salida 2 6 3" xfId="29216" xr:uid="{A571347F-5E4A-45E7-8DDD-D56C9150EE71}"/>
    <cellStyle name="Salida 2 6 3 2" xfId="29217" xr:uid="{809D0C33-2792-4DD2-AD1F-DD465C85138E}"/>
    <cellStyle name="Salida 2 6 3 2 2" xfId="29218" xr:uid="{B4B79C3C-787D-41AD-9365-C915913BCD59}"/>
    <cellStyle name="Salida 2 6 3 2_Volatility" xfId="29219" xr:uid="{36053246-6D04-4998-93F8-7A74F08C4651}"/>
    <cellStyle name="Salida 2 6 3 3" xfId="29220" xr:uid="{A1D00F83-4DA7-48B9-816F-6E90F6B4D24E}"/>
    <cellStyle name="Salida 2 6 3_Volatility" xfId="29221" xr:uid="{9D90A214-3A90-4B6D-8BC3-96B99520C5DA}"/>
    <cellStyle name="Salida 2 6 4" xfId="29222" xr:uid="{9B2CC476-B3ED-4CB8-9CF7-C0DF8E206D17}"/>
    <cellStyle name="Salida 2 6 4 2" xfId="29223" xr:uid="{10596C6B-6305-4734-8B32-5F17C04D31DE}"/>
    <cellStyle name="Salida 2 6 4_Volatility" xfId="29224" xr:uid="{7C8AD965-D253-44CB-830D-B539C5D29F95}"/>
    <cellStyle name="Salida 2 6 5" xfId="29225" xr:uid="{C7C5114A-DE6A-4645-9AA3-D4070D2F3EBD}"/>
    <cellStyle name="Salida 2 6_Volatility" xfId="29226" xr:uid="{422C3B96-76AD-470A-8B6B-6F4DD26F7F88}"/>
    <cellStyle name="Salida 2 7" xfId="29227" xr:uid="{F1E3F50F-EF22-4196-A7DD-2A938EA9094C}"/>
    <cellStyle name="Salida 2 7 2" xfId="29228" xr:uid="{16C446BC-CBE0-4937-A63F-691A0B954192}"/>
    <cellStyle name="Salida 2 7 2 2" xfId="29229" xr:uid="{8BE910F8-5482-473F-8436-6DEC24FBC1AE}"/>
    <cellStyle name="Salida 2 7 2 2 2" xfId="29230" xr:uid="{12C6DEC7-69C1-41FA-A862-114B301A079E}"/>
    <cellStyle name="Salida 2 7 2 2 2 2" xfId="29231" xr:uid="{90115008-B8FA-4D13-9DC1-8F04A1F9E70B}"/>
    <cellStyle name="Salida 2 7 2 2 2_Volatility" xfId="29232" xr:uid="{9ACE4CC2-960C-453B-A3B7-DB5E6FE9A4B5}"/>
    <cellStyle name="Salida 2 7 2 2 3" xfId="29233" xr:uid="{5CCEE0BD-FAB0-4619-88BA-B4B4DAD6DDFE}"/>
    <cellStyle name="Salida 2 7 2 2_Volatility" xfId="29234" xr:uid="{890DD721-81A3-4436-B89B-38DE98286F29}"/>
    <cellStyle name="Salida 2 7 2 3" xfId="29235" xr:uid="{634B6E90-BBB4-4B9F-901D-16E875145F5F}"/>
    <cellStyle name="Salida 2 7 2 3 2" xfId="29236" xr:uid="{1F056D19-4527-4E51-8DF7-133211BE103A}"/>
    <cellStyle name="Salida 2 7 2 3 2 2" xfId="29237" xr:uid="{03927A95-44EF-488D-9352-4B762FD9200E}"/>
    <cellStyle name="Salida 2 7 2 3 2_Volatility" xfId="29238" xr:uid="{91C2432C-4EED-490A-9D65-ED8E20D5D514}"/>
    <cellStyle name="Salida 2 7 2 3 3" xfId="29239" xr:uid="{B7B81FA0-A6D8-4172-8FF3-55B6FAF5609A}"/>
    <cellStyle name="Salida 2 7 2 3_Volatility" xfId="29240" xr:uid="{33CBDA9D-774B-4237-9743-DC8B97F31E15}"/>
    <cellStyle name="Salida 2 7 2 4" xfId="29241" xr:uid="{82EE99C9-3D50-43D7-9521-3FF0862CE84D}"/>
    <cellStyle name="Salida 2 7 2 4 2" xfId="29242" xr:uid="{EDBB78D2-553D-420D-BA4D-7FFF30448FFD}"/>
    <cellStyle name="Salida 2 7 2 4_Volatility" xfId="29243" xr:uid="{CB8B7521-039C-4215-8C3E-83755DAA6380}"/>
    <cellStyle name="Salida 2 7 2 5" xfId="29244" xr:uid="{028DBBDD-9481-4F64-856B-59AE25F419AA}"/>
    <cellStyle name="Salida 2 7 2_Volatility" xfId="29245" xr:uid="{3B48998D-DA48-4B24-92E5-C4E61413BB29}"/>
    <cellStyle name="Salida 2 7 3" xfId="29246" xr:uid="{3D88023B-86D9-43BC-A056-0748124D7A5D}"/>
    <cellStyle name="Salida 2 7 3 2" xfId="29247" xr:uid="{BC4EF9A5-0E01-46BF-941E-EE5BF134990A}"/>
    <cellStyle name="Salida 2 7 3 2 2" xfId="29248" xr:uid="{804488E8-6B88-42BD-B1B2-277DE8BE2433}"/>
    <cellStyle name="Salida 2 7 3 2_Volatility" xfId="29249" xr:uid="{57D83FF3-10DA-443C-8A59-E9CE777CFCC1}"/>
    <cellStyle name="Salida 2 7 3 3" xfId="29250" xr:uid="{40D46A90-2CED-4576-8E81-D9FAC419121C}"/>
    <cellStyle name="Salida 2 7 3_Volatility" xfId="29251" xr:uid="{BEEB47BE-434A-4A2C-A94A-7BC1367FCE55}"/>
    <cellStyle name="Salida 2 7 4" xfId="29252" xr:uid="{4991E320-3214-4348-BD54-122F9E24DED0}"/>
    <cellStyle name="Salida 2 7 4 2" xfId="29253" xr:uid="{E504077D-7C3A-4C91-859F-62FE1033819E}"/>
    <cellStyle name="Salida 2 7 4_Volatility" xfId="29254" xr:uid="{56B9E6FA-AE7F-454C-A010-A78E087CBF72}"/>
    <cellStyle name="Salida 2 7 5" xfId="29255" xr:uid="{1D64202D-72D7-4681-8A0C-2C296910F308}"/>
    <cellStyle name="Salida 2 7_Volatility" xfId="29256" xr:uid="{E919584A-B5BC-4AA0-8270-2ECFF71A1901}"/>
    <cellStyle name="Salida 2 8" xfId="29257" xr:uid="{E4638E72-FC8F-4BCF-B820-D24A527F0943}"/>
    <cellStyle name="Salida 2 8 2" xfId="29258" xr:uid="{F35592E0-2A10-41A8-B1EC-0E0978C33A97}"/>
    <cellStyle name="Salida 2 8 2 2" xfId="29259" xr:uid="{FA809A14-5F5E-4AA0-A6C2-80A0F54D2448}"/>
    <cellStyle name="Salida 2 8 2 2 2" xfId="29260" xr:uid="{89948D9A-ECF7-436F-A263-A5D0D45266F7}"/>
    <cellStyle name="Salida 2 8 2 2 2 2" xfId="29261" xr:uid="{A8BEC448-5465-4DB9-AB2B-B873745B7C82}"/>
    <cellStyle name="Salida 2 8 2 2 2_Volatility" xfId="29262" xr:uid="{6D9228E5-161E-4950-8CA8-58677EA2AA20}"/>
    <cellStyle name="Salida 2 8 2 2 3" xfId="29263" xr:uid="{20B7DE04-1890-4C38-8D4D-C0617BBE7644}"/>
    <cellStyle name="Salida 2 8 2 2_Volatility" xfId="29264" xr:uid="{A0727497-7A2F-4763-BEFF-C5B3988D8536}"/>
    <cellStyle name="Salida 2 8 2 3" xfId="29265" xr:uid="{CBB35B8A-59DB-4727-ACC6-0E06D06AB69A}"/>
    <cellStyle name="Salida 2 8 2 3 2" xfId="29266" xr:uid="{F1E0BEFE-1B4D-4A38-A17E-5004C628C4DC}"/>
    <cellStyle name="Salida 2 8 2 3 2 2" xfId="29267" xr:uid="{C9962BF7-E0B2-4C96-8919-BF846DC181E9}"/>
    <cellStyle name="Salida 2 8 2 3 2_Volatility" xfId="29268" xr:uid="{EEBD1017-AA1F-4759-921C-DA8B72791DB2}"/>
    <cellStyle name="Salida 2 8 2 3 3" xfId="29269" xr:uid="{EF103A7F-2667-42A3-9CFA-839198E27449}"/>
    <cellStyle name="Salida 2 8 2 3_Volatility" xfId="29270" xr:uid="{C229C182-03B3-4649-9BBE-DB43DCBA7D37}"/>
    <cellStyle name="Salida 2 8 2 4" xfId="29271" xr:uid="{59DF22EA-B893-4E15-A933-00CADB32644B}"/>
    <cellStyle name="Salida 2 8 2 4 2" xfId="29272" xr:uid="{EF0BED26-48C6-4D71-B6AD-FFA3231152A2}"/>
    <cellStyle name="Salida 2 8 2 4_Volatility" xfId="29273" xr:uid="{F9F3237F-C98D-4175-BFA2-E8BD6A8B64F6}"/>
    <cellStyle name="Salida 2 8 2 5" xfId="29274" xr:uid="{E2EE3BFA-EE63-4850-B2FD-A7A8744E556A}"/>
    <cellStyle name="Salida 2 8 2_Volatility" xfId="29275" xr:uid="{BF7D73F5-A883-4662-BFAE-6EBD87616D49}"/>
    <cellStyle name="Salida 2 8 3" xfId="29276" xr:uid="{92C20C04-8E2F-446B-BA00-1453A48323B0}"/>
    <cellStyle name="Salida 2 8 3 2" xfId="29277" xr:uid="{84BE57F3-1080-4150-92EE-55F3DEA0E98D}"/>
    <cellStyle name="Salida 2 8 3 2 2" xfId="29278" xr:uid="{B556239B-EAA9-4DAF-AB5E-907021567D21}"/>
    <cellStyle name="Salida 2 8 3 2_Volatility" xfId="29279" xr:uid="{F055BBD8-B2D9-4FC2-80F9-DBB1FBDFB7E6}"/>
    <cellStyle name="Salida 2 8 3 3" xfId="29280" xr:uid="{BEFB7216-B76B-4464-91E7-BE0843990B1B}"/>
    <cellStyle name="Salida 2 8 3_Volatility" xfId="29281" xr:uid="{CDE3A716-697E-4564-B41C-C9CA64E4BB68}"/>
    <cellStyle name="Salida 2 8 4" xfId="29282" xr:uid="{B74017D2-A7B9-46D1-B34C-E3D0DCB2F72F}"/>
    <cellStyle name="Salida 2 8 4 2" xfId="29283" xr:uid="{C0701752-A03D-41C5-A6B3-9F348F747F1A}"/>
    <cellStyle name="Salida 2 8 4_Volatility" xfId="29284" xr:uid="{F49A8765-5CE4-418E-AC91-894BA1D56FD5}"/>
    <cellStyle name="Salida 2 8 5" xfId="29285" xr:uid="{9C8B34A0-CA17-4702-9440-1C7D073492B0}"/>
    <cellStyle name="Salida 2 8_Volatility" xfId="29286" xr:uid="{96F8BBA1-6521-408C-BFE4-8E3EE37F49A8}"/>
    <cellStyle name="Salida 2 9" xfId="29287" xr:uid="{DB0AE3A8-7999-4E8D-B2A5-2C320D3935C7}"/>
    <cellStyle name="Salida 2 9 2" xfId="29288" xr:uid="{70B52899-7215-4D0E-B58D-8DF5BE528320}"/>
    <cellStyle name="Salida 2 9 2 2" xfId="29289" xr:uid="{FACCC5B0-82C6-4D7D-B9F5-3F5F4534DAB1}"/>
    <cellStyle name="Salida 2 9 2 2 2" xfId="29290" xr:uid="{5DC3C7EB-B0B3-427A-92A8-3B2887F2ADD0}"/>
    <cellStyle name="Salida 2 9 2 2 2 2" xfId="29291" xr:uid="{E8D899B6-4AAB-423C-AD0D-B9AF613BFC31}"/>
    <cellStyle name="Salida 2 9 2 2 2_Volatility" xfId="29292" xr:uid="{B5C57D28-E1A1-4E08-913F-85BFE0F21A2B}"/>
    <cellStyle name="Salida 2 9 2 2 3" xfId="29293" xr:uid="{0D78C269-2EE7-4923-9687-2BBABAFAE830}"/>
    <cellStyle name="Salida 2 9 2 2_Volatility" xfId="29294" xr:uid="{FC60DF90-795F-4939-9B53-EBC45B2C6911}"/>
    <cellStyle name="Salida 2 9 2 3" xfId="29295" xr:uid="{CA7B9CB7-CDD9-4F37-9CB2-37E6F495A339}"/>
    <cellStyle name="Salida 2 9 2 3 2" xfId="29296" xr:uid="{5A6B41D2-317E-473F-B1FC-4947DF60B55F}"/>
    <cellStyle name="Salida 2 9 2 3 2 2" xfId="29297" xr:uid="{BB3B4A6C-4F1F-4DD8-B8C4-0241389DFB75}"/>
    <cellStyle name="Salida 2 9 2 3 2_Volatility" xfId="29298" xr:uid="{D70F2BEA-7074-4D3A-B2A8-F353682FF35E}"/>
    <cellStyle name="Salida 2 9 2 3 3" xfId="29299" xr:uid="{68EADF3F-68D2-4A0A-87F3-699E6C92064A}"/>
    <cellStyle name="Salida 2 9 2 3_Volatility" xfId="29300" xr:uid="{1CA56FE0-DA66-4552-A5D2-96B1DF905C07}"/>
    <cellStyle name="Salida 2 9 2 4" xfId="29301" xr:uid="{515466AC-255E-49E3-A87C-6C6F04F75363}"/>
    <cellStyle name="Salida 2 9 2 4 2" xfId="29302" xr:uid="{82EC0C1D-5E0F-4CF7-BAFF-CFE7C3587801}"/>
    <cellStyle name="Salida 2 9 2 4_Volatility" xfId="29303" xr:uid="{AA82AEE0-7C14-452A-ACA5-66503C565780}"/>
    <cellStyle name="Salida 2 9 2 5" xfId="29304" xr:uid="{29C0EBE2-71D5-4ACF-A0CB-E0AAD369B055}"/>
    <cellStyle name="Salida 2 9 2_Volatility" xfId="29305" xr:uid="{0890529C-5FFA-491A-A215-3AC6ADDC73EE}"/>
    <cellStyle name="Salida 2 9 3" xfId="29306" xr:uid="{B6F06E56-D4D8-466B-B05F-35B01A9983F0}"/>
    <cellStyle name="Salida 2 9 3 2" xfId="29307" xr:uid="{928F9AEB-DA1A-4B59-8DE8-8DD5FDBE5A21}"/>
    <cellStyle name="Salida 2 9 3 2 2" xfId="29308" xr:uid="{526B90A4-8287-493F-AC2C-08B50FAB4C33}"/>
    <cellStyle name="Salida 2 9 3 2_Volatility" xfId="29309" xr:uid="{55A3D46F-95D8-4F65-B713-5507D03EF907}"/>
    <cellStyle name="Salida 2 9 3 3" xfId="29310" xr:uid="{EBCE8D24-16E4-490D-BCA5-40D3AEE9665A}"/>
    <cellStyle name="Salida 2 9 3_Volatility" xfId="29311" xr:uid="{CC491973-5A96-4F01-8B5B-B4FD78D8B4D7}"/>
    <cellStyle name="Salida 2 9 4" xfId="29312" xr:uid="{5663D78B-F132-48A2-84F5-E7B7D610FE89}"/>
    <cellStyle name="Salida 2 9 4 2" xfId="29313" xr:uid="{B771D4E6-8EF5-4A5E-B44C-9449D216B8EC}"/>
    <cellStyle name="Salida 2 9 4_Volatility" xfId="29314" xr:uid="{EB39C873-A3F0-4FD3-988A-83109D7A1ED4}"/>
    <cellStyle name="Salida 2 9 5" xfId="29315" xr:uid="{534CDE64-0102-4CC8-973D-E2072A4B84F5}"/>
    <cellStyle name="Salida 2 9_Volatility" xfId="29316" xr:uid="{3A4EE3AA-06D6-4A9B-B301-49B643BF98D6}"/>
    <cellStyle name="Salida 2_Volatility" xfId="29317" xr:uid="{3B9956EE-33B1-453A-9EB1-FD1852E8FC8E}"/>
    <cellStyle name="Salida 3" xfId="29318" xr:uid="{39E14D70-9805-4B76-803A-BC5592BA776B}"/>
    <cellStyle name="Salida 3 2" xfId="29319" xr:uid="{82743A7A-34C8-4367-8AB0-7DBCFDA666CD}"/>
    <cellStyle name="Salida 3 2 2" xfId="29320" xr:uid="{D51F633B-DB25-4E7D-8B31-8F167673280D}"/>
    <cellStyle name="Salida 3 2_Volatility" xfId="29321" xr:uid="{CF029559-ED80-45F7-A810-60B960CC6D38}"/>
    <cellStyle name="Salida 3 3" xfId="29322" xr:uid="{76D2DF8C-D17C-4D39-A5DF-257FF48F5D3C}"/>
    <cellStyle name="Salida 3_Volatility" xfId="29323" xr:uid="{33AEC457-CBCA-45C9-BE21-AA799756B1EE}"/>
    <cellStyle name="Salida 4" xfId="29324" xr:uid="{FC80F1C2-41BE-438D-B393-2C6886D6DDAB}"/>
    <cellStyle name="Salida 4 2" xfId="29325" xr:uid="{5FC265A4-4BC1-413A-BD89-202F47C3104A}"/>
    <cellStyle name="Salida 4_Volatility" xfId="29326" xr:uid="{26E93337-2EE8-459A-B489-846383421D59}"/>
    <cellStyle name="Salida_Volatility" xfId="29327" xr:uid="{E46FE625-C860-4612-89A7-470C5353ADFA}"/>
    <cellStyle name="Schlecht" xfId="50" xr:uid="{645F3B76-B179-4CB7-A1D1-66EEECA5B33E}"/>
    <cellStyle name="Semleges" xfId="29328" xr:uid="{CB95231A-CEAA-4823-AA38-24D245438A46}"/>
    <cellStyle name="showCheck" xfId="29329" xr:uid="{292BEAEF-E156-44D3-904B-C2F3CF84F0DF}"/>
    <cellStyle name="showExposure" xfId="29330" xr:uid="{CFAD7C99-D277-4787-A772-ABF9A05B9CCC}"/>
    <cellStyle name="showParameterE" xfId="29331" xr:uid="{4F2012F3-9F2D-4CA2-8ADB-BBD8978BDCEA}"/>
    <cellStyle name="showParameterS" xfId="29332" xr:uid="{2751FA73-63C3-4ADC-B046-B0C3826A2B6B}"/>
    <cellStyle name="showPD" xfId="29333" xr:uid="{71327C90-7181-4FD8-90A5-A50147ECC4B8}"/>
    <cellStyle name="showPercentage" xfId="29334" xr:uid="{32EF3457-9C6B-44FE-92F3-4AE5210B60D3}"/>
    <cellStyle name="showSelection" xfId="29335" xr:uid="{80826FC4-4090-483A-AFEA-F23D18D99D13}"/>
    <cellStyle name="Standard 10" xfId="29337" xr:uid="{1FD94F03-DFDD-4EC6-8DCA-A798A7DA0787}"/>
    <cellStyle name="Standard 11" xfId="29338" xr:uid="{47EB15DE-0884-4819-84B5-49A84E6B9E51}"/>
    <cellStyle name="Standard 11 2" xfId="29339" xr:uid="{C2DF795E-55C0-41D9-95B4-BF89B97CEDB4}"/>
    <cellStyle name="Standard 11 2 2" xfId="29340" xr:uid="{B3EAFA39-6564-4A61-B54E-ABC8F4984F03}"/>
    <cellStyle name="Standard 11 2 2 2" xfId="29341" xr:uid="{8BD39B1D-2C1C-48BA-9269-722A58AB4756}"/>
    <cellStyle name="Standard 11 2 3" xfId="29342" xr:uid="{DC39993E-BECA-4DD2-BF3A-9623C3B4AEE4}"/>
    <cellStyle name="Standard 11 2_Volatility" xfId="29343" xr:uid="{4D0888C9-F26A-4854-A0FF-6A7A32E60497}"/>
    <cellStyle name="Standard 11 3" xfId="29344" xr:uid="{7F3487B3-CDB2-43BC-A796-22D1F91A4112}"/>
    <cellStyle name="Standard 11 3 2" xfId="29345" xr:uid="{82B6B687-B056-429C-8427-2C197567D259}"/>
    <cellStyle name="Standard 11 4" xfId="29346" xr:uid="{4E07285A-B9A2-4BC5-8415-86DC7A82364E}"/>
    <cellStyle name="Standard 11_Volatility" xfId="29347" xr:uid="{24D34FE1-6C95-478C-B3B1-16E96C4576E7}"/>
    <cellStyle name="Standard 12" xfId="29348" xr:uid="{08054D53-C321-4994-8A99-D82777A5510A}"/>
    <cellStyle name="Standard 13" xfId="29349" xr:uid="{13C42983-1636-4C4D-B23F-07DFCBD315FB}"/>
    <cellStyle name="Standard 13 2" xfId="29350" xr:uid="{8A5FE9FE-B380-4606-AD2E-88C527E8ECF9}"/>
    <cellStyle name="Standard 13 2 2" xfId="29351" xr:uid="{D15C7439-634A-4527-A464-324CD16D45EF}"/>
    <cellStyle name="Standard 13 3" xfId="29352" xr:uid="{2D44E1FB-111C-4FB7-85F4-5FC6F37E3E92}"/>
    <cellStyle name="Standard 13_Volatility" xfId="29353" xr:uid="{38926FE9-F1F8-424B-8938-8D969FA49CE3}"/>
    <cellStyle name="Standard 14" xfId="29354" xr:uid="{19398AAB-F300-4BB0-87F8-053145CB1D27}"/>
    <cellStyle name="Standard 15" xfId="29355" xr:uid="{C816D30D-CCAB-4C4B-9AF5-321DFC6F897B}"/>
    <cellStyle name="Standard 15 2" xfId="29356" xr:uid="{F14B2474-4B1B-4998-8F45-DC187AFA4948}"/>
    <cellStyle name="Standard 16" xfId="29357" xr:uid="{53CF2937-B79B-40F1-9CD2-0E6A3F34AFCF}"/>
    <cellStyle name="Standard 17" xfId="29336" xr:uid="{CBF04A82-30A5-4A1C-9B4B-8D3C18FD8090}"/>
    <cellStyle name="Standard 2" xfId="29358" xr:uid="{953F5D12-657D-487F-AC04-4AF239B4DCD1}"/>
    <cellStyle name="Standard 2 10" xfId="29359" xr:uid="{E49EA219-6269-48D4-8350-56DC89FDAFF4}"/>
    <cellStyle name="Standard 2 2" xfId="29360" xr:uid="{8503DC6F-58AF-4A71-A2FE-07F4F31AA5D2}"/>
    <cellStyle name="Standard 2 2 2" xfId="29361" xr:uid="{1AC3BFC3-6D5B-441F-A08F-1C93359E7EF4}"/>
    <cellStyle name="Standard 2 2 2 2" xfId="29362" xr:uid="{C5502CB8-BD58-492A-94DD-5284073C4B97}"/>
    <cellStyle name="Standard 2 2 2 2 2" xfId="29363" xr:uid="{2FEA28D6-D7CF-4641-BB09-76CD3E45A807}"/>
    <cellStyle name="Standard 2 2 2 2 2 2" xfId="29364" xr:uid="{5F2AAA1A-37EE-44DD-8964-1EE137F99B46}"/>
    <cellStyle name="Standard 2 2 2 2 2 2 2" xfId="29365" xr:uid="{774EB218-DED4-43C6-A93D-08951C7835CB}"/>
    <cellStyle name="Standard 2 2 2 2 2 2 2 2" xfId="29366" xr:uid="{72156B84-F109-4311-9C04-06FD464A84E8}"/>
    <cellStyle name="Standard 2 2 2 2 2 2 2 2 2" xfId="29367" xr:uid="{980C0454-AB5D-4C41-B027-9A4F9E4FA585}"/>
    <cellStyle name="Standard 2 2 2 2 2 2 2 3" xfId="29368" xr:uid="{71B65B32-BBB9-4E3F-B70B-3AC972FE469E}"/>
    <cellStyle name="Standard 2 2 2 2 2 2 2_Volatility" xfId="29369" xr:uid="{472C2C04-FF82-479A-9A16-00D4FF4AF254}"/>
    <cellStyle name="Standard 2 2 2 2 2 2 3" xfId="29370" xr:uid="{494133BC-EECF-459C-9CBC-03A918C3561F}"/>
    <cellStyle name="Standard 2 2 2 2 2 2 3 2" xfId="29371" xr:uid="{122DC5C1-6015-4D7C-88FF-1C41094DBBC3}"/>
    <cellStyle name="Standard 2 2 2 2 2 2 4" xfId="29372" xr:uid="{F05D7684-AE7F-49D6-B88C-4476020C61CC}"/>
    <cellStyle name="Standard 2 2 2 2 2 2_Volatility" xfId="29373" xr:uid="{72FE9A7E-1DD0-46C7-894C-A169BEBB524F}"/>
    <cellStyle name="Standard 2 2 2 2 2 3" xfId="29374" xr:uid="{C3BB9BE0-EF7A-4BEF-832C-DDA9AC6A4AE0}"/>
    <cellStyle name="Standard 2 2 2 2 2 3 2" xfId="29375" xr:uid="{815AE1CC-9A6A-4100-9041-F6CB5C63B013}"/>
    <cellStyle name="Standard 2 2 2 2 2 3 2 2" xfId="29376" xr:uid="{7AFFD3D2-B725-4104-BACB-37D946B41727}"/>
    <cellStyle name="Standard 2 2 2 2 2 3 3" xfId="29377" xr:uid="{34C877A8-4E8F-49F5-85FE-8A59E3ADAE10}"/>
    <cellStyle name="Standard 2 2 2 2 2 3_Volatility" xfId="29378" xr:uid="{635542BE-22D4-4782-950D-C811D75FDBC5}"/>
    <cellStyle name="Standard 2 2 2 2 2 4" xfId="29379" xr:uid="{1018BA0C-25BB-47B8-9B89-26E29A2F262C}"/>
    <cellStyle name="Standard 2 2 2 2 2 4 2" xfId="29380" xr:uid="{AA30D75D-EBD5-4E7D-8129-F6ECA72D084E}"/>
    <cellStyle name="Standard 2 2 2 2 2 5" xfId="29381" xr:uid="{DC42297F-5BAA-4E20-AE2C-7E142EEA2EC6}"/>
    <cellStyle name="Standard 2 2 2 2 2_Volatility" xfId="29382" xr:uid="{C6AE36C7-3402-4A64-B2EF-390A3F1C6CC5}"/>
    <cellStyle name="Standard 2 2 2 2 3" xfId="29383" xr:uid="{A54EA92B-71AD-4CD1-A798-3EDD328ED129}"/>
    <cellStyle name="Standard 2 2 2 2 3 2" xfId="29384" xr:uid="{E95FD594-ABAD-4389-BEC7-49A70192659A}"/>
    <cellStyle name="Standard 2 2 2 2 3 2 2" xfId="29385" xr:uid="{15993C7A-E529-4481-8277-64FA8FE39175}"/>
    <cellStyle name="Standard 2 2 2 2 3 2 2 2" xfId="29386" xr:uid="{55BDD21A-FB08-4B80-B120-1ED15A85FA9D}"/>
    <cellStyle name="Standard 2 2 2 2 3 2 3" xfId="29387" xr:uid="{E6D5729C-F2D1-4450-9CCD-307487A9FB8B}"/>
    <cellStyle name="Standard 2 2 2 2 3 2_Volatility" xfId="29388" xr:uid="{85B25ACE-68ED-4978-AB5E-B0A04255F975}"/>
    <cellStyle name="Standard 2 2 2 2 3 3" xfId="29389" xr:uid="{F0AAB94D-7193-438E-AC79-6C0A2268C1D1}"/>
    <cellStyle name="Standard 2 2 2 2 3 3 2" xfId="29390" xr:uid="{EA1A9D70-EC7E-493F-BD5C-5A8B05D0DD76}"/>
    <cellStyle name="Standard 2 2 2 2 3 4" xfId="29391" xr:uid="{BA4DD26E-49EE-4380-83D5-95D78E991884}"/>
    <cellStyle name="Standard 2 2 2 2 3_Volatility" xfId="29392" xr:uid="{D69FD112-47AB-49BD-9F6A-44473210496C}"/>
    <cellStyle name="Standard 2 2 2 2 4" xfId="29393" xr:uid="{43ED7D74-919B-4DCB-A8B8-CF3DADE90E39}"/>
    <cellStyle name="Standard 2 2 2 2 4 2" xfId="29394" xr:uid="{F7EFCC91-FD72-4359-8813-51702D3A9E90}"/>
    <cellStyle name="Standard 2 2 2 2 4 2 2" xfId="29395" xr:uid="{8F544220-72F3-4471-8A55-C1400F3829AB}"/>
    <cellStyle name="Standard 2 2 2 2 4 3" xfId="29396" xr:uid="{DCA47568-B29D-44AC-8A27-6ED5973395DB}"/>
    <cellStyle name="Standard 2 2 2 2 4_Volatility" xfId="29397" xr:uid="{B08C7F6D-674F-4CFD-8561-768D7F945285}"/>
    <cellStyle name="Standard 2 2 2 2 5" xfId="29398" xr:uid="{8FB685E5-81D5-4636-BE3A-64652E1135D5}"/>
    <cellStyle name="Standard 2 2 2 2 5 2" xfId="29399" xr:uid="{080159B0-764A-4362-A96B-0C59F208525E}"/>
    <cellStyle name="Standard 2 2 2 2 6" xfId="29400" xr:uid="{F053C8B2-5A60-4328-B55B-D20106AC8364}"/>
    <cellStyle name="Standard 2 2 2 2_Volatility" xfId="29401" xr:uid="{57F5C82D-CBB5-43BD-8703-FE0B63DA1FC4}"/>
    <cellStyle name="Standard 2 2 2 3" xfId="29402" xr:uid="{CA18C2C0-2478-4664-B8F6-D2A6A63C2C20}"/>
    <cellStyle name="Standard 2 2 2 3 2" xfId="29403" xr:uid="{8F5E8CF1-E6BC-478F-926D-71B0E6DC4C77}"/>
    <cellStyle name="Standard 2 2 2 3 2 2" xfId="29404" xr:uid="{723191A2-FE9F-499C-97AC-38B239B2F1FD}"/>
    <cellStyle name="Standard 2 2 2 3 2 2 2" xfId="29405" xr:uid="{D7028D63-4A57-4586-B3CA-9F4B1559CBAF}"/>
    <cellStyle name="Standard 2 2 2 3 2 2 2 2" xfId="29406" xr:uid="{A2E6D220-3718-49F7-BEF2-8EB27B65E76C}"/>
    <cellStyle name="Standard 2 2 2 3 2 2 3" xfId="29407" xr:uid="{02043785-00EC-4A05-9B10-37BD33360FB5}"/>
    <cellStyle name="Standard 2 2 2 3 2 2_Volatility" xfId="29408" xr:uid="{CB41F454-A554-407E-8ABD-C01CD5992574}"/>
    <cellStyle name="Standard 2 2 2 3 2 3" xfId="29409" xr:uid="{A200E830-CA68-4F0D-AC41-7D95EFDB1B48}"/>
    <cellStyle name="Standard 2 2 2 3 2 3 2" xfId="29410" xr:uid="{69C9936C-AAE9-4566-B2FA-37C848506E55}"/>
    <cellStyle name="Standard 2 2 2 3 2 4" xfId="29411" xr:uid="{3104996B-2F78-4795-A56D-D651297EE75A}"/>
    <cellStyle name="Standard 2 2 2 3 2_Volatility" xfId="29412" xr:uid="{86DD4E31-4EEA-4DC6-94D9-8AD6950145B5}"/>
    <cellStyle name="Standard 2 2 2 3 3" xfId="29413" xr:uid="{394CA35D-AF86-4C59-ACB6-3BA62BD5C771}"/>
    <cellStyle name="Standard 2 2 2 3 3 2" xfId="29414" xr:uid="{2E2A5A8C-DF14-44E6-A402-538B2A539B00}"/>
    <cellStyle name="Standard 2 2 2 3 3 2 2" xfId="29415" xr:uid="{070DAB97-746E-4FC9-BC8B-041CC84FAED1}"/>
    <cellStyle name="Standard 2 2 2 3 3 3" xfId="29416" xr:uid="{8ECCE0F8-F8AB-4F88-8EBD-07265D74C718}"/>
    <cellStyle name="Standard 2 2 2 3 3_Volatility" xfId="29417" xr:uid="{039ED542-5B08-40EC-89A2-C81EDB0F830F}"/>
    <cellStyle name="Standard 2 2 2 3 4" xfId="29418" xr:uid="{C7FC9474-A267-4D5F-BD78-A6437CFC0B50}"/>
    <cellStyle name="Standard 2 2 2 3 4 2" xfId="29419" xr:uid="{A30CEE32-64F9-4B13-9603-431ED48422E9}"/>
    <cellStyle name="Standard 2 2 2 3 5" xfId="29420" xr:uid="{16543F6D-ED87-46C0-B6F8-BB8F6F522E72}"/>
    <cellStyle name="Standard 2 2 2 3_Volatility" xfId="29421" xr:uid="{38C20522-65BB-4783-9BF1-B7E54716DDD7}"/>
    <cellStyle name="Standard 2 2 2 4" xfId="29422" xr:uid="{27773172-F5B3-4BC1-88D8-097073744A1B}"/>
    <cellStyle name="Standard 2 2 2 4 2" xfId="29423" xr:uid="{0EF0D4AB-B0DC-4E7D-83A8-E2FC9D1263EC}"/>
    <cellStyle name="Standard 2 2 2 4 2 2" xfId="29424" xr:uid="{096AE0EB-6DD8-4D47-8BC8-741CF1A2BCF2}"/>
    <cellStyle name="Standard 2 2 2 4 2 2 2" xfId="29425" xr:uid="{4BDE7089-AB55-435A-983F-418F6DFDE96F}"/>
    <cellStyle name="Standard 2 2 2 4 2 3" xfId="29426" xr:uid="{27767EEF-46C7-4896-AB73-C2900B375394}"/>
    <cellStyle name="Standard 2 2 2 4 2_Volatility" xfId="29427" xr:uid="{BDB4D8D0-84C9-4349-B836-C4CAD07CF2B0}"/>
    <cellStyle name="Standard 2 2 2 4 3" xfId="29428" xr:uid="{E7DD1335-9017-42A6-B165-89A0ABF5B5C1}"/>
    <cellStyle name="Standard 2 2 2 4 3 2" xfId="29429" xr:uid="{7FD19520-CD73-41AC-BCF6-BF1BE725CEAF}"/>
    <cellStyle name="Standard 2 2 2 4 4" xfId="29430" xr:uid="{9E7B7EB6-0476-475F-BF11-5E865BC6DF65}"/>
    <cellStyle name="Standard 2 2 2 4_Volatility" xfId="29431" xr:uid="{B8A19D83-1D02-44B8-A6D6-2D5D39DCA12D}"/>
    <cellStyle name="Standard 2 2 2 5" xfId="29432" xr:uid="{42D4CB0D-F25C-46AA-8FAF-A897D50A2AC1}"/>
    <cellStyle name="Standard 2 2 2 5 2" xfId="29433" xr:uid="{504E7A74-F09C-438C-91BE-0B784E18B827}"/>
    <cellStyle name="Standard 2 2 2 5 2 2" xfId="29434" xr:uid="{5A3EE6D3-1C6E-453D-AA26-8DCB41115062}"/>
    <cellStyle name="Standard 2 2 2 5 3" xfId="29435" xr:uid="{05DDB0A4-AAF3-446B-AB0D-C4E1CA78FC9B}"/>
    <cellStyle name="Standard 2 2 2 5_Volatility" xfId="29436" xr:uid="{41B23D53-C705-4958-809F-3F6412CCA065}"/>
    <cellStyle name="Standard 2 2 2 6" xfId="29437" xr:uid="{667AFA25-203D-4EDB-B700-9F460507F813}"/>
    <cellStyle name="Standard 2 2 2 6 2" xfId="29438" xr:uid="{2E48FA61-323E-414A-A2DE-417062C2B0A2}"/>
    <cellStyle name="Standard 2 2 2 7" xfId="29439" xr:uid="{EB79FEFD-35EF-44D5-A446-7A92085D0FC5}"/>
    <cellStyle name="Standard 2 2 2 8" xfId="29440" xr:uid="{117C9208-EFA5-4F55-91EE-CE7D73EFC5BF}"/>
    <cellStyle name="Standard 2 2 2_Summary_Gap_Balance_exNIB" xfId="29441" xr:uid="{C59DF758-6BA6-44F9-B861-9775FBA33648}"/>
    <cellStyle name="Standard 2 2 3" xfId="29442" xr:uid="{9112CAB9-60BD-4CD7-A524-555D13DE2303}"/>
    <cellStyle name="Standard 2 2 3 2" xfId="29443" xr:uid="{427203CD-3695-4436-8230-F029A1023041}"/>
    <cellStyle name="Standard 2 2 3 2 2" xfId="29444" xr:uid="{411AED23-438F-4EC2-874B-C4C529856CDC}"/>
    <cellStyle name="Standard 2 2 3 2 2 2" xfId="29445" xr:uid="{F0D5253C-0508-4EA8-9C87-E71123CD9359}"/>
    <cellStyle name="Standard 2 2 3 2 2 2 2" xfId="29446" xr:uid="{099ECC81-C3CB-49FD-AAAE-288A779783B6}"/>
    <cellStyle name="Standard 2 2 3 2 2 2 2 2" xfId="29447" xr:uid="{5668EE5B-56E6-4D91-864D-D9EB759E327A}"/>
    <cellStyle name="Standard 2 2 3 2 2 2 3" xfId="29448" xr:uid="{1A239486-E59F-45FC-8EA3-94D812C47490}"/>
    <cellStyle name="Standard 2 2 3 2 2 2_Volatility" xfId="29449" xr:uid="{1A1D4A70-E3F1-4262-AFB3-F8FA6D6FB017}"/>
    <cellStyle name="Standard 2 2 3 2 2 3" xfId="29450" xr:uid="{6E1564D8-C1E3-405A-B2A0-24CAFD4224E1}"/>
    <cellStyle name="Standard 2 2 3 2 2 3 2" xfId="29451" xr:uid="{99BCFE6E-5A2D-4548-845D-6453731FD6E7}"/>
    <cellStyle name="Standard 2 2 3 2 2 4" xfId="29452" xr:uid="{6CE6FE7F-8BB0-48FD-B2C1-1D377638160E}"/>
    <cellStyle name="Standard 2 2 3 2 2_Volatility" xfId="29453" xr:uid="{6EC73405-6784-4BF8-89F6-B9061613106E}"/>
    <cellStyle name="Standard 2 2 3 2 3" xfId="29454" xr:uid="{DC86C359-6B9B-46D1-B8B4-00A4C391F099}"/>
    <cellStyle name="Standard 2 2 3 2 3 2" xfId="29455" xr:uid="{2D559A0C-D2D7-4DAE-A4CA-BE53519C1C05}"/>
    <cellStyle name="Standard 2 2 3 2 3 2 2" xfId="29456" xr:uid="{CCD4C6D0-B732-4918-ACB8-0AD3398996BD}"/>
    <cellStyle name="Standard 2 2 3 2 3 3" xfId="29457" xr:uid="{01B5BCBC-356C-4B5A-A370-CCBF1B1DB776}"/>
    <cellStyle name="Standard 2 2 3 2 3_Volatility" xfId="29458" xr:uid="{BE28EAD9-0CA5-4B6C-88D3-E02A14443D3A}"/>
    <cellStyle name="Standard 2 2 3 2 4" xfId="29459" xr:uid="{9A3526E4-4517-46A9-8744-A83F87750BBA}"/>
    <cellStyle name="Standard 2 2 3 2 4 2" xfId="29460" xr:uid="{E0947DF4-DDC3-48D7-A0DA-F13521E3376E}"/>
    <cellStyle name="Standard 2 2 3 2 5" xfId="29461" xr:uid="{20B7820F-A565-4A36-86B6-B7E250016A74}"/>
    <cellStyle name="Standard 2 2 3 2_Volatility" xfId="29462" xr:uid="{3E8F9EB3-4247-4335-9E4C-96C717A8EBF4}"/>
    <cellStyle name="Standard 2 2 3 3" xfId="29463" xr:uid="{1CB10777-716B-482F-BC77-EA5A6B951422}"/>
    <cellStyle name="Standard 2 2 3 3 2" xfId="29464" xr:uid="{9E5B164D-3AE8-4408-A7F0-840F68797208}"/>
    <cellStyle name="Standard 2 2 3 3 2 2" xfId="29465" xr:uid="{48249BA0-095F-4096-9C11-2D5B60875402}"/>
    <cellStyle name="Standard 2 2 3 3 2 2 2" xfId="29466" xr:uid="{01EACCA1-1E65-4F4F-9E41-0210BFC52938}"/>
    <cellStyle name="Standard 2 2 3 3 2 3" xfId="29467" xr:uid="{D3DA7DA1-28AD-4B35-B2FF-67C8730CAE97}"/>
    <cellStyle name="Standard 2 2 3 3 2_Volatility" xfId="29468" xr:uid="{BB63347A-95A1-4778-862E-1ADC5F16828C}"/>
    <cellStyle name="Standard 2 2 3 3 3" xfId="29469" xr:uid="{F9D4EF83-B5F8-497B-960F-E11615437C27}"/>
    <cellStyle name="Standard 2 2 3 3 3 2" xfId="29470" xr:uid="{083DCD61-7D16-42DA-A0EC-30EDF3D2E86B}"/>
    <cellStyle name="Standard 2 2 3 3 4" xfId="29471" xr:uid="{307F4F24-18AA-497B-87CC-617C3DD6A7AA}"/>
    <cellStyle name="Standard 2 2 3 3_Volatility" xfId="29472" xr:uid="{5A07663E-890A-4C2B-920F-E83566DCBC77}"/>
    <cellStyle name="Standard 2 2 3 4" xfId="29473" xr:uid="{2B940DEE-DBD4-4C57-B451-A08DE273FF45}"/>
    <cellStyle name="Standard 2 2 3 4 2" xfId="29474" xr:uid="{62DB4B68-D459-41BB-BCC4-CD6FE83924B6}"/>
    <cellStyle name="Standard 2 2 3 4 2 2" xfId="29475" xr:uid="{BF4E1551-49EB-47DB-A697-1CA1919E5382}"/>
    <cellStyle name="Standard 2 2 3 4 3" xfId="29476" xr:uid="{13F4008D-23F5-4DC9-97F7-CBF88318DBA9}"/>
    <cellStyle name="Standard 2 2 3 4_Volatility" xfId="29477" xr:uid="{012B45BF-7520-49D3-9761-AF95D170FF29}"/>
    <cellStyle name="Standard 2 2 3 5" xfId="29478" xr:uid="{5EA8E613-761D-4AA9-AAF8-FCFD755DAC6A}"/>
    <cellStyle name="Standard 2 2 3 5 2" xfId="29479" xr:uid="{016B9686-A74C-48BB-8B12-CFE9511F0818}"/>
    <cellStyle name="Standard 2 2 3 6" xfId="29480" xr:uid="{3A587763-609C-478B-A723-885E62D8BF27}"/>
    <cellStyle name="Standard 2 2 3_Volatility" xfId="29481" xr:uid="{425E2494-62F6-4EE2-B2AA-5085F65A68FA}"/>
    <cellStyle name="Standard 2 2 4" xfId="29482" xr:uid="{DE325C61-A5EA-4D8B-98F9-F4D3DBF7BBC1}"/>
    <cellStyle name="Standard 2 2 4 2" xfId="29483" xr:uid="{12EFAD75-3734-4A5A-BED7-B550BBFBF53C}"/>
    <cellStyle name="Standard 2 2 4 2 2" xfId="29484" xr:uid="{BD33B0A1-904F-41D7-9F4A-8935F6AC52BD}"/>
    <cellStyle name="Standard 2 2 4 2 2 2" xfId="29485" xr:uid="{92F276B5-09A6-43E0-A62D-F31CCBFCF847}"/>
    <cellStyle name="Standard 2 2 4 2 2 2 2" xfId="29486" xr:uid="{3EC2D785-B874-4C96-80A3-B5145E78DC62}"/>
    <cellStyle name="Standard 2 2 4 2 2 3" xfId="29487" xr:uid="{2E8C76BC-74E8-4B00-977F-EAC852A68538}"/>
    <cellStyle name="Standard 2 2 4 2 2_Volatility" xfId="29488" xr:uid="{56BBD000-EA8E-4012-8A90-2923FE8CFF01}"/>
    <cellStyle name="Standard 2 2 4 2 3" xfId="29489" xr:uid="{4EADF536-267A-4936-BDAE-08EA14D54B2C}"/>
    <cellStyle name="Standard 2 2 4 2 3 2" xfId="29490" xr:uid="{68939299-2992-48A3-AAC8-EA2EA7C164E8}"/>
    <cellStyle name="Standard 2 2 4 2 4" xfId="29491" xr:uid="{395CF167-BC62-48F3-8FBD-28B416536055}"/>
    <cellStyle name="Standard 2 2 4 2_Volatility" xfId="29492" xr:uid="{176B93CA-662B-4443-BF01-4BC28321EA20}"/>
    <cellStyle name="Standard 2 2 4 3" xfId="29493" xr:uid="{3544AC13-6C77-46C2-BEC5-E0AC271931D7}"/>
    <cellStyle name="Standard 2 2 4 3 2" xfId="29494" xr:uid="{2CCED4EA-3C39-4A78-9439-741DBE625D23}"/>
    <cellStyle name="Standard 2 2 4 3 2 2" xfId="29495" xr:uid="{B6B2272F-C048-4003-AD5D-FAD6EC093EE2}"/>
    <cellStyle name="Standard 2 2 4 3 3" xfId="29496" xr:uid="{BEEB23E1-D93E-46CA-9979-34BE81D23AFE}"/>
    <cellStyle name="Standard 2 2 4 3_Volatility" xfId="29497" xr:uid="{7DC74C64-F631-467A-93D3-EF7D268F959D}"/>
    <cellStyle name="Standard 2 2 4 4" xfId="29498" xr:uid="{C45505CD-8F5D-4FC8-860B-9B104E1E4D22}"/>
    <cellStyle name="Standard 2 2 4 4 2" xfId="29499" xr:uid="{4180B17E-A778-434C-8994-2F9B844BD099}"/>
    <cellStyle name="Standard 2 2 4 5" xfId="29500" xr:uid="{145E674A-5E7D-4246-90A9-04BD33D3BCD8}"/>
    <cellStyle name="Standard 2 2 4_Volatility" xfId="29501" xr:uid="{A2AC7D44-0611-4FCF-A707-3DA7072DA765}"/>
    <cellStyle name="Standard 2 2 5" xfId="29502" xr:uid="{DDA6E1E9-78E9-47F7-AAEF-F799A4168AEC}"/>
    <cellStyle name="Standard 2 2 5 2" xfId="29503" xr:uid="{86C163E3-7DEF-475E-95D8-6A13E884082C}"/>
    <cellStyle name="Standard 2 2 5 2 2" xfId="29504" xr:uid="{5B4BF49F-25C3-4A2F-9EF3-8C4AEE745C77}"/>
    <cellStyle name="Standard 2 2 5 2 2 2" xfId="29505" xr:uid="{B8F5F80D-C422-42F6-A227-2FF50CB7F0E2}"/>
    <cellStyle name="Standard 2 2 5 2 3" xfId="29506" xr:uid="{E22DD1C0-EA0E-4984-934E-53A4A67A9898}"/>
    <cellStyle name="Standard 2 2 5 2_Volatility" xfId="29507" xr:uid="{2A0460EC-EF34-453A-948B-CF5D5060309C}"/>
    <cellStyle name="Standard 2 2 5 3" xfId="29508" xr:uid="{6C8478CD-5028-4F6C-9C4A-8B224D9F90BC}"/>
    <cellStyle name="Standard 2 2 5 3 2" xfId="29509" xr:uid="{C71D5C5D-85F5-4271-BEE7-3985A2930EEE}"/>
    <cellStyle name="Standard 2 2 5 4" xfId="29510" xr:uid="{60FAA046-6C97-4712-B41E-7B873FB85738}"/>
    <cellStyle name="Standard 2 2 5_Volatility" xfId="29511" xr:uid="{9EDB65E0-6254-450D-88A9-E04C26CDB82F}"/>
    <cellStyle name="Standard 2 2 6" xfId="29512" xr:uid="{A265395E-EF01-4EBB-B8E8-E6F5D96A38FC}"/>
    <cellStyle name="Standard 2 2 6 2" xfId="29513" xr:uid="{9ACADCDE-477C-44D7-8839-A8B975A9AEF9}"/>
    <cellStyle name="Standard 2 2 6 2 2" xfId="29514" xr:uid="{3ADC4A26-AD99-4D47-B166-8FE7072D8CA5}"/>
    <cellStyle name="Standard 2 2 6 3" xfId="29515" xr:uid="{FC2F242B-333D-4F67-976F-06C9B9299107}"/>
    <cellStyle name="Standard 2 2 6_Volatility" xfId="29516" xr:uid="{EC247DF0-767A-447A-B7DE-39BF83116CAC}"/>
    <cellStyle name="Standard 2 2 7" xfId="29517" xr:uid="{097C60EB-6C56-45A4-ADA9-C8019C5B74B3}"/>
    <cellStyle name="Standard 2 2 7 2" xfId="29518" xr:uid="{C9DBB9C7-8F37-47C7-A1FC-9C2416C34D66}"/>
    <cellStyle name="Standard 2 2 8" xfId="29519" xr:uid="{0B18347D-EAED-4CE4-8966-9543D409ABC3}"/>
    <cellStyle name="Standard 2 2 9" xfId="29520" xr:uid="{BD9A2855-8FEB-476A-8065-CB3548C7601D}"/>
    <cellStyle name="Standard 2 2_CAD-L.C." xfId="29521" xr:uid="{3A13E7DB-1A91-4C16-8950-257555208784}"/>
    <cellStyle name="Standard 2 3" xfId="29522" xr:uid="{AC6A0331-AB15-4E22-A561-DA005C127034}"/>
    <cellStyle name="Standard 2 3 2" xfId="29523" xr:uid="{BC402B4B-EBA1-458D-AF6A-9C32E090810A}"/>
    <cellStyle name="Standard 2 3 2 2" xfId="29524" xr:uid="{3F8EF396-D31B-4D91-8129-0E48FC0654BB}"/>
    <cellStyle name="Standard 2 3 2 2 2" xfId="29525" xr:uid="{82133663-FC2B-4060-9CC5-20F665DEC6E0}"/>
    <cellStyle name="Standard 2 3 2 2 2 2" xfId="29526" xr:uid="{6FD30490-B4FE-407F-AA51-B917EF3F959F}"/>
    <cellStyle name="Standard 2 3 2 2 2 2 2" xfId="29527" xr:uid="{6B407AD6-9B7C-43D8-A5AB-AB53BCA65855}"/>
    <cellStyle name="Standard 2 3 2 2 2 2 2 2" xfId="29528" xr:uid="{3E5C8A9D-35B2-4EF3-B36B-962F6E71F8E7}"/>
    <cellStyle name="Standard 2 3 2 2 2 2 3" xfId="29529" xr:uid="{3B62E9A9-F396-4E08-8D90-FC01DFFE225C}"/>
    <cellStyle name="Standard 2 3 2 2 2 2_Volatility" xfId="29530" xr:uid="{E8CCD80B-8FDF-40D1-BDE9-C0B07AA2CBA0}"/>
    <cellStyle name="Standard 2 3 2 2 2 3" xfId="29531" xr:uid="{5E8AA5E7-42E3-4920-9A84-5CFBA42B08D5}"/>
    <cellStyle name="Standard 2 3 2 2 2 3 2" xfId="29532" xr:uid="{14A9E6C4-C6F5-4205-AC6A-CFCFFBE81681}"/>
    <cellStyle name="Standard 2 3 2 2 2 4" xfId="29533" xr:uid="{258B01F9-4B0D-469A-987E-615273EA57C5}"/>
    <cellStyle name="Standard 2 3 2 2 2_Volatility" xfId="29534" xr:uid="{A15B8DA7-3184-44C8-A39E-A68A063D55FE}"/>
    <cellStyle name="Standard 2 3 2 2 3" xfId="29535" xr:uid="{E45B410C-9E5C-4CF9-814C-824050CECD9A}"/>
    <cellStyle name="Standard 2 3 2 2 3 2" xfId="29536" xr:uid="{718F73DF-44BB-4342-9B06-40EC3A8BDB5A}"/>
    <cellStyle name="Standard 2 3 2 2 3 2 2" xfId="29537" xr:uid="{658CD940-D9AA-4EFD-A9DF-50343A7D111D}"/>
    <cellStyle name="Standard 2 3 2 2 3 3" xfId="29538" xr:uid="{05E6CB13-20B6-410B-9D9C-A4885C6232AE}"/>
    <cellStyle name="Standard 2 3 2 2 3_Volatility" xfId="29539" xr:uid="{74092E49-83A6-4327-A786-CF12350B406D}"/>
    <cellStyle name="Standard 2 3 2 2 4" xfId="29540" xr:uid="{0F17D4CB-E109-4F64-A43A-F41D3DFE3FA6}"/>
    <cellStyle name="Standard 2 3 2 2 4 2" xfId="29541" xr:uid="{95F40FFF-9450-4FAA-8DA3-12F1CDC0D718}"/>
    <cellStyle name="Standard 2 3 2 2 5" xfId="29542" xr:uid="{C56C552D-E119-4396-A66E-721448A4C837}"/>
    <cellStyle name="Standard 2 3 2 2_Volatility" xfId="29543" xr:uid="{3D812D6E-30D2-4465-A33B-5B1436EDF236}"/>
    <cellStyle name="Standard 2 3 2 3" xfId="29544" xr:uid="{C310D213-94D3-4AC1-8152-B4D6C84C50B6}"/>
    <cellStyle name="Standard 2 3 2 3 2" xfId="29545" xr:uid="{003E687B-B7C7-4107-B50A-6B8F37E7667D}"/>
    <cellStyle name="Standard 2 3 2 3 2 2" xfId="29546" xr:uid="{08E4627B-C581-4624-898F-9A0925FA8E2D}"/>
    <cellStyle name="Standard 2 3 2 3 2 2 2" xfId="29547" xr:uid="{465C2C3A-5455-45E4-97F2-413B3BCB9538}"/>
    <cellStyle name="Standard 2 3 2 3 2 3" xfId="29548" xr:uid="{6A97A926-6A1A-4859-90AB-5A409A97050A}"/>
    <cellStyle name="Standard 2 3 2 3 2_Volatility" xfId="29549" xr:uid="{54084D53-133E-4DF8-B10A-89A094790740}"/>
    <cellStyle name="Standard 2 3 2 3 3" xfId="29550" xr:uid="{7D773385-5356-48A1-9143-CB84EC739C05}"/>
    <cellStyle name="Standard 2 3 2 3 3 2" xfId="29551" xr:uid="{9C4FB660-E1DC-47D6-84F8-7E74D5637130}"/>
    <cellStyle name="Standard 2 3 2 3 4" xfId="29552" xr:uid="{4A785CED-A8E0-4DE3-87BD-FE5EA4B4D618}"/>
    <cellStyle name="Standard 2 3 2 3_Volatility" xfId="29553" xr:uid="{FBCB773A-2EBC-4330-BBEB-ADC83BD38ECD}"/>
    <cellStyle name="Standard 2 3 2 4" xfId="29554" xr:uid="{2B3E1FFF-1BDB-41C0-A4B1-DB7F8705E50D}"/>
    <cellStyle name="Standard 2 3 2 4 2" xfId="29555" xr:uid="{5AC7D86A-D713-42F3-BC56-86B595612F0F}"/>
    <cellStyle name="Standard 2 3 2 4 2 2" xfId="29556" xr:uid="{3A2F690F-3027-4BD5-9528-7D394AF67C69}"/>
    <cellStyle name="Standard 2 3 2 4 3" xfId="29557" xr:uid="{6DF58964-CF88-4F2C-A00A-D60CB1E7EE9D}"/>
    <cellStyle name="Standard 2 3 2 4_Volatility" xfId="29558" xr:uid="{00505AFB-A47A-46F6-8DBC-E62D265E5C37}"/>
    <cellStyle name="Standard 2 3 2 5" xfId="29559" xr:uid="{68882A63-29CB-426C-8AC6-0C30B8758AF3}"/>
    <cellStyle name="Standard 2 3 2 5 2" xfId="29560" xr:uid="{0E551000-EDC5-4C45-B973-B8F33D22E193}"/>
    <cellStyle name="Standard 2 3 2 6" xfId="29561" xr:uid="{7AC93D55-107D-4274-84AC-A42BFCA0B386}"/>
    <cellStyle name="Standard 2 3 2_Volatility" xfId="29562" xr:uid="{1003F2C1-A17B-4942-A986-97AE89D738DE}"/>
    <cellStyle name="Standard 2 3 3" xfId="29563" xr:uid="{9E69C88C-12FA-4795-8FE8-38D8D06FC334}"/>
    <cellStyle name="Standard 2 3 3 2" xfId="29564" xr:uid="{4A2D2B79-3D28-4ABA-BE47-2F7C078DF171}"/>
    <cellStyle name="Standard 2 3 3 2 2" xfId="29565" xr:uid="{7EA57E99-E923-43A0-AE06-EE21A842C4E4}"/>
    <cellStyle name="Standard 2 3 3 2 2 2" xfId="29566" xr:uid="{83EA4F29-25BC-4DFC-9D1C-26365A85CB57}"/>
    <cellStyle name="Standard 2 3 3 2 2 2 2" xfId="29567" xr:uid="{A3268FA4-642F-496F-A1A3-06AB874C7EFB}"/>
    <cellStyle name="Standard 2 3 3 2 2 3" xfId="29568" xr:uid="{755D39CA-EBCE-4C5F-9A2A-C1860B2367F3}"/>
    <cellStyle name="Standard 2 3 3 2 2_Volatility" xfId="29569" xr:uid="{55AAC4A6-2020-4CC5-A37B-AA117D4EA4FE}"/>
    <cellStyle name="Standard 2 3 3 2 3" xfId="29570" xr:uid="{3C46395C-85A0-4B29-B74D-02412282BAA1}"/>
    <cellStyle name="Standard 2 3 3 2 3 2" xfId="29571" xr:uid="{53BF8446-D339-4215-99E9-E000CE35AE4D}"/>
    <cellStyle name="Standard 2 3 3 2 4" xfId="29572" xr:uid="{164F0E90-259F-4ECF-9C6B-57BC6BD1C5CA}"/>
    <cellStyle name="Standard 2 3 3 2_Volatility" xfId="29573" xr:uid="{7534F9E8-D0A3-451C-941E-A61E04EA3584}"/>
    <cellStyle name="Standard 2 3 3 3" xfId="29574" xr:uid="{37A593B8-40AA-45F9-A3BC-23D321037B8C}"/>
    <cellStyle name="Standard 2 3 3 3 2" xfId="29575" xr:uid="{105144AA-1EAD-4EB6-B186-B91F766CC084}"/>
    <cellStyle name="Standard 2 3 3 3 2 2" xfId="29576" xr:uid="{5BC1F591-8A33-4EC7-89B7-791F5F60E120}"/>
    <cellStyle name="Standard 2 3 3 3 3" xfId="29577" xr:uid="{94EA99DC-E603-4205-B3A1-0EA10C6BA13B}"/>
    <cellStyle name="Standard 2 3 3 3_Volatility" xfId="29578" xr:uid="{CCDF641E-7ADC-49DB-9C91-BCE04F71AC5A}"/>
    <cellStyle name="Standard 2 3 3 4" xfId="29579" xr:uid="{91323238-31BD-4EFB-9CB1-126A767F341F}"/>
    <cellStyle name="Standard 2 3 3 4 2" xfId="29580" xr:uid="{053C6CB7-DBFF-495A-B8FA-C9B54A627563}"/>
    <cellStyle name="Standard 2 3 3 5" xfId="29581" xr:uid="{EC01EEA0-CD78-444E-B41E-4CC9BC330C9F}"/>
    <cellStyle name="Standard 2 3 3_Volatility" xfId="29582" xr:uid="{8353FCA6-EF85-44E5-B0B8-5C221DA70698}"/>
    <cellStyle name="Standard 2 3 4" xfId="29583" xr:uid="{F396305F-4B8D-4FAF-B95C-89449D7E09AA}"/>
    <cellStyle name="Standard 2 3 4 2" xfId="29584" xr:uid="{4B2B1589-8473-4BF0-8999-6B4DD39C1FE0}"/>
    <cellStyle name="Standard 2 3 4 2 2" xfId="29585" xr:uid="{23172BAB-ABFE-4469-BD61-B629BD1753C6}"/>
    <cellStyle name="Standard 2 3 4 2 2 2" xfId="29586" xr:uid="{8C3F8EF3-EB65-45CA-BCF8-2063A8337668}"/>
    <cellStyle name="Standard 2 3 4 2 3" xfId="29587" xr:uid="{04DBE2FA-9A3F-415F-A029-603748FE5EA7}"/>
    <cellStyle name="Standard 2 3 4 2_Volatility" xfId="29588" xr:uid="{13AAB59C-C0D2-4BE9-BE8C-F037A926D89C}"/>
    <cellStyle name="Standard 2 3 4 3" xfId="29589" xr:uid="{E4152C6A-2E58-46A7-A3E4-6131636128CB}"/>
    <cellStyle name="Standard 2 3 4 3 2" xfId="29590" xr:uid="{D3E78635-4A6E-4F55-8A65-AAA6B33DDC9E}"/>
    <cellStyle name="Standard 2 3 4 4" xfId="29591" xr:uid="{56962466-2DA6-413B-85D2-37EDE5F19197}"/>
    <cellStyle name="Standard 2 3 4_Volatility" xfId="29592" xr:uid="{3CBA756F-D270-4F44-A7EF-0DCED2E2D002}"/>
    <cellStyle name="Standard 2 3 5" xfId="29593" xr:uid="{79A7437C-161D-49C9-B3B4-1F1D4BB98CDD}"/>
    <cellStyle name="Standard 2 3 5 2" xfId="29594" xr:uid="{A07D32CB-2845-4230-8137-B4BFA57CB3C1}"/>
    <cellStyle name="Standard 2 3 5 2 2" xfId="29595" xr:uid="{97DB2E65-A7E3-48C5-8572-A6B1F2E7FC9F}"/>
    <cellStyle name="Standard 2 3 5 3" xfId="29596" xr:uid="{866FFDBE-956C-404E-BD2F-377EB9F5EA29}"/>
    <cellStyle name="Standard 2 3 5_Volatility" xfId="29597" xr:uid="{8BD7DB1C-4CD1-4174-B8F7-19559D5BE387}"/>
    <cellStyle name="Standard 2 3 6" xfId="29598" xr:uid="{2B1FE123-6AF0-4C82-BCE5-E2D5F51B8E80}"/>
    <cellStyle name="Standard 2 3 6 2" xfId="29599" xr:uid="{66EB9C9B-AD59-4DE8-BB8A-45B912C5BC24}"/>
    <cellStyle name="Standard 2 3 7" xfId="29600" xr:uid="{C3681677-AF2C-4FE4-9BBF-6A6BE9EA02F9}"/>
    <cellStyle name="Standard 2 3 8" xfId="29601" xr:uid="{09805BAE-8E9D-46BF-B6AA-22319DA6CAA9}"/>
    <cellStyle name="Standard 2 3_Summary_Gap_Balance_exNIB" xfId="29602" xr:uid="{DAA483D4-450F-45CD-B325-49FD92EE669D}"/>
    <cellStyle name="Standard 2 4" xfId="29603" xr:uid="{4A8104F1-C151-4376-833C-5CD18409E92C}"/>
    <cellStyle name="Standard 2 4 2" xfId="29604" xr:uid="{19063353-F897-457B-ABA7-38F5240EFC8E}"/>
    <cellStyle name="Standard 2 4 2 2" xfId="29605" xr:uid="{5901C0E8-F6CC-4743-82DB-8587FE355A86}"/>
    <cellStyle name="Standard 2 4 2 2 2" xfId="29606" xr:uid="{EF9211A1-F90F-48BC-BE15-55D6684B1968}"/>
    <cellStyle name="Standard 2 4 2 2 2 2" xfId="29607" xr:uid="{3CF4645F-82CB-4F52-B8BC-26F7E3B7386B}"/>
    <cellStyle name="Standard 2 4 2 2 2 2 2" xfId="29608" xr:uid="{789A0DE9-3DAF-47D8-8EC7-962267705896}"/>
    <cellStyle name="Standard 2 4 2 2 2 3" xfId="29609" xr:uid="{CFC1DCB3-A197-4EDD-8680-398C48B3E196}"/>
    <cellStyle name="Standard 2 4 2 2 2_Volatility" xfId="29610" xr:uid="{D82369F6-96F3-4E8E-834C-7F3CBC3D79C9}"/>
    <cellStyle name="Standard 2 4 2 2 3" xfId="29611" xr:uid="{08F44FF7-AA04-45E9-94AF-B5ABD51E5389}"/>
    <cellStyle name="Standard 2 4 2 2 3 2" xfId="29612" xr:uid="{CD9B8D31-73D5-48F9-83BA-2F3A97041F91}"/>
    <cellStyle name="Standard 2 4 2 2 4" xfId="29613" xr:uid="{69DA0932-B35D-4890-AECE-0AE540588CDB}"/>
    <cellStyle name="Standard 2 4 2 2_Volatility" xfId="29614" xr:uid="{3FD9D017-13F1-48CB-BC5D-1C6D65A4CC4A}"/>
    <cellStyle name="Standard 2 4 2 3" xfId="29615" xr:uid="{B8AECA3A-9155-4A8B-A95C-62A55685BF3C}"/>
    <cellStyle name="Standard 2 4 2 3 2" xfId="29616" xr:uid="{97E18EA3-FBBE-4A83-98A3-31B852B4F0ED}"/>
    <cellStyle name="Standard 2 4 2 3 2 2" xfId="29617" xr:uid="{EBFD3B34-63C2-474E-A897-8BAE6E42894A}"/>
    <cellStyle name="Standard 2 4 2 3 3" xfId="29618" xr:uid="{E146D0EF-F982-4ACF-8548-EB6516296D60}"/>
    <cellStyle name="Standard 2 4 2 3_Volatility" xfId="29619" xr:uid="{ADFE40A9-D521-46BC-A517-36546010EFDA}"/>
    <cellStyle name="Standard 2 4 2 4" xfId="29620" xr:uid="{63CB0653-3374-4EC7-ABA3-EA304E0F0AFE}"/>
    <cellStyle name="Standard 2 4 2 4 2" xfId="29621" xr:uid="{2A890940-7BBB-4DFA-87FC-1D46D325FEA1}"/>
    <cellStyle name="Standard 2 4 2 5" xfId="29622" xr:uid="{F6B96FE7-854D-4316-8379-62F982352182}"/>
    <cellStyle name="Standard 2 4 2_Volatility" xfId="29623" xr:uid="{743A815D-A218-4C4B-B9DB-443726E22A31}"/>
    <cellStyle name="Standard 2 4 3" xfId="29624" xr:uid="{DAF7C4EB-6109-4F82-9395-516AC37DFB10}"/>
    <cellStyle name="Standard 2 4 3 2" xfId="29625" xr:uid="{977118CE-3A52-491E-997D-68893E44577D}"/>
    <cellStyle name="Standard 2 4 3 2 2" xfId="29626" xr:uid="{5A5A6A71-3E59-42DD-9C28-49D98717E4A0}"/>
    <cellStyle name="Standard 2 4 3 2 2 2" xfId="29627" xr:uid="{4720794A-BF21-4CB1-8AF2-7102E1237143}"/>
    <cellStyle name="Standard 2 4 3 2 3" xfId="29628" xr:uid="{5B9ED859-2949-4588-A98D-51742EBCA5B8}"/>
    <cellStyle name="Standard 2 4 3 2_Volatility" xfId="29629" xr:uid="{93EDE3CB-CD8D-468B-9564-B1D20203453B}"/>
    <cellStyle name="Standard 2 4 3 3" xfId="29630" xr:uid="{7E59F687-0A8D-47C7-95B6-178E5C865B0A}"/>
    <cellStyle name="Standard 2 4 3 3 2" xfId="29631" xr:uid="{DCCD6C44-C1AE-40A1-AF44-46693F1DBD7C}"/>
    <cellStyle name="Standard 2 4 3 4" xfId="29632" xr:uid="{80DA1D29-7C88-4D6B-865F-1E5FA22E7F93}"/>
    <cellStyle name="Standard 2 4 3_Volatility" xfId="29633" xr:uid="{43CD7266-6419-4FB4-99CA-9A61E715ECE1}"/>
    <cellStyle name="Standard 2 4 4" xfId="29634" xr:uid="{C2F3DAD2-01A5-402B-8564-2D3D98690293}"/>
    <cellStyle name="Standard 2 4 4 2" xfId="29635" xr:uid="{FCBE0893-E474-45AF-BA80-E2BC25AD3ED3}"/>
    <cellStyle name="Standard 2 4 4 2 2" xfId="29636" xr:uid="{B178E062-02B2-4766-8EA1-A317969F6282}"/>
    <cellStyle name="Standard 2 4 4 3" xfId="29637" xr:uid="{DEA142B1-DDA5-4D59-9196-2EB52D7F0754}"/>
    <cellStyle name="Standard 2 4 4_Volatility" xfId="29638" xr:uid="{3E9260C5-18D3-4FA0-ADAC-F8478D518E6A}"/>
    <cellStyle name="Standard 2 4 5" xfId="29639" xr:uid="{6DC92DFA-DCCB-4405-BE0C-1F3C11D2E774}"/>
    <cellStyle name="Standard 2 4 5 2" xfId="29640" xr:uid="{F0682C93-08D1-47A6-ACA5-5EC29240CE11}"/>
    <cellStyle name="Standard 2 4 6" xfId="29641" xr:uid="{5731328F-8FB7-4734-8279-30A8507E4B14}"/>
    <cellStyle name="Standard 2 4_Volatility" xfId="29642" xr:uid="{A2A631DE-3A69-49F4-9A60-7164B0FCEA89}"/>
    <cellStyle name="Standard 2 5" xfId="29643" xr:uid="{707C07EF-CF0D-4D2A-8608-D0819881EA2C}"/>
    <cellStyle name="Standard 2 5 2" xfId="29644" xr:uid="{5F2BCFED-F0EC-4880-BEA3-D669B8D7F824}"/>
    <cellStyle name="Standard 2 5 2 2" xfId="29645" xr:uid="{ADED29FE-23DD-49BA-AC68-8892EA1810F7}"/>
    <cellStyle name="Standard 2 5 2 2 2" xfId="29646" xr:uid="{0D5A0717-92E9-41A0-855B-AA463F655330}"/>
    <cellStyle name="Standard 2 5 2 2 2 2" xfId="29647" xr:uid="{BB9B640C-7FB2-485E-9110-3F2BDFFDC964}"/>
    <cellStyle name="Standard 2 5 2 2 3" xfId="29648" xr:uid="{70F93E0E-74CE-46B3-B6ED-1F2312E0C516}"/>
    <cellStyle name="Standard 2 5 2 2_Volatility" xfId="29649" xr:uid="{95E5BBC6-7933-4A15-984C-CF8736C899F9}"/>
    <cellStyle name="Standard 2 5 2 3" xfId="29650" xr:uid="{A24C9D29-8428-4E47-8C87-07727D9EAF4C}"/>
    <cellStyle name="Standard 2 5 2 3 2" xfId="29651" xr:uid="{635A6210-20BF-4603-9197-928C961E592C}"/>
    <cellStyle name="Standard 2 5 2 4" xfId="29652" xr:uid="{D07F2102-9B76-4AC5-BBB0-6600149814DB}"/>
    <cellStyle name="Standard 2 5 2_Volatility" xfId="29653" xr:uid="{6275643A-B377-40C6-BC69-25C28C402E99}"/>
    <cellStyle name="Standard 2 5 3" xfId="29654" xr:uid="{F4DD3BA4-8A3A-4D2A-80E5-6F59D6E50B64}"/>
    <cellStyle name="Standard 2 5 3 2" xfId="29655" xr:uid="{DA069228-EA6A-4A70-A59F-2E69AD15BA42}"/>
    <cellStyle name="Standard 2 5 3 2 2" xfId="29656" xr:uid="{3A0B8382-FD7D-491E-8124-5603DA8C7AE8}"/>
    <cellStyle name="Standard 2 5 3 3" xfId="29657" xr:uid="{FD170774-B61C-48D2-BB9A-0E80A8489727}"/>
    <cellStyle name="Standard 2 5 3_Volatility" xfId="29658" xr:uid="{46E76A27-E63F-476B-8645-5B404DB3C073}"/>
    <cellStyle name="Standard 2 5 4" xfId="29659" xr:uid="{CF3B063B-CFDA-4572-9176-2C6C79C8E6B3}"/>
    <cellStyle name="Standard 2 5 4 2" xfId="29660" xr:uid="{62E330A6-508D-4739-B950-6A5C8020ECEA}"/>
    <cellStyle name="Standard 2 5 5" xfId="29661" xr:uid="{3F86877A-3EC5-46E4-B3C5-AEC4489B2E30}"/>
    <cellStyle name="Standard 2 5_Volatility" xfId="29662" xr:uid="{B9614EE6-4B05-4935-A045-8B7F7687ECEF}"/>
    <cellStyle name="Standard 2 6" xfId="29663" xr:uid="{06CDFF45-EC15-4EA4-9350-B765AD740124}"/>
    <cellStyle name="Standard 2 6 2" xfId="29664" xr:uid="{AF3A217F-A126-4BC1-B4AE-33FD1B0E1925}"/>
    <cellStyle name="Standard 2 6 2 2" xfId="29665" xr:uid="{C8D2537E-8495-4AE7-B27B-233FF79BAA69}"/>
    <cellStyle name="Standard 2 6 2 2 2" xfId="29666" xr:uid="{456AA52B-B989-4254-80BB-C1DE93B87BF0}"/>
    <cellStyle name="Standard 2 6 2 3" xfId="29667" xr:uid="{4224E79B-E5CA-4E16-9B79-3E0619BCA4D9}"/>
    <cellStyle name="Standard 2 6 2_Volatility" xfId="29668" xr:uid="{9B6618D5-7318-44E3-9F44-044A972CABAD}"/>
    <cellStyle name="Standard 2 6 3" xfId="29669" xr:uid="{818275CB-6899-4EC0-9C9D-00A618D89636}"/>
    <cellStyle name="Standard 2 6 3 2" xfId="29670" xr:uid="{53C60FCB-548B-4C96-BF9B-C7BFB9737496}"/>
    <cellStyle name="Standard 2 6 4" xfId="29671" xr:uid="{B5C4B875-8D84-4061-89FF-9034CF44BD63}"/>
    <cellStyle name="Standard 2 6_Volatility" xfId="29672" xr:uid="{1DB9BEC5-5A6E-4B2A-A252-9F35BA31F6FF}"/>
    <cellStyle name="Standard 2 7" xfId="29673" xr:uid="{9612054A-353F-485A-819E-16CA8B27FF3B}"/>
    <cellStyle name="Standard 2 7 2" xfId="29674" xr:uid="{58B0D16A-925A-4B0C-ADAD-60CE2CE1E62C}"/>
    <cellStyle name="Standard 2 7 2 2" xfId="29675" xr:uid="{D95A369C-39D3-4FDA-BE04-4B02CBB0A321}"/>
    <cellStyle name="Standard 2 7 3" xfId="29676" xr:uid="{0CD63C70-05D5-4341-A1DA-D030D376C24A}"/>
    <cellStyle name="Standard 2 7_Volatility" xfId="29677" xr:uid="{A5DCC157-26D9-4CE3-A704-9E58588593D2}"/>
    <cellStyle name="Standard 2 8" xfId="29678" xr:uid="{F74FF190-90CD-460D-9DC3-230AE38296E0}"/>
    <cellStyle name="Standard 2 8 2" xfId="29679" xr:uid="{D2E42B33-22E7-4ADF-AF79-905915596DF7}"/>
    <cellStyle name="Standard 2 9" xfId="29680" xr:uid="{094C40A1-AE2E-4C97-8C06-CC9B6A191E92}"/>
    <cellStyle name="Standard 2_CAD-L.C." xfId="29681" xr:uid="{E921BA2C-5343-4D49-87D4-EF8A7F6CB7BB}"/>
    <cellStyle name="Standard 3" xfId="14" xr:uid="{0B33A69F-369E-446A-85F5-F2937858951B}"/>
    <cellStyle name="Standard 3 2" xfId="29682" xr:uid="{229BC7CA-8F67-40ED-9109-C1FA840417C4}"/>
    <cellStyle name="Standard 3 2 2" xfId="29683" xr:uid="{D20D6043-1012-4986-9898-0EB1FBECBB9B}"/>
    <cellStyle name="Standard 3 2 2 2" xfId="29684" xr:uid="{106CDD24-A3B3-4835-8920-A08CDFA723AF}"/>
    <cellStyle name="Standard 3 2 2 3" xfId="29685" xr:uid="{5F2A92D7-29AA-482C-8B7E-120A9743EC4D}"/>
    <cellStyle name="Standard 3 2 2_Summary_Gap_Balance_exNIB" xfId="29686" xr:uid="{9A8ED0DC-BBD7-487F-9AF4-904581974109}"/>
    <cellStyle name="Standard 3 2 3" xfId="29687" xr:uid="{F657802C-98B7-4018-B5AB-790F63899881}"/>
    <cellStyle name="Standard 3 2 4" xfId="29688" xr:uid="{2196014D-8558-46AA-B44D-2B737E3354DA}"/>
    <cellStyle name="Standard 3 2 5" xfId="29689" xr:uid="{51308463-095E-4E9A-AC40-DC19C7A9C185}"/>
    <cellStyle name="Standard 3 2_CAD-L.C." xfId="29690" xr:uid="{E0FDB9DD-7BD2-417F-81CD-F0EE8BCA7E5F}"/>
    <cellStyle name="Standard 3 3" xfId="29691" xr:uid="{5526B224-C1D6-4320-AB2D-2314E6FE35EE}"/>
    <cellStyle name="Standard 3 3 2" xfId="29692" xr:uid="{509B4799-5D31-4E8D-8245-551184B1E832}"/>
    <cellStyle name="Standard 3 3 2 2" xfId="29693" xr:uid="{C2CA5E75-4C0B-42D6-89F0-F3043E9CDE9D}"/>
    <cellStyle name="Standard 3 3 2 3" xfId="29694" xr:uid="{78C47087-31E0-4743-B942-0B37EEB29C8D}"/>
    <cellStyle name="Standard 3 3 2_Summary_Gap_Balance_exNIB" xfId="29695" xr:uid="{9D8A1E0B-61B5-48FF-867F-99B13C939F70}"/>
    <cellStyle name="Standard 3 3 3" xfId="29696" xr:uid="{33BDF225-2432-4E76-BD69-4BE2795EC3FE}"/>
    <cellStyle name="Standard 3 3 4" xfId="29697" xr:uid="{6185D8C7-51EF-413C-AA92-4291BEC6BC59}"/>
    <cellStyle name="Standard 3 3_CAD-L.C." xfId="29698" xr:uid="{0E98AA06-2959-491B-BA0A-294BC97D4544}"/>
    <cellStyle name="Standard 3 4" xfId="29699" xr:uid="{898B3309-F801-447C-8AE0-C0BF759A088A}"/>
    <cellStyle name="Standard 3 4 2" xfId="29700" xr:uid="{E477FAFD-48D0-42E6-B5A3-8A9C2CDC3B10}"/>
    <cellStyle name="Standard 3 4 3" xfId="29701" xr:uid="{33B2F1FC-D1E2-4AFD-8229-F8DAC6FCBB15}"/>
    <cellStyle name="Standard 3 4_Summary_Gap_Balance_exNIB" xfId="29702" xr:uid="{5A837D02-59AA-4EAF-A327-67718D48AB24}"/>
    <cellStyle name="Standard 3 5" xfId="29703" xr:uid="{1C4233E4-D60A-4B3F-BBA9-D60917C8DCA2}"/>
    <cellStyle name="Standard 3 6" xfId="29704" xr:uid="{C3B6280B-6D84-4F0D-A4ED-3AEEE70DE679}"/>
    <cellStyle name="Standard 3 7" xfId="29705" xr:uid="{B6EFEBF9-834E-4186-AF4F-472EC3942CA8}"/>
    <cellStyle name="Standard 3_CAD-L.C." xfId="29706" xr:uid="{AAAFD2CA-A310-446D-B1F2-DE41C29B9B83}"/>
    <cellStyle name="Standard 4" xfId="29707" xr:uid="{9EDFD067-3644-414F-B9CB-8690FFE80035}"/>
    <cellStyle name="Standard 4 2" xfId="29708" xr:uid="{9A6B2273-687E-446C-A054-0AE1D16E38DB}"/>
    <cellStyle name="Standard 4 2 2" xfId="29709" xr:uid="{1F2BD09C-021C-40FD-B200-ACA8C2E8ECBC}"/>
    <cellStyle name="Standard 4 2 3" xfId="29710" xr:uid="{5FECF67A-005B-40CD-96FE-0ECEE45A2B29}"/>
    <cellStyle name="Standard 4 2_Summary_Gap_Balance_exNIB" xfId="29711" xr:uid="{CAE0BC66-FB3D-4F04-87AE-C6614CB3E3D1}"/>
    <cellStyle name="Standard 4 3" xfId="29712" xr:uid="{907C9F5C-1881-4235-8B19-911803D7EA4D}"/>
    <cellStyle name="Standard 4 3 2" xfId="29713" xr:uid="{33BBD49A-CAC1-4531-8823-7E9392CB6105}"/>
    <cellStyle name="Standard 4 4" xfId="29714" xr:uid="{D48C717E-5733-484F-9A1D-D3C6CDC5C1E8}"/>
    <cellStyle name="Standard 4 5" xfId="29715" xr:uid="{679003CD-96EB-4CF0-A3D9-AFEF8BE49768}"/>
    <cellStyle name="Standard 4_CAD-L.C." xfId="29716" xr:uid="{E8E1ABBD-0143-4DDE-884B-01DE331F578A}"/>
    <cellStyle name="Standard 5" xfId="29717" xr:uid="{60066B7A-ADB2-49FE-8101-F11F20217BA2}"/>
    <cellStyle name="Standard 5 2" xfId="29718" xr:uid="{E435D16C-B3CF-47AE-A989-6147FAD9916B}"/>
    <cellStyle name="Standard 5 2 2" xfId="29719" xr:uid="{2931A3B3-656C-4FA2-B734-A3823112717F}"/>
    <cellStyle name="Standard 5 2 2 2" xfId="29720" xr:uid="{73808B0C-5F27-4B19-BC51-D7614CFCF1CE}"/>
    <cellStyle name="Standard 5 2 2 2 2" xfId="29721" xr:uid="{D325B8BA-C0BF-4CDA-A73F-4A58C1D83CAA}"/>
    <cellStyle name="Standard 5 2 2 2 2 2" xfId="29722" xr:uid="{C7FCFBEF-25B6-4064-B966-FC1EC79324F3}"/>
    <cellStyle name="Standard 5 2 2 2 2 2 2" xfId="29723" xr:uid="{5663699E-02F1-4E8C-831E-47D4940BEBB9}"/>
    <cellStyle name="Standard 5 2 2 2 2 3" xfId="29724" xr:uid="{7E8E5431-0015-4DF1-98FD-9C86DDD13984}"/>
    <cellStyle name="Standard 5 2 2 2 2_Volatility" xfId="29725" xr:uid="{3D03EC6C-C19A-443A-9EFE-DDB80BF90B2B}"/>
    <cellStyle name="Standard 5 2 2 2 3" xfId="29726" xr:uid="{63BC7AA6-EBAA-4A44-9ABD-9E8BB634B3F2}"/>
    <cellStyle name="Standard 5 2 2 2 3 2" xfId="29727" xr:uid="{D0CC93D8-9774-4ADE-8182-D6548B80BB93}"/>
    <cellStyle name="Standard 5 2 2 2 4" xfId="29728" xr:uid="{E55965C8-B11F-4C59-9D45-7A9A1AB71C1C}"/>
    <cellStyle name="Standard 5 2 2 2_Volatility" xfId="29729" xr:uid="{F00B0109-DC69-4A53-BE92-7A6BE0D6EED6}"/>
    <cellStyle name="Standard 5 2 2 3" xfId="29730" xr:uid="{75E53D9B-7895-4F93-9CC3-24061322D2F7}"/>
    <cellStyle name="Standard 5 2 2 3 2" xfId="29731" xr:uid="{1C2D0CE1-5FE5-4F84-9C25-2DAD45CBF348}"/>
    <cellStyle name="Standard 5 2 2 3 2 2" xfId="29732" xr:uid="{C07B4754-4311-4E6C-BDF1-A9BA66B31E8B}"/>
    <cellStyle name="Standard 5 2 2 3 3" xfId="29733" xr:uid="{1694341E-0F59-4E2A-9135-9D6C2EA9064E}"/>
    <cellStyle name="Standard 5 2 2 3_Volatility" xfId="29734" xr:uid="{CBDDA3B8-B3CE-409D-9FFC-548A46DBC004}"/>
    <cellStyle name="Standard 5 2 2 4" xfId="29735" xr:uid="{5197B854-E8DF-4E50-ABB3-DEB487FFA288}"/>
    <cellStyle name="Standard 5 2 2 4 2" xfId="29736" xr:uid="{C97850A0-1D0C-48D3-AF01-9546AAC6101B}"/>
    <cellStyle name="Standard 5 2 2 5" xfId="29737" xr:uid="{18D98702-491A-41FC-AAB0-74721BD00273}"/>
    <cellStyle name="Standard 5 2 2_Volatility" xfId="29738" xr:uid="{4DA08822-441D-4EA3-AEA5-08DA0F163F87}"/>
    <cellStyle name="Standard 5 2 3" xfId="29739" xr:uid="{9E8DC603-AD75-49C9-B277-077C8BE62C2F}"/>
    <cellStyle name="Standard 5 2 3 2" xfId="29740" xr:uid="{FF38E2AF-A137-48FF-8E2B-0FAB6E01C2DC}"/>
    <cellStyle name="Standard 5 2 3 2 2" xfId="29741" xr:uid="{6BCB4047-A89E-48AA-9538-BCC03CCC6605}"/>
    <cellStyle name="Standard 5 2 3 2 2 2" xfId="29742" xr:uid="{BE0E946E-2A8A-4FFC-81CE-9AB217519EE0}"/>
    <cellStyle name="Standard 5 2 3 2 3" xfId="29743" xr:uid="{A4CD33E0-FD34-47DD-A71E-EFF1B0C04E37}"/>
    <cellStyle name="Standard 5 2 3 2_Volatility" xfId="29744" xr:uid="{9718CD36-F0E5-42D5-B082-7FEDBD612123}"/>
    <cellStyle name="Standard 5 2 3 3" xfId="29745" xr:uid="{4168D810-B282-4A11-9C4C-0AA24CCEC6CB}"/>
    <cellStyle name="Standard 5 2 3 3 2" xfId="29746" xr:uid="{EE27BB57-1C97-4265-9CBC-5C88281E5CD0}"/>
    <cellStyle name="Standard 5 2 3 4" xfId="29747" xr:uid="{838560CE-13BF-43B6-8A5D-933D8499D336}"/>
    <cellStyle name="Standard 5 2 3_Volatility" xfId="29748" xr:uid="{13D1808B-729B-4A26-A978-9D448EF97285}"/>
    <cellStyle name="Standard 5 2 4" xfId="29749" xr:uid="{105518E1-FCB3-46AA-A488-B6AAB7A112DB}"/>
    <cellStyle name="Standard 5 2 4 2" xfId="29750" xr:uid="{9F69B1FD-EC48-4036-B7A1-BFEF7D9145F7}"/>
    <cellStyle name="Standard 5 2 4 2 2" xfId="29751" xr:uid="{4D11331C-FF30-4E70-BB3B-C6C8461769A2}"/>
    <cellStyle name="Standard 5 2 4 3" xfId="29752" xr:uid="{4C410FAA-5855-43AE-A5D8-442B268E7147}"/>
    <cellStyle name="Standard 5 2 4_Volatility" xfId="29753" xr:uid="{A84E0BA6-8488-4BF7-8D34-F132BB6C9B81}"/>
    <cellStyle name="Standard 5 2 5" xfId="29754" xr:uid="{7BE85CED-2B17-4310-A506-DB92E310C78B}"/>
    <cellStyle name="Standard 5 2 5 2" xfId="29755" xr:uid="{3EA90FFA-ECEC-49EB-8D62-482F88CC95E4}"/>
    <cellStyle name="Standard 5 2 6" xfId="29756" xr:uid="{9F89989F-C1D3-43F3-91FC-6DB0DC417EB8}"/>
    <cellStyle name="Standard 5 2 6 2" xfId="29757" xr:uid="{4D4D35AA-EC5A-42AB-A42B-A132578E830E}"/>
    <cellStyle name="Standard 5 2 7" xfId="29758" xr:uid="{7E093E38-C69F-44F1-857D-9C2F72B04394}"/>
    <cellStyle name="Standard 5 2_Volatility" xfId="29759" xr:uid="{40B891A1-CE9B-4049-A1DD-FB084E6A4270}"/>
    <cellStyle name="Standard 5 3" xfId="29760" xr:uid="{961815C1-96A2-48F6-BEF0-6F51DA49B23D}"/>
    <cellStyle name="Standard 5 3 2" xfId="29761" xr:uid="{F00CF893-0A61-416F-8130-0ABFE73E01E8}"/>
    <cellStyle name="Standard 5 3 2 2" xfId="29762" xr:uid="{8021CFCE-C939-4A3D-96CD-F324D09DB9D3}"/>
    <cellStyle name="Standard 5 3 2 2 2" xfId="29763" xr:uid="{8C7C11ED-A1F3-4485-80A1-739C386AC8CD}"/>
    <cellStyle name="Standard 5 3 2 2 2 2" xfId="29764" xr:uid="{14E074FA-FE69-413F-B89F-85643D44A700}"/>
    <cellStyle name="Standard 5 3 2 2 3" xfId="29765" xr:uid="{50CBE17A-5475-4470-B61B-2469302A09F8}"/>
    <cellStyle name="Standard 5 3 2 2_Volatility" xfId="29766" xr:uid="{5DE9C221-CC11-44F2-A5D0-F593D80954E3}"/>
    <cellStyle name="Standard 5 3 2 3" xfId="29767" xr:uid="{BD958972-6E5E-4485-B1D6-B2425C91AF17}"/>
    <cellStyle name="Standard 5 3 2 3 2" xfId="29768" xr:uid="{7E1E1F25-266B-4FEB-8D98-51A07A0A292B}"/>
    <cellStyle name="Standard 5 3 2 4" xfId="29769" xr:uid="{6A66238D-0ED1-4422-B6F4-E71DDEF312D1}"/>
    <cellStyle name="Standard 5 3 2_Volatility" xfId="29770" xr:uid="{0B3494C1-6619-47C4-B687-943588979E91}"/>
    <cellStyle name="Standard 5 3 3" xfId="29771" xr:uid="{085D58CB-FC75-4D53-9F35-6548DCED84EC}"/>
    <cellStyle name="Standard 5 3 3 2" xfId="29772" xr:uid="{E9B1E36F-DE22-419F-BFB4-B3D1474344E9}"/>
    <cellStyle name="Standard 5 3 3 2 2" xfId="29773" xr:uid="{8A58CE7F-4082-4CBF-BB1D-08FD89067FAC}"/>
    <cellStyle name="Standard 5 3 3 3" xfId="29774" xr:uid="{18A63BB0-A188-4A8F-9E87-B9B5036F4401}"/>
    <cellStyle name="Standard 5 3 3_Volatility" xfId="29775" xr:uid="{F0B4604F-0ECF-4F3C-BB2A-D807111890EE}"/>
    <cellStyle name="Standard 5 3 4" xfId="29776" xr:uid="{52475F18-4E11-4974-B965-126F8A43176C}"/>
    <cellStyle name="Standard 5 3 4 2" xfId="29777" xr:uid="{5F1B0402-4914-47CA-B6B6-A4F747AB51EC}"/>
    <cellStyle name="Standard 5 3 5" xfId="29778" xr:uid="{C5B0439F-F95F-404C-ABC0-55417907E514}"/>
    <cellStyle name="Standard 5 3_Volatility" xfId="29779" xr:uid="{E97E3599-8196-47AB-8630-B4A3FC295B1E}"/>
    <cellStyle name="Standard 5 4" xfId="29780" xr:uid="{186D7D10-156C-4F76-9DA7-FCE31DA10FD3}"/>
    <cellStyle name="Standard 5 4 2" xfId="29781" xr:uid="{C89C5FB9-61A6-4C07-A34F-F4313DDBE9D8}"/>
    <cellStyle name="Standard 5 4 2 2" xfId="29782" xr:uid="{60CE5392-B3C3-4203-8DF4-C8CDA84B8AF2}"/>
    <cellStyle name="Standard 5 4 2 2 2" xfId="29783" xr:uid="{14799B07-444A-46CF-B326-0D564847497B}"/>
    <cellStyle name="Standard 5 4 2 3" xfId="29784" xr:uid="{5BB73F6C-0855-400A-9D77-88D147068968}"/>
    <cellStyle name="Standard 5 4 2_Volatility" xfId="29785" xr:uid="{4EFAFFA3-3A02-4054-842F-B577FB6E4742}"/>
    <cellStyle name="Standard 5 4 3" xfId="29786" xr:uid="{B9127662-3FBE-45CE-96DB-10AFE0285C9A}"/>
    <cellStyle name="Standard 5 4 3 2" xfId="29787" xr:uid="{E8207FEE-7BAE-4E44-B575-E99C8B8446B6}"/>
    <cellStyle name="Standard 5 4 4" xfId="29788" xr:uid="{C16D291E-AB46-47BC-A094-6744184E7D16}"/>
    <cellStyle name="Standard 5 4_Volatility" xfId="29789" xr:uid="{31995D59-CC04-4E7C-A27D-3EA342FA7A71}"/>
    <cellStyle name="Standard 5 5" xfId="29790" xr:uid="{74981203-2415-48BE-97FC-22C43C4F5CA6}"/>
    <cellStyle name="Standard 5 5 2" xfId="29791" xr:uid="{214B72C8-4FB1-41AB-87EE-F61AA7410F6A}"/>
    <cellStyle name="Standard 5 5 2 2" xfId="29792" xr:uid="{9EB51479-4532-4F34-A76C-DFCB45A81685}"/>
    <cellStyle name="Standard 5 5 3" xfId="29793" xr:uid="{16E82BA7-A01B-4B84-897F-635178880084}"/>
    <cellStyle name="Standard 5 5_Volatility" xfId="29794" xr:uid="{67C36AB8-A234-4822-ABAD-2C9CD7AC0935}"/>
    <cellStyle name="Standard 5 6" xfId="29795" xr:uid="{62B5154A-8F0D-4FC6-BC90-63571B8993C3}"/>
    <cellStyle name="Standard 5 6 2" xfId="29796" xr:uid="{7F164E66-6A42-4732-BE12-4212C2CDD63A}"/>
    <cellStyle name="Standard 5 7" xfId="29797" xr:uid="{B100BDAC-B7AD-4B83-9D4A-0929E5A8DB93}"/>
    <cellStyle name="Standard 5 8" xfId="29798" xr:uid="{9C6EB41F-02E3-47F8-8DCA-472B724EFCF5}"/>
    <cellStyle name="Standard 5_Volatility" xfId="29799" xr:uid="{AC9C5198-EAB9-44A8-B928-3B81B06780EB}"/>
    <cellStyle name="Standard 6" xfId="29800" xr:uid="{F958B7AC-F2BC-4B2A-BBA1-DBA5071BDAEF}"/>
    <cellStyle name="Standard 6 2" xfId="29801" xr:uid="{E9C4461C-AFEC-463B-8506-05E460BCA8CE}"/>
    <cellStyle name="Standard 6 2 2" xfId="29802" xr:uid="{BBE762A1-3F9E-4CAB-BCEC-70B56403D3BA}"/>
    <cellStyle name="Standard 6_Volatility" xfId="29803" xr:uid="{8D6B4FE0-4B53-4C0C-A0EE-06844261AE1A}"/>
    <cellStyle name="Standard 7" xfId="29804" xr:uid="{9D93211F-E3E3-4C5D-AB5C-1A1648DE1348}"/>
    <cellStyle name="Standard 7 2" xfId="29805" xr:uid="{36488ED3-B15D-4C6C-86E7-041AD37392BA}"/>
    <cellStyle name="Standard 7 2 2" xfId="29806" xr:uid="{A0C0E9B2-2C90-4668-8634-D8FA2C901AFA}"/>
    <cellStyle name="Standard 7 2 2 2" xfId="29807" xr:uid="{86A16FAC-6E7D-4524-A60D-811AFB01AC15}"/>
    <cellStyle name="Standard 7 2 2 2 2" xfId="29808" xr:uid="{8E897BDC-66E2-4E41-9F27-1BB5A0C20FEC}"/>
    <cellStyle name="Standard 7 2 2 2 2 2" xfId="29809" xr:uid="{3642EBAF-C90C-4A52-A855-64AFF03CAF99}"/>
    <cellStyle name="Standard 7 2 2 2 3" xfId="29810" xr:uid="{D2D0B88E-C74B-4F8A-A78B-BBD8B7AB6A27}"/>
    <cellStyle name="Standard 7 2 2 2_Volatility" xfId="29811" xr:uid="{621EA940-7CF8-49CA-A641-C0AB442FFAA6}"/>
    <cellStyle name="Standard 7 2 2 3" xfId="29812" xr:uid="{2CD8B9AD-2BCD-4E7C-8556-897A3F3EFE68}"/>
    <cellStyle name="Standard 7 2 2 3 2" xfId="29813" xr:uid="{3B4F6DC0-A748-4705-B2E1-77064FCD5B37}"/>
    <cellStyle name="Standard 7 2 2 4" xfId="29814" xr:uid="{451AA42F-33AD-4E31-8BAF-3A80FF55D4FF}"/>
    <cellStyle name="Standard 7 2 2_Volatility" xfId="29815" xr:uid="{00D2F3A5-6ED8-42E3-989D-95D730C07C9A}"/>
    <cellStyle name="Standard 7 2 3" xfId="29816" xr:uid="{C0026B62-1471-45AA-B7AA-76758BB938B5}"/>
    <cellStyle name="Standard 7 2 3 2" xfId="29817" xr:uid="{D0B80699-260C-4CAC-BD2E-287E3E48A740}"/>
    <cellStyle name="Standard 7 2 3 2 2" xfId="29818" xr:uid="{79F40A99-F35A-4380-889C-3352B7FEA1B3}"/>
    <cellStyle name="Standard 7 2 3 3" xfId="29819" xr:uid="{EF858A36-D984-4FA1-9EDD-016C09F77730}"/>
    <cellStyle name="Standard 7 2 3_Volatility" xfId="29820" xr:uid="{D2918BFB-17A4-4AB0-ADBC-94D1DE1415C9}"/>
    <cellStyle name="Standard 7 2 4" xfId="29821" xr:uid="{BBDE84CE-09CB-4E66-960B-90280333BC0D}"/>
    <cellStyle name="Standard 7 2 4 2" xfId="29822" xr:uid="{E527E54A-1918-49C3-AE1C-C60E1796CA49}"/>
    <cellStyle name="Standard 7 2 5" xfId="29823" xr:uid="{31A55F71-4D41-46EE-955A-F42B7E2D7727}"/>
    <cellStyle name="Standard 7 2 6" xfId="29824" xr:uid="{7BA746D4-01EF-4E03-9E6C-25418DAD7141}"/>
    <cellStyle name="Standard 7 2_Volatility" xfId="29825" xr:uid="{C8125E0F-49FB-4B07-80BE-C0A254DC4A5B}"/>
    <cellStyle name="Standard 7 3" xfId="29826" xr:uid="{C6F100A3-1A11-441B-AC71-627241017741}"/>
    <cellStyle name="Standard 7 3 2" xfId="29827" xr:uid="{45698974-7E5B-47CB-9B1F-5AB16DA2FB94}"/>
    <cellStyle name="Standard 7 3 2 2" xfId="29828" xr:uid="{CD651954-84AA-4AB3-8B21-0A8C3B18BA16}"/>
    <cellStyle name="Standard 7 3 2 2 2" xfId="29829" xr:uid="{7B2C84D5-2051-4BC5-80B1-25B9F27C7A36}"/>
    <cellStyle name="Standard 7 3 2 3" xfId="29830" xr:uid="{61F9516F-CC2F-4452-B4E6-C75AB6938C80}"/>
    <cellStyle name="Standard 7 3 2_Volatility" xfId="29831" xr:uid="{BCF9E8AF-F4CE-42C9-BC2D-84E471122B32}"/>
    <cellStyle name="Standard 7 3 3" xfId="29832" xr:uid="{8A21AAB4-A498-43BF-8CD5-CFF25BB4E482}"/>
    <cellStyle name="Standard 7 3 3 2" xfId="29833" xr:uid="{9CF47072-243A-4836-9549-F088BCC3363D}"/>
    <cellStyle name="Standard 7 3 4" xfId="29834" xr:uid="{F14EF1F8-CDF1-41A2-800D-DFDC6B1A55C8}"/>
    <cellStyle name="Standard 7 3_Volatility" xfId="29835" xr:uid="{6AEE7B6A-0A8A-4BC6-A7D7-BD2629B4BF5F}"/>
    <cellStyle name="Standard 7 4" xfId="29836" xr:uid="{A69908D6-BB3C-4CF4-AE86-AAD0A0550FBC}"/>
    <cellStyle name="Standard 7 4 2" xfId="29837" xr:uid="{C38C48CD-AA54-4890-870A-7793695491DF}"/>
    <cellStyle name="Standard 7 4 2 2" xfId="29838" xr:uid="{F2DF3215-82BB-41CF-990B-D95B1B3180D8}"/>
    <cellStyle name="Standard 7 4 3" xfId="29839" xr:uid="{FC5B09D7-02B8-490A-9196-C68A4D9E9732}"/>
    <cellStyle name="Standard 7 4_Volatility" xfId="29840" xr:uid="{87E5DFDD-79B2-41F9-85E2-58655CA3E3AC}"/>
    <cellStyle name="Standard 7 5" xfId="29841" xr:uid="{050412BA-D672-4EB6-894F-A0C31BB20265}"/>
    <cellStyle name="Standard 7 5 2" xfId="29842" xr:uid="{5E495FEA-BADA-43C7-9AA8-2C2692EE2CFA}"/>
    <cellStyle name="Standard 7 6" xfId="29843" xr:uid="{AF7A1288-2D88-4773-A323-BC1A50371408}"/>
    <cellStyle name="Standard 7 7" xfId="29844" xr:uid="{5D5B0806-6C04-4D2B-9916-D30BDD6656E7}"/>
    <cellStyle name="Standard 7_Volatility" xfId="29845" xr:uid="{FC78AAA8-F8B4-4663-8875-13801ADE0894}"/>
    <cellStyle name="Standard 8" xfId="29846" xr:uid="{667CC927-2542-4BDA-B21D-AF4EA719E405}"/>
    <cellStyle name="Standard 9" xfId="29847" xr:uid="{8512258E-DAAA-432B-B6A1-5B0AE5DFC1E4}"/>
    <cellStyle name="Standard 9 2" xfId="29848" xr:uid="{407A8E0D-DF5F-4D40-B128-33CC96C638FD}"/>
    <cellStyle name="Standard 9 2 2" xfId="29849" xr:uid="{856C2B78-E8B4-4D7D-B2E6-CD8D08C29FAC}"/>
    <cellStyle name="Standard 9 2 2 2" xfId="29850" xr:uid="{1196A6C1-F5CE-436F-8FD8-E167A8D5D98A}"/>
    <cellStyle name="Standard 9 2 2 2 2" xfId="29851" xr:uid="{6D85A9F5-D8C8-4D48-A72D-ECAFFD53985C}"/>
    <cellStyle name="Standard 9 2 2 3" xfId="29852" xr:uid="{334B33D2-29B5-44EB-8F11-93DFB84D28FF}"/>
    <cellStyle name="Standard 9 2 2_Volatility" xfId="29853" xr:uid="{201B7361-71B0-4BD2-A1E1-1AD8F1FBBCA0}"/>
    <cellStyle name="Standard 9 2 3" xfId="29854" xr:uid="{E5A04D97-194D-4154-AA99-11139FADB9FB}"/>
    <cellStyle name="Standard 9 2 3 2" xfId="29855" xr:uid="{A318FD51-9107-4E35-8D6F-140B67272394}"/>
    <cellStyle name="Standard 9 2 4" xfId="29856" xr:uid="{82E5792E-FEAD-48BA-B684-136FBABB94C2}"/>
    <cellStyle name="Standard 9 2_Volatility" xfId="29857" xr:uid="{BE81649C-939B-412E-A629-BF9AE1C05176}"/>
    <cellStyle name="Standard 9 3" xfId="29858" xr:uid="{B2B9AC7D-2F79-4652-814A-6BEB65D3D173}"/>
    <cellStyle name="Standard 9 3 2" xfId="29859" xr:uid="{C871A6E5-5CD1-49D4-AF21-D2B6264F75D6}"/>
    <cellStyle name="Standard 9 3 2 2" xfId="29860" xr:uid="{BD6000AB-F743-43E0-A620-AD9075690D13}"/>
    <cellStyle name="Standard 9 3 3" xfId="29861" xr:uid="{4D72B6F6-EF1B-4A68-AAEF-3906EE0833B2}"/>
    <cellStyle name="Standard 9 3_Volatility" xfId="29862" xr:uid="{3E49CEF6-A911-49B3-B19B-A64B196344AE}"/>
    <cellStyle name="Standard 9 4" xfId="29863" xr:uid="{B67C8437-1888-4679-B51E-D98B22F36BB3}"/>
    <cellStyle name="Standard 9 4 2" xfId="29864" xr:uid="{B0AB4A37-5961-4D14-9598-908E65B58A8C}"/>
    <cellStyle name="Standard 9 5" xfId="29865" xr:uid="{58D236E1-300E-4FA0-A011-B776E9FF2CE5}"/>
    <cellStyle name="Standard 9_Volatility" xfId="29866" xr:uid="{7A9505E2-C3C9-4750-9930-8518E3070F20}"/>
    <cellStyle name="Summe" xfId="18" xr:uid="{D1E4FE7E-8F13-495F-97F6-0CBF984DDA04}"/>
    <cellStyle name="sup2Date" xfId="29867" xr:uid="{4192EA4D-013E-450E-9771-BDD997AEE194}"/>
    <cellStyle name="sup2Int" xfId="29868" xr:uid="{4B859ABE-80A2-4728-83A4-4C702BE27247}"/>
    <cellStyle name="sup2ParameterE" xfId="29869" xr:uid="{7B274AEA-5F2F-4EB5-BF7F-121C4EC837B8}"/>
    <cellStyle name="sup2Percentage" xfId="29870" xr:uid="{441E8F6A-D787-4024-871A-CDC249E7A39A}"/>
    <cellStyle name="sup2PercentageL" xfId="29871" xr:uid="{75466631-82C0-4140-98EA-0299E2F3B7AA}"/>
    <cellStyle name="sup2PercentageM" xfId="29872" xr:uid="{E6E97DFC-59C9-482B-9021-50152B2202AB}"/>
    <cellStyle name="sup2Selection" xfId="29873" xr:uid="{E1CF3915-1116-469B-BB79-446D8A3D8AB6}"/>
    <cellStyle name="sup2Text" xfId="29874" xr:uid="{B6ED0A0E-97E0-44E9-8B2A-466324B56F4C}"/>
    <cellStyle name="sup3ParameterE" xfId="29875" xr:uid="{4A75BE36-7EB7-4BD5-84F9-556B800E5B67}"/>
    <cellStyle name="sup3Percentage" xfId="29876" xr:uid="{4B1692F1-ADC6-4AEC-AAD6-9248CF60EAC9}"/>
    <cellStyle name="supDate" xfId="29877" xr:uid="{02720EAB-83F2-40FE-9E0B-E9DAC31C2F85}"/>
    <cellStyle name="supFloat" xfId="29878" xr:uid="{A0FA7F5F-39E1-45FF-9DAB-B37C42F26A65}"/>
    <cellStyle name="supInt" xfId="29879" xr:uid="{B3AF7BDF-3F9E-475E-A03E-C05ED0F21862}"/>
    <cellStyle name="supParameterE" xfId="29880" xr:uid="{6997048A-A67B-4233-937D-BB83F289182A}"/>
    <cellStyle name="supParameterS" xfId="29881" xr:uid="{4D1B4C40-0906-45E5-9A60-48A2A5F40AFD}"/>
    <cellStyle name="supPD" xfId="29882" xr:uid="{14F95361-5694-4D98-B755-19CFDE1D4FCC}"/>
    <cellStyle name="supPercentage" xfId="29883" xr:uid="{C1231046-5C88-4B77-AA68-E3BCC1E5EEED}"/>
    <cellStyle name="supPercentageL" xfId="29884" xr:uid="{C9B93189-552B-4D32-A7D9-E48713EE790B}"/>
    <cellStyle name="supPercentageM" xfId="29885" xr:uid="{9D860816-4FBE-43FB-B197-5460A4D262CA}"/>
    <cellStyle name="supSelection" xfId="29886" xr:uid="{8E30FBBC-F28B-4FDA-A3DA-56EE1B7C075A}"/>
    <cellStyle name="supText" xfId="29887" xr:uid="{03A8AC21-76E2-49E4-AFB6-CA1E29F567E6}"/>
    <cellStyle name="Számítás" xfId="29888" xr:uid="{BB30A4E1-43E9-462E-AE92-11D4F84E6310}"/>
    <cellStyle name="Számítás 2" xfId="29889" xr:uid="{5A7F8DF3-35FE-46C3-98AE-4B9F29135035}"/>
    <cellStyle name="Számítás 2 10" xfId="29890" xr:uid="{DA75F9D0-132C-424C-87C7-96F5B1F65439}"/>
    <cellStyle name="Számítás 2 10 2" xfId="29891" xr:uid="{BC03BD05-ACB1-4E01-B7B8-AC0927049A73}"/>
    <cellStyle name="Számítás 2 10 2 2" xfId="29892" xr:uid="{00610BDD-B3CF-4C35-8342-0DDDFE34D0D6}"/>
    <cellStyle name="Számítás 2 10 2 2 2" xfId="29893" xr:uid="{D32DA6FB-E996-426E-BB94-6161D1EBB091}"/>
    <cellStyle name="Számítás 2 10 2 2 2 2" xfId="29894" xr:uid="{B1F0E14C-912E-4BF3-84C5-225E26B58DF9}"/>
    <cellStyle name="Számítás 2 10 2 2 2_Volatility" xfId="29895" xr:uid="{4DAF2A2C-018A-4C5E-908E-FC8B85E33907}"/>
    <cellStyle name="Számítás 2 10 2 2 3" xfId="29896" xr:uid="{77B92F16-D87B-4CF2-98F8-60A63FE7C1AC}"/>
    <cellStyle name="Számítás 2 10 2 2_Volatility" xfId="29897" xr:uid="{A18F60AB-0FF1-4997-8EEB-12625FFB2FFB}"/>
    <cellStyle name="Számítás 2 10 2 3" xfId="29898" xr:uid="{1D4AE703-7C6A-4FCD-98F3-E669D5CBE220}"/>
    <cellStyle name="Számítás 2 10 2 3 2" xfId="29899" xr:uid="{CC0F3C0E-1804-4133-9914-B3C5332638A4}"/>
    <cellStyle name="Számítás 2 10 2 3 2 2" xfId="29900" xr:uid="{40A7911B-9EBA-4AE5-BB64-F6C7EE47B7FB}"/>
    <cellStyle name="Számítás 2 10 2 3 2_Volatility" xfId="29901" xr:uid="{DB39C0B8-66AB-44E9-9B0D-284E8E733038}"/>
    <cellStyle name="Számítás 2 10 2 3 3" xfId="29902" xr:uid="{056196FA-6C17-410D-AB12-1469C1F2C5C0}"/>
    <cellStyle name="Számítás 2 10 2 3_Volatility" xfId="29903" xr:uid="{CA204BB3-981E-446B-AAD1-2AF7483B5790}"/>
    <cellStyle name="Számítás 2 10 2 4" xfId="29904" xr:uid="{A35A314A-27F4-4851-84E6-C0538BEE09FE}"/>
    <cellStyle name="Számítás 2 10 2 4 2" xfId="29905" xr:uid="{E0C09C0D-5DC8-4C98-9BC0-E8C6CA2C927C}"/>
    <cellStyle name="Számítás 2 10 2 4_Volatility" xfId="29906" xr:uid="{88941484-58A7-43AD-9B6C-0BF91A36633B}"/>
    <cellStyle name="Számítás 2 10 2 5" xfId="29907" xr:uid="{E16BA317-C670-4E17-B86C-06C6FC2B72A0}"/>
    <cellStyle name="Számítás 2 10 2_Volatility" xfId="29908" xr:uid="{8D4A95DF-B3D8-4848-83FA-C276B4EC9D9B}"/>
    <cellStyle name="Számítás 2 10 3" xfId="29909" xr:uid="{272DF00E-431A-4EB5-8FC3-AD8108163308}"/>
    <cellStyle name="Számítás 2 10 3 2" xfId="29910" xr:uid="{55560524-750F-4DE6-B02D-2122A29F2DD2}"/>
    <cellStyle name="Számítás 2 10 3 2 2" xfId="29911" xr:uid="{54E8AE9C-A8CA-4AF7-92AB-7CE2400466C4}"/>
    <cellStyle name="Számítás 2 10 3 2_Volatility" xfId="29912" xr:uid="{ACCF9F38-05B6-4236-9856-8AE35DD53AD9}"/>
    <cellStyle name="Számítás 2 10 3 3" xfId="29913" xr:uid="{88902E72-F48A-442F-A581-4A25237F1EDB}"/>
    <cellStyle name="Számítás 2 10 3_Volatility" xfId="29914" xr:uid="{13A111CF-483A-4AE0-B6DA-EC1686C9DE2E}"/>
    <cellStyle name="Számítás 2 10 4" xfId="29915" xr:uid="{78CBBF89-72BB-4143-87E8-9FE55179B377}"/>
    <cellStyle name="Számítás 2 10 4 2" xfId="29916" xr:uid="{D1DC6251-9250-4FC8-AC21-4E1994F24F68}"/>
    <cellStyle name="Számítás 2 10 4_Volatility" xfId="29917" xr:uid="{570DAA1B-5114-46EC-89EB-ED608F257555}"/>
    <cellStyle name="Számítás 2 10 5" xfId="29918" xr:uid="{49160FCC-165D-40A3-B255-7E7B66F74A4B}"/>
    <cellStyle name="Számítás 2 10_Volatility" xfId="29919" xr:uid="{CE2A0132-F61A-47E5-A214-EBB140E9CCDF}"/>
    <cellStyle name="Számítás 2 11" xfId="29920" xr:uid="{97989507-8123-4050-82A6-3D158B630695}"/>
    <cellStyle name="Számítás 2 11 2" xfId="29921" xr:uid="{62557D1F-B273-457D-AF8B-0E37C1C92227}"/>
    <cellStyle name="Számítás 2 11 2 2" xfId="29922" xr:uid="{52D1C097-8798-4076-8C58-3E5EF49FAC6B}"/>
    <cellStyle name="Számítás 2 11 2 2 2" xfId="29923" xr:uid="{3A80C25B-FCEC-4724-9A3D-2FE58E9C73A3}"/>
    <cellStyle name="Számítás 2 11 2 2 2 2" xfId="29924" xr:uid="{7DC61EDD-7773-40EC-B0F5-BF8B7EE147AA}"/>
    <cellStyle name="Számítás 2 11 2 2 2_Volatility" xfId="29925" xr:uid="{1D6803F0-2DAD-4BA8-A686-243A7C0792DC}"/>
    <cellStyle name="Számítás 2 11 2 2 3" xfId="29926" xr:uid="{A2A6F857-2943-4A6B-BE87-EBFA1732D76C}"/>
    <cellStyle name="Számítás 2 11 2 2_Volatility" xfId="29927" xr:uid="{1A81C912-6BCA-401B-88C8-09A4B9827E0A}"/>
    <cellStyle name="Számítás 2 11 2 3" xfId="29928" xr:uid="{FBE85B2D-3E22-4FDF-A3F3-5E2E878E1B3D}"/>
    <cellStyle name="Számítás 2 11 2 3 2" xfId="29929" xr:uid="{0D9C796E-E160-465D-A32E-F6A19761A539}"/>
    <cellStyle name="Számítás 2 11 2 3 2 2" xfId="29930" xr:uid="{0124DB91-8016-4A07-A6B7-B44023771293}"/>
    <cellStyle name="Számítás 2 11 2 3 2_Volatility" xfId="29931" xr:uid="{43A9ACB4-0C17-4E47-85D6-3E1C2701A8A5}"/>
    <cellStyle name="Számítás 2 11 2 3 3" xfId="29932" xr:uid="{A3B1DFD2-142D-45D8-9FA1-2C7A3875CB68}"/>
    <cellStyle name="Számítás 2 11 2 3_Volatility" xfId="29933" xr:uid="{7B62F6E7-C62F-4A32-8CE2-0DE74462C401}"/>
    <cellStyle name="Számítás 2 11 2 4" xfId="29934" xr:uid="{7EA3ECF7-48F4-42F7-9B4F-2ACEBA328D89}"/>
    <cellStyle name="Számítás 2 11 2 4 2" xfId="29935" xr:uid="{49298157-7ECE-4ACC-8E0E-D09AE5A60D95}"/>
    <cellStyle name="Számítás 2 11 2 4_Volatility" xfId="29936" xr:uid="{504AE26E-06E2-429D-B512-201AE2631C4F}"/>
    <cellStyle name="Számítás 2 11 2 5" xfId="29937" xr:uid="{BF4175CE-A05A-4B08-BAE2-2E9D26073EE3}"/>
    <cellStyle name="Számítás 2 11 2_Volatility" xfId="29938" xr:uid="{92BFF6C3-6382-4251-8BEC-C7B6F175CD61}"/>
    <cellStyle name="Számítás 2 11 3" xfId="29939" xr:uid="{2F48062B-6889-4D61-818B-CF5163DF2BC4}"/>
    <cellStyle name="Számítás 2 11 3 2" xfId="29940" xr:uid="{82505507-A1CE-4F26-9E05-920519200E25}"/>
    <cellStyle name="Számítás 2 11 3 2 2" xfId="29941" xr:uid="{3F63F3A2-76CF-48B4-9870-4E3341EEBB7A}"/>
    <cellStyle name="Számítás 2 11 3 2_Volatility" xfId="29942" xr:uid="{4C4CF6C3-4EDF-457D-A0D4-D4F25A88EEB1}"/>
    <cellStyle name="Számítás 2 11 3 3" xfId="29943" xr:uid="{E3B09898-DD5F-4BD8-AC0B-720FCF5433D2}"/>
    <cellStyle name="Számítás 2 11 3_Volatility" xfId="29944" xr:uid="{CBF2679D-9B25-44D8-95AD-4B26B697C134}"/>
    <cellStyle name="Számítás 2 11 4" xfId="29945" xr:uid="{F03B8C3E-AA3B-4675-A118-F96A5868397F}"/>
    <cellStyle name="Számítás 2 11 4 2" xfId="29946" xr:uid="{0713F7E8-1762-4875-B789-55724C07B739}"/>
    <cellStyle name="Számítás 2 11 4_Volatility" xfId="29947" xr:uid="{A2B90322-5E0F-4100-9E57-EA5A22C3A4D2}"/>
    <cellStyle name="Számítás 2 11 5" xfId="29948" xr:uid="{F757E06B-0CFE-432C-B3F0-C4B7D3ABB9DD}"/>
    <cellStyle name="Számítás 2 11_Volatility" xfId="29949" xr:uid="{DDF4A0F2-34A8-4303-9D22-E20D95B19939}"/>
    <cellStyle name="Számítás 2 12" xfId="29950" xr:uid="{4753BB38-FD1B-437B-B102-F69ED8FD71B5}"/>
    <cellStyle name="Számítás 2 12 2" xfId="29951" xr:uid="{270003B7-BD4C-401C-9209-0EFCA2D48A8C}"/>
    <cellStyle name="Számítás 2 12 2 2" xfId="29952" xr:uid="{960A7E8B-BA0C-4B44-8EAA-F180A1804A5A}"/>
    <cellStyle name="Számítás 2 12 2 2 2" xfId="29953" xr:uid="{50182850-B5CD-423A-AD7E-6349035A25B9}"/>
    <cellStyle name="Számítás 2 12 2 2 2 2" xfId="29954" xr:uid="{4A895322-9062-4F8C-BB0E-D4D10E747DD2}"/>
    <cellStyle name="Számítás 2 12 2 2 2_Volatility" xfId="29955" xr:uid="{6F9302D3-C1E1-4463-8B29-BB876423E23E}"/>
    <cellStyle name="Számítás 2 12 2 2 3" xfId="29956" xr:uid="{2B7F489E-D5E8-46DE-911D-524D9AA621EB}"/>
    <cellStyle name="Számítás 2 12 2 2_Volatility" xfId="29957" xr:uid="{5E58EA89-6A20-4A5E-A757-F5843A8C2807}"/>
    <cellStyle name="Számítás 2 12 2 3" xfId="29958" xr:uid="{84E4E264-9996-45E6-84F5-8D283F4CE982}"/>
    <cellStyle name="Számítás 2 12 2 3 2" xfId="29959" xr:uid="{91F049D6-4705-462E-B9B9-06B00CF2F7C5}"/>
    <cellStyle name="Számítás 2 12 2 3 2 2" xfId="29960" xr:uid="{C8FDE623-75FB-4A52-A26F-E264B22D9AED}"/>
    <cellStyle name="Számítás 2 12 2 3 2_Volatility" xfId="29961" xr:uid="{44CD4B7F-4252-499E-B2AB-12877C2FA9F1}"/>
    <cellStyle name="Számítás 2 12 2 3 3" xfId="29962" xr:uid="{94A9556D-465E-44CE-AFFA-0AE12461875C}"/>
    <cellStyle name="Számítás 2 12 2 3_Volatility" xfId="29963" xr:uid="{ADE363DB-2012-4A3A-94DE-8B3FD3086BD2}"/>
    <cellStyle name="Számítás 2 12 2 4" xfId="29964" xr:uid="{82A8D0B9-D61E-46ED-9FBD-7CABCBCE740C}"/>
    <cellStyle name="Számítás 2 12 2 4 2" xfId="29965" xr:uid="{63E3946C-4F37-4C4E-81ED-A668D81E66C0}"/>
    <cellStyle name="Számítás 2 12 2 4_Volatility" xfId="29966" xr:uid="{FDEA9806-2102-4DCA-8B4C-9515B9CBDD6B}"/>
    <cellStyle name="Számítás 2 12 2 5" xfId="29967" xr:uid="{B680DCE0-43C0-461A-A073-B22110A089E3}"/>
    <cellStyle name="Számítás 2 12 2_Volatility" xfId="29968" xr:uid="{6EB45730-F6A8-47CE-855B-7B8096557A91}"/>
    <cellStyle name="Számítás 2 12 3" xfId="29969" xr:uid="{600E3F5C-FAA3-4C72-B519-A7FA4D6B6441}"/>
    <cellStyle name="Számítás 2 12 3 2" xfId="29970" xr:uid="{A525EC2D-DE4F-48EB-B965-DB177DE50DD6}"/>
    <cellStyle name="Számítás 2 12 3 2 2" xfId="29971" xr:uid="{618CE33A-9855-4D36-948C-5F44D25795F1}"/>
    <cellStyle name="Számítás 2 12 3 2_Volatility" xfId="29972" xr:uid="{EA39F640-8742-4D6B-80ED-A880CA85D98A}"/>
    <cellStyle name="Számítás 2 12 3 3" xfId="29973" xr:uid="{7E07156A-6F7E-4C1A-9805-D3F5422DE639}"/>
    <cellStyle name="Számítás 2 12 3_Volatility" xfId="29974" xr:uid="{BBD6FFC5-4301-4448-8680-8ECF2A2B8675}"/>
    <cellStyle name="Számítás 2 12 4" xfId="29975" xr:uid="{A71560E5-CD4F-4A81-B2CE-6D1AE70F6728}"/>
    <cellStyle name="Számítás 2 12 4 2" xfId="29976" xr:uid="{C7253CDD-F408-49D9-969A-5FA9D52E1F50}"/>
    <cellStyle name="Számítás 2 12 4_Volatility" xfId="29977" xr:uid="{4C90A81E-A409-43A1-83EA-CDED469A06D8}"/>
    <cellStyle name="Számítás 2 12 5" xfId="29978" xr:uid="{E444AA96-768B-406D-A389-A88550A96B62}"/>
    <cellStyle name="Számítás 2 12_Volatility" xfId="29979" xr:uid="{FA07AEF3-3790-47AD-94DD-87A49B44A741}"/>
    <cellStyle name="Számítás 2 13" xfId="29980" xr:uid="{768ECFAC-2FF8-46F5-9C9A-6A78226EB3EA}"/>
    <cellStyle name="Számítás 2 13 2" xfId="29981" xr:uid="{713F89BD-0C5B-4C9A-AC6F-618C597188A1}"/>
    <cellStyle name="Számítás 2 13 2 2" xfId="29982" xr:uid="{FB7FD95E-68FA-4C76-B639-8319C157D547}"/>
    <cellStyle name="Számítás 2 13 2 2 2" xfId="29983" xr:uid="{D09F68A2-30DF-41FE-A079-188466AD9F4E}"/>
    <cellStyle name="Számítás 2 13 2 2 2 2" xfId="29984" xr:uid="{CC2D2F72-2722-425F-B9DD-5C368E419B7C}"/>
    <cellStyle name="Számítás 2 13 2 2 2_Volatility" xfId="29985" xr:uid="{BA2CC8D3-809C-4B5D-A3E6-FB8839846280}"/>
    <cellStyle name="Számítás 2 13 2 2 3" xfId="29986" xr:uid="{C6CC817B-7D93-4A61-97FC-9436CFA5F142}"/>
    <cellStyle name="Számítás 2 13 2 2_Volatility" xfId="29987" xr:uid="{76142536-3697-429C-960E-76BBF8BAEC9A}"/>
    <cellStyle name="Számítás 2 13 2 3" xfId="29988" xr:uid="{16150A1E-8886-4F3D-8A42-622B18713DA5}"/>
    <cellStyle name="Számítás 2 13 2 3 2" xfId="29989" xr:uid="{6D80E866-376B-4DA5-AA66-6FBE3E44622A}"/>
    <cellStyle name="Számítás 2 13 2 3 2 2" xfId="29990" xr:uid="{7C136BC2-A0DA-448D-BEFD-4CFCF7C18014}"/>
    <cellStyle name="Számítás 2 13 2 3 2_Volatility" xfId="29991" xr:uid="{28751393-E81F-4602-91EC-FFA747C00514}"/>
    <cellStyle name="Számítás 2 13 2 3 3" xfId="29992" xr:uid="{D90DBACA-6DCB-4C20-8F64-F66846A40CFC}"/>
    <cellStyle name="Számítás 2 13 2 3_Volatility" xfId="29993" xr:uid="{14155BBE-F12C-4336-843E-097AB349A935}"/>
    <cellStyle name="Számítás 2 13 2 4" xfId="29994" xr:uid="{04D755DB-DAA4-49EC-98E1-A9149CE12F00}"/>
    <cellStyle name="Számítás 2 13 2 4 2" xfId="29995" xr:uid="{CBFE5311-C476-4EA9-B0B1-32402DFA5A1F}"/>
    <cellStyle name="Számítás 2 13 2 4_Volatility" xfId="29996" xr:uid="{268791F2-B817-478F-AE82-D22AB1F55F30}"/>
    <cellStyle name="Számítás 2 13 2 5" xfId="29997" xr:uid="{5B3C86F3-A7E8-42BF-9690-B6010223013C}"/>
    <cellStyle name="Számítás 2 13 2_Volatility" xfId="29998" xr:uid="{16EBCE31-B7BC-4476-A201-AC50FCC108A1}"/>
    <cellStyle name="Számítás 2 13 3" xfId="29999" xr:uid="{38C7D41C-8E08-4E5A-A8C0-8A9A20D6ABEF}"/>
    <cellStyle name="Számítás 2 13 3 2" xfId="30000" xr:uid="{695E2634-56FB-4FC1-A878-DF5E8A5D6809}"/>
    <cellStyle name="Számítás 2 13 3 2 2" xfId="30001" xr:uid="{B4D05A73-58A8-4444-9066-3DA371886563}"/>
    <cellStyle name="Számítás 2 13 3 2_Volatility" xfId="30002" xr:uid="{E96840B8-D42F-4BB6-9FAD-6617713AD9B2}"/>
    <cellStyle name="Számítás 2 13 3 3" xfId="30003" xr:uid="{E573DDE5-43C4-46EF-A327-1E616C5D4390}"/>
    <cellStyle name="Számítás 2 13 3_Volatility" xfId="30004" xr:uid="{64532387-9602-4236-BD15-642F8D417F36}"/>
    <cellStyle name="Számítás 2 13 4" xfId="30005" xr:uid="{C9145E9F-F2D1-4AB6-A623-9354720AA0DA}"/>
    <cellStyle name="Számítás 2 13 4 2" xfId="30006" xr:uid="{A0FBBD01-3A30-49D0-8C28-A2E6E7415DF6}"/>
    <cellStyle name="Számítás 2 13 4_Volatility" xfId="30007" xr:uid="{BED7A496-4BED-4D27-A0B2-76CCB77F86D6}"/>
    <cellStyle name="Számítás 2 13 5" xfId="30008" xr:uid="{EAE40BF2-91A4-41C3-AF56-9CF2DB61B053}"/>
    <cellStyle name="Számítás 2 13_Volatility" xfId="30009" xr:uid="{BD0754B7-17FC-42CC-B3D3-B86FFB311EF4}"/>
    <cellStyle name="Számítás 2 14" xfId="30010" xr:uid="{32D8BF57-3BD7-4041-A0D7-7D6202F6B59B}"/>
    <cellStyle name="Számítás 2 14 2" xfId="30011" xr:uid="{35D69C63-87F4-4525-8E54-519B63BBAC4E}"/>
    <cellStyle name="Számítás 2 14 2 2" xfId="30012" xr:uid="{4E30C6EA-8B62-4F8F-B66A-BBF3214AFDAF}"/>
    <cellStyle name="Számítás 2 14 2 2 2" xfId="30013" xr:uid="{CE2CF9ED-9654-403D-A2E8-3E6BC89067EE}"/>
    <cellStyle name="Számítás 2 14 2 2 2 2" xfId="30014" xr:uid="{E93B8253-193C-463B-B736-17FE38A50984}"/>
    <cellStyle name="Számítás 2 14 2 2 2_Volatility" xfId="30015" xr:uid="{CC86BEDD-00A2-4C3B-AF2D-421A4B981B6F}"/>
    <cellStyle name="Számítás 2 14 2 2 3" xfId="30016" xr:uid="{A43D8441-FBEE-403D-9D1E-9F24B557908E}"/>
    <cellStyle name="Számítás 2 14 2 2_Volatility" xfId="30017" xr:uid="{D66EB026-A5E9-4915-BC2F-51BF7C22AC1C}"/>
    <cellStyle name="Számítás 2 14 2 3" xfId="30018" xr:uid="{A6017294-DBD5-49E9-AE6E-5AC8511782C9}"/>
    <cellStyle name="Számítás 2 14 2 3 2" xfId="30019" xr:uid="{9B6D1BFF-3AEB-4559-A112-2CF4B8ED804C}"/>
    <cellStyle name="Számítás 2 14 2 3 2 2" xfId="30020" xr:uid="{3715076D-CAC1-4F50-B742-68D4055EBC19}"/>
    <cellStyle name="Számítás 2 14 2 3 2_Volatility" xfId="30021" xr:uid="{A43F5C4D-26A9-4A0B-AEDE-B93A773B8410}"/>
    <cellStyle name="Számítás 2 14 2 3 3" xfId="30022" xr:uid="{CDDE6253-FBBD-42DD-8B07-E80A4D47BEDF}"/>
    <cellStyle name="Számítás 2 14 2 3_Volatility" xfId="30023" xr:uid="{E0B9D84B-BCAF-4F58-8DE3-24E2676DF615}"/>
    <cellStyle name="Számítás 2 14 2 4" xfId="30024" xr:uid="{76B20FC1-1CF6-48AD-B2E8-4B0FF09470EB}"/>
    <cellStyle name="Számítás 2 14 2 4 2" xfId="30025" xr:uid="{25E402DA-D388-4A2E-BE83-494D86E535B1}"/>
    <cellStyle name="Számítás 2 14 2 4_Volatility" xfId="30026" xr:uid="{09970596-1894-4F5B-B5E1-BA2BB1711920}"/>
    <cellStyle name="Számítás 2 14 2 5" xfId="30027" xr:uid="{5D8EF710-C2BD-4F28-9842-FD74B7356641}"/>
    <cellStyle name="Számítás 2 14 2_Volatility" xfId="30028" xr:uid="{DF6FF963-DBA5-4776-99B2-9D7223959722}"/>
    <cellStyle name="Számítás 2 14 3" xfId="30029" xr:uid="{316872F4-EC22-428E-9CAE-AB23E4A7C6E4}"/>
    <cellStyle name="Számítás 2 14 3 2" xfId="30030" xr:uid="{83997FEC-07DC-4B68-81FE-77BEB2AB8593}"/>
    <cellStyle name="Számítás 2 14 3 2 2" xfId="30031" xr:uid="{2A9BCFBF-764E-41C2-9A21-2AF3C3D6459C}"/>
    <cellStyle name="Számítás 2 14 3 2_Volatility" xfId="30032" xr:uid="{A778432E-9158-4898-95A2-73F2733181CA}"/>
    <cellStyle name="Számítás 2 14 3 3" xfId="30033" xr:uid="{4031983C-9551-4173-9278-253C40E56534}"/>
    <cellStyle name="Számítás 2 14 3_Volatility" xfId="30034" xr:uid="{50B103D0-F97C-4DA9-8B10-9D443003BB9A}"/>
    <cellStyle name="Számítás 2 14 4" xfId="30035" xr:uid="{8448F0FE-52A4-4AB8-BF65-7299EE670657}"/>
    <cellStyle name="Számítás 2 14 4 2" xfId="30036" xr:uid="{203468CB-4719-49A7-A217-A4ABCC7DCA5C}"/>
    <cellStyle name="Számítás 2 14 4_Volatility" xfId="30037" xr:uid="{1748BFB7-932C-4797-B359-BCBA7A8BEEA2}"/>
    <cellStyle name="Számítás 2 14 5" xfId="30038" xr:uid="{1C763B99-C19E-4773-A3DE-858FF8460107}"/>
    <cellStyle name="Számítás 2 14_Volatility" xfId="30039" xr:uid="{5E6AFBEB-BBEF-4B8F-B34C-AD25AB7D06D1}"/>
    <cellStyle name="Számítás 2 15" xfId="30040" xr:uid="{477A4174-5DBA-4919-B9F5-99E3D001777F}"/>
    <cellStyle name="Számítás 2 15 2" xfId="30041" xr:uid="{2D4A6D81-792C-4E29-82EB-55D0AC2FF243}"/>
    <cellStyle name="Számítás 2 15 2 2" xfId="30042" xr:uid="{D344FEE3-3255-4440-92EB-9DF5C78A3CF5}"/>
    <cellStyle name="Számítás 2 15 2 2 2" xfId="30043" xr:uid="{7E4791C6-6D48-4812-877A-9A2305C7F97E}"/>
    <cellStyle name="Számítás 2 15 2 2 2 2" xfId="30044" xr:uid="{1799F17D-33BB-475F-A01C-B62080E711AB}"/>
    <cellStyle name="Számítás 2 15 2 2 2_Volatility" xfId="30045" xr:uid="{9BE00415-3C28-4CC1-932A-2165076F6104}"/>
    <cellStyle name="Számítás 2 15 2 2 3" xfId="30046" xr:uid="{B2A03757-6625-4797-823D-662304FC5467}"/>
    <cellStyle name="Számítás 2 15 2 2_Volatility" xfId="30047" xr:uid="{FE12A3E9-8407-446B-AC29-0826BA563AF2}"/>
    <cellStyle name="Számítás 2 15 2 3" xfId="30048" xr:uid="{2F3949C8-E671-4149-9D24-0A7054A5EBC4}"/>
    <cellStyle name="Számítás 2 15 2 3 2" xfId="30049" xr:uid="{EC54B999-553E-49F3-B30F-06073DBC0F80}"/>
    <cellStyle name="Számítás 2 15 2 3 2 2" xfId="30050" xr:uid="{4645E58A-2258-45F1-B928-11F670F98191}"/>
    <cellStyle name="Számítás 2 15 2 3 2_Volatility" xfId="30051" xr:uid="{E99B8F24-0AD5-4414-81F4-8D2E5CF91B2B}"/>
    <cellStyle name="Számítás 2 15 2 3 3" xfId="30052" xr:uid="{FE17E542-2962-4342-AE78-CF23ADB7EF91}"/>
    <cellStyle name="Számítás 2 15 2 3_Volatility" xfId="30053" xr:uid="{785FA985-5215-464E-B7C4-33308EAB58C8}"/>
    <cellStyle name="Számítás 2 15 2 4" xfId="30054" xr:uid="{3AB083A2-603F-44AE-A73A-8EAA789CECB2}"/>
    <cellStyle name="Számítás 2 15 2 4 2" xfId="30055" xr:uid="{3792BC6E-DA25-4348-9954-E71F4F8F9113}"/>
    <cellStyle name="Számítás 2 15 2 4_Volatility" xfId="30056" xr:uid="{A94F21B8-4ABC-45C1-A721-C61116865583}"/>
    <cellStyle name="Számítás 2 15 2 5" xfId="30057" xr:uid="{A64B693C-E6F6-43FD-8EDB-D07865E720B9}"/>
    <cellStyle name="Számítás 2 15 2_Volatility" xfId="30058" xr:uid="{75E959B3-2BD2-4D98-89DE-C35C8F151DC0}"/>
    <cellStyle name="Számítás 2 15 3" xfId="30059" xr:uid="{169AF259-182A-4063-94B9-13EBC8C7F2BE}"/>
    <cellStyle name="Számítás 2 15 3 2" xfId="30060" xr:uid="{3A85390D-7B52-43A8-B5FD-C16E53929B50}"/>
    <cellStyle name="Számítás 2 15 3 2 2" xfId="30061" xr:uid="{BDBEF121-3D5E-422E-9317-051DB7A03842}"/>
    <cellStyle name="Számítás 2 15 3 2_Volatility" xfId="30062" xr:uid="{C26AE897-AC44-4288-A834-402865B3FD17}"/>
    <cellStyle name="Számítás 2 15 3 3" xfId="30063" xr:uid="{9DA8C0EF-AB8B-4333-8019-AD7D646F47E7}"/>
    <cellStyle name="Számítás 2 15 3_Volatility" xfId="30064" xr:uid="{E12B9889-A43D-41FF-9E76-7F5143ED7922}"/>
    <cellStyle name="Számítás 2 15 4" xfId="30065" xr:uid="{25C7DB28-4345-47FD-865B-0F775B41BC23}"/>
    <cellStyle name="Számítás 2 15 4 2" xfId="30066" xr:uid="{2B63C3E8-FB6C-46E9-A8C2-86CFA1332E93}"/>
    <cellStyle name="Számítás 2 15 4_Volatility" xfId="30067" xr:uid="{2F686C92-F233-4192-99DF-66CF0FE2C23D}"/>
    <cellStyle name="Számítás 2 15 5" xfId="30068" xr:uid="{F24AC20D-089B-4E8F-8B12-20615CE1FAE1}"/>
    <cellStyle name="Számítás 2 15_Volatility" xfId="30069" xr:uid="{6947D698-B961-447B-8760-6E5AC15023E4}"/>
    <cellStyle name="Számítás 2 16" xfId="30070" xr:uid="{C268C8FF-B1A0-4BB3-B94F-A5E162CDD7AB}"/>
    <cellStyle name="Számítás 2 16 2" xfId="30071" xr:uid="{28CD9F0E-9030-491B-A0D1-FC77983BBAF5}"/>
    <cellStyle name="Számítás 2 16 2 2" xfId="30072" xr:uid="{04E84150-B5E2-48EA-99EF-59E3EDA8041E}"/>
    <cellStyle name="Számítás 2 16 2 2 2" xfId="30073" xr:uid="{A7228D4A-9AA4-4AD5-8D46-17455081BDEC}"/>
    <cellStyle name="Számítás 2 16 2 2 2 2" xfId="30074" xr:uid="{5F8A3950-B2D9-494B-B16A-82CF4DA53867}"/>
    <cellStyle name="Számítás 2 16 2 2 2_Volatility" xfId="30075" xr:uid="{7B1F6381-A057-43D4-AECE-E9676AEB0255}"/>
    <cellStyle name="Számítás 2 16 2 2 3" xfId="30076" xr:uid="{06A4DC3D-4EBA-4AFE-9D34-5DC8E85D1216}"/>
    <cellStyle name="Számítás 2 16 2 2_Volatility" xfId="30077" xr:uid="{9B90C0EC-4BDA-4036-B97E-5419175899E3}"/>
    <cellStyle name="Számítás 2 16 2 3" xfId="30078" xr:uid="{467634DA-10A8-4046-81B5-AEDD29870AB6}"/>
    <cellStyle name="Számítás 2 16 2 3 2" xfId="30079" xr:uid="{4D6E0B03-F73B-4A6D-B5AD-C38EE3DEFB3F}"/>
    <cellStyle name="Számítás 2 16 2 3 2 2" xfId="30080" xr:uid="{27DAD8E9-4EF6-4A03-92A8-730296DBEA1C}"/>
    <cellStyle name="Számítás 2 16 2 3 2_Volatility" xfId="30081" xr:uid="{B4E97D72-F7E1-4DA3-8A95-0208CC244A06}"/>
    <cellStyle name="Számítás 2 16 2 3 3" xfId="30082" xr:uid="{DEBBEBCF-0E03-4D3B-83D2-B8A5C8B19E4A}"/>
    <cellStyle name="Számítás 2 16 2 3_Volatility" xfId="30083" xr:uid="{4286CCF7-C76A-4EE8-AFD8-5A1FBAA9714F}"/>
    <cellStyle name="Számítás 2 16 2 4" xfId="30084" xr:uid="{9E331788-DD76-4178-98C4-B251B1A091CF}"/>
    <cellStyle name="Számítás 2 16 2 4 2" xfId="30085" xr:uid="{E8764CC1-1AA1-4F41-A918-7F1151087E18}"/>
    <cellStyle name="Számítás 2 16 2 4_Volatility" xfId="30086" xr:uid="{7FE23E8B-080C-4DDC-A10B-4C466EDA4F3B}"/>
    <cellStyle name="Számítás 2 16 2 5" xfId="30087" xr:uid="{8464B303-9C45-4272-8309-BDEA7646E639}"/>
    <cellStyle name="Számítás 2 16 2_Volatility" xfId="30088" xr:uid="{A9264337-84F9-41B5-93DD-1631529E4AFF}"/>
    <cellStyle name="Számítás 2 16 3" xfId="30089" xr:uid="{8AD26552-E345-491C-97FC-1174AC32D98A}"/>
    <cellStyle name="Számítás 2 16 3 2" xfId="30090" xr:uid="{C5BFC551-415D-4640-B22E-1F2425617663}"/>
    <cellStyle name="Számítás 2 16 3 2 2" xfId="30091" xr:uid="{ECDF4947-7B15-459B-B416-EB5E45C72A13}"/>
    <cellStyle name="Számítás 2 16 3 2_Volatility" xfId="30092" xr:uid="{B7C38540-9BF5-46EF-89AA-40B4AB344D80}"/>
    <cellStyle name="Számítás 2 16 3 3" xfId="30093" xr:uid="{56881D77-CBB9-48EF-9B17-037EB655449E}"/>
    <cellStyle name="Számítás 2 16 3_Volatility" xfId="30094" xr:uid="{F24E57A5-A8E0-4D33-8381-BC45BD014204}"/>
    <cellStyle name="Számítás 2 16 4" xfId="30095" xr:uid="{8B3EAA8A-4651-4429-B58A-6E3A7AC62DBB}"/>
    <cellStyle name="Számítás 2 16 4 2" xfId="30096" xr:uid="{A1602B2C-FECA-474F-9592-87078CAA04AE}"/>
    <cellStyle name="Számítás 2 16 4_Volatility" xfId="30097" xr:uid="{A5A64281-08FC-455E-BD19-81CF63BAC816}"/>
    <cellStyle name="Számítás 2 16 5" xfId="30098" xr:uid="{ECE24439-F5DF-453E-A86E-45E9DA023569}"/>
    <cellStyle name="Számítás 2 16_Volatility" xfId="30099" xr:uid="{4547F7AE-1321-4B8D-890D-9EE3FC6F9ABD}"/>
    <cellStyle name="Számítás 2 17" xfId="30100" xr:uid="{F864E4C0-FAF5-4927-9612-64E16FAF1D34}"/>
    <cellStyle name="Számítás 2 17 2" xfId="30101" xr:uid="{0DB10B6E-38FE-4D73-B32E-401B3AF3F677}"/>
    <cellStyle name="Számítás 2 17 2 2" xfId="30102" xr:uid="{4D2AD948-5343-40B6-90FD-D1A9831C912E}"/>
    <cellStyle name="Számítás 2 17 2 2 2" xfId="30103" xr:uid="{D5FD2B8E-F027-4662-A006-B994A778E419}"/>
    <cellStyle name="Számítás 2 17 2 2 2 2" xfId="30104" xr:uid="{82956A08-374F-4D05-93B1-6D622FCC42AB}"/>
    <cellStyle name="Számítás 2 17 2 2 2_Volatility" xfId="30105" xr:uid="{B0B48D0E-A9A6-4497-83F6-C8FD849C958A}"/>
    <cellStyle name="Számítás 2 17 2 2 3" xfId="30106" xr:uid="{5EB44A19-9DEF-418E-BF71-A30FD5F8A30F}"/>
    <cellStyle name="Számítás 2 17 2 2_Volatility" xfId="30107" xr:uid="{7BE5AF24-10CA-46BB-A1FB-C3B9FBD406BF}"/>
    <cellStyle name="Számítás 2 17 2 3" xfId="30108" xr:uid="{E678B5A1-26CE-452D-A5AE-CD4D21BC779C}"/>
    <cellStyle name="Számítás 2 17 2 3 2" xfId="30109" xr:uid="{C8B9C243-BC63-4BA8-8400-C0C97E57C350}"/>
    <cellStyle name="Számítás 2 17 2 3 2 2" xfId="30110" xr:uid="{C04D0DA3-95C8-4050-A6C0-E0FEED07193D}"/>
    <cellStyle name="Számítás 2 17 2 3 2_Volatility" xfId="30111" xr:uid="{3E12F763-87AE-4395-80C9-3375ADBFFC18}"/>
    <cellStyle name="Számítás 2 17 2 3 3" xfId="30112" xr:uid="{6565EE5B-B9D7-4CAF-9308-60532FA28166}"/>
    <cellStyle name="Számítás 2 17 2 3_Volatility" xfId="30113" xr:uid="{F924EE13-5850-4E92-8BFE-D8E2B2AB6CCE}"/>
    <cellStyle name="Számítás 2 17 2 4" xfId="30114" xr:uid="{6E8C68E1-C257-4BF7-8605-7FA32D02E911}"/>
    <cellStyle name="Számítás 2 17 2 4 2" xfId="30115" xr:uid="{F37075C1-1556-4589-A4A2-832078859A70}"/>
    <cellStyle name="Számítás 2 17 2 4_Volatility" xfId="30116" xr:uid="{FC93D1AB-691A-419A-B018-5BB10CE1EE3F}"/>
    <cellStyle name="Számítás 2 17 2 5" xfId="30117" xr:uid="{CE63B57D-C6A3-4E46-8AD6-DAFD059BEFEB}"/>
    <cellStyle name="Számítás 2 17 2_Volatility" xfId="30118" xr:uid="{9EF1DD96-17C6-4C12-818E-A4A594572488}"/>
    <cellStyle name="Számítás 2 17 3" xfId="30119" xr:uid="{CF845C08-F975-4D86-B770-00D93C4AFFFA}"/>
    <cellStyle name="Számítás 2 17 3 2" xfId="30120" xr:uid="{4F4358A0-D949-4DA3-AE32-2E030D031DC7}"/>
    <cellStyle name="Számítás 2 17 3 2 2" xfId="30121" xr:uid="{021D9F11-D54F-436A-B4E0-9CCD0472577C}"/>
    <cellStyle name="Számítás 2 17 3 2_Volatility" xfId="30122" xr:uid="{C5843A10-C1E4-4193-816B-4B8AB892ACBD}"/>
    <cellStyle name="Számítás 2 17 3 3" xfId="30123" xr:uid="{22D61D39-898A-482F-BD30-2168E7503686}"/>
    <cellStyle name="Számítás 2 17 3_Volatility" xfId="30124" xr:uid="{AA1F1E9D-9247-40BE-8F04-6FD781C9B1EB}"/>
    <cellStyle name="Számítás 2 17 4" xfId="30125" xr:uid="{7A5DB6CC-3C18-425E-95AD-39CEB8167058}"/>
    <cellStyle name="Számítás 2 17 4 2" xfId="30126" xr:uid="{62E078C2-43EF-4BFA-82B8-A10067F267DC}"/>
    <cellStyle name="Számítás 2 17 4_Volatility" xfId="30127" xr:uid="{058073AF-1DAA-415D-A148-60A2A9DB6570}"/>
    <cellStyle name="Számítás 2 17 5" xfId="30128" xr:uid="{4EB95B2A-F873-41F4-9D39-7C6A37EDA46A}"/>
    <cellStyle name="Számítás 2 17_Volatility" xfId="30129" xr:uid="{274B0B77-9F65-4922-B380-E6B306CA3AED}"/>
    <cellStyle name="Számítás 2 18" xfId="30130" xr:uid="{80DA6C6F-82B8-4B1B-BA2E-29B8691D505F}"/>
    <cellStyle name="Számítás 2 18 2" xfId="30131" xr:uid="{E5678282-AE83-4BB4-BD87-017FE7C82CCD}"/>
    <cellStyle name="Számítás 2 18 2 2" xfId="30132" xr:uid="{98D6A494-276A-46BF-95C5-48C6D68B0331}"/>
    <cellStyle name="Számítás 2 18 2 2 2" xfId="30133" xr:uid="{C04A76DB-CB33-45B0-8382-491FE50D1FB8}"/>
    <cellStyle name="Számítás 2 18 2 2 2 2" xfId="30134" xr:uid="{A350D252-0F74-4EE0-93C8-91F28659BDC5}"/>
    <cellStyle name="Számítás 2 18 2 2 2_Volatility" xfId="30135" xr:uid="{813D1C17-7839-4F59-8654-BBE1D82D3F22}"/>
    <cellStyle name="Számítás 2 18 2 2 3" xfId="30136" xr:uid="{2B9774E9-F03A-400E-943C-5F215DA27690}"/>
    <cellStyle name="Számítás 2 18 2 2_Volatility" xfId="30137" xr:uid="{B1EEFA81-BCCD-4E17-8E71-9BCE3F28A1A4}"/>
    <cellStyle name="Számítás 2 18 2 3" xfId="30138" xr:uid="{D89E913D-C83E-4296-B479-32ECCB1D4E05}"/>
    <cellStyle name="Számítás 2 18 2 3 2" xfId="30139" xr:uid="{FA367CDD-F8A6-4762-9B5F-67F386F02B3B}"/>
    <cellStyle name="Számítás 2 18 2 3 2 2" xfId="30140" xr:uid="{EB8302A0-3F5C-4F94-9503-468278BE20D4}"/>
    <cellStyle name="Számítás 2 18 2 3 2_Volatility" xfId="30141" xr:uid="{1CCB2443-4A90-488D-859C-EDA5C6D36979}"/>
    <cellStyle name="Számítás 2 18 2 3 3" xfId="30142" xr:uid="{111F3AF0-01BA-406A-BC41-856DB15A7A9B}"/>
    <cellStyle name="Számítás 2 18 2 3_Volatility" xfId="30143" xr:uid="{4BDF2C55-D26A-4558-A64A-C33A63280767}"/>
    <cellStyle name="Számítás 2 18 2 4" xfId="30144" xr:uid="{E4ADB934-B5D0-4165-B8E8-84BB8647388A}"/>
    <cellStyle name="Számítás 2 18 2 4 2" xfId="30145" xr:uid="{B3D64A4F-D7E1-4F00-A1B8-506EEB2FAAC1}"/>
    <cellStyle name="Számítás 2 18 2 4_Volatility" xfId="30146" xr:uid="{49A407C5-1BB4-4419-98D7-48E8771A0577}"/>
    <cellStyle name="Számítás 2 18 2 5" xfId="30147" xr:uid="{7E39CD74-8016-46F6-AFEB-F68D7DCA6CF1}"/>
    <cellStyle name="Számítás 2 18 2_Volatility" xfId="30148" xr:uid="{43B6A0D4-94A4-4FD6-9E1B-061079BFC55D}"/>
    <cellStyle name="Számítás 2 18 3" xfId="30149" xr:uid="{266068F3-2388-461C-A1DF-A25B16AFC87A}"/>
    <cellStyle name="Számítás 2 18 3 2" xfId="30150" xr:uid="{D551A86D-E72A-407B-83C0-EF38220736DF}"/>
    <cellStyle name="Számítás 2 18 3 2 2" xfId="30151" xr:uid="{1D1E3EE6-218A-402F-B40A-7595BCC71A0B}"/>
    <cellStyle name="Számítás 2 18 3 2_Volatility" xfId="30152" xr:uid="{4227CC46-AE35-4601-BC34-CC2EE492D4A7}"/>
    <cellStyle name="Számítás 2 18 3 3" xfId="30153" xr:uid="{ACF0CA16-0EC2-424A-AAFB-172977C23036}"/>
    <cellStyle name="Számítás 2 18 3_Volatility" xfId="30154" xr:uid="{AD64E113-1D8D-4AFA-A6F5-86382109AA10}"/>
    <cellStyle name="Számítás 2 18 4" xfId="30155" xr:uid="{97C2CAFB-95A2-40A5-884B-E07C48D5179B}"/>
    <cellStyle name="Számítás 2 18 4 2" xfId="30156" xr:uid="{12F00D2E-0F07-4B43-BDD4-99620BC79D72}"/>
    <cellStyle name="Számítás 2 18 4_Volatility" xfId="30157" xr:uid="{CD94EF66-CD54-4E97-8222-B03180335295}"/>
    <cellStyle name="Számítás 2 18 5" xfId="30158" xr:uid="{664D588A-5DB0-4812-BCB4-5DDED3CA3BA4}"/>
    <cellStyle name="Számítás 2 18_Volatility" xfId="30159" xr:uid="{1B2DF9FD-5696-4F1E-BCDB-441246FEA85B}"/>
    <cellStyle name="Számítás 2 19" xfId="30160" xr:uid="{642E74D3-E744-4962-824F-623781BA2169}"/>
    <cellStyle name="Számítás 2 19 2" xfId="30161" xr:uid="{65107DEA-97C8-4E25-9F91-94123BBB060C}"/>
    <cellStyle name="Számítás 2 19 2 2" xfId="30162" xr:uid="{C440FFDD-5F9D-4B56-9CAD-BB7102D772FB}"/>
    <cellStyle name="Számítás 2 19 2 2 2" xfId="30163" xr:uid="{34932B4E-F00D-48F9-B9FC-02256A56DF7D}"/>
    <cellStyle name="Számítás 2 19 2 2 2 2" xfId="30164" xr:uid="{E1E2D131-AE3F-45FD-9725-87396D308754}"/>
    <cellStyle name="Számítás 2 19 2 2 2_Volatility" xfId="30165" xr:uid="{0006ABA6-93D1-4F04-BEDF-14F7EF468715}"/>
    <cellStyle name="Számítás 2 19 2 2 3" xfId="30166" xr:uid="{D46D4907-8ADE-43EF-99D7-813AC16F3F84}"/>
    <cellStyle name="Számítás 2 19 2 2_Volatility" xfId="30167" xr:uid="{7F2CB1EF-4D3C-457A-B54E-8D369787F97D}"/>
    <cellStyle name="Számítás 2 19 2 3" xfId="30168" xr:uid="{5CF70E6E-F504-4460-A714-097B5491D1F4}"/>
    <cellStyle name="Számítás 2 19 2 3 2" xfId="30169" xr:uid="{3D48B917-96C1-4C6B-A5EF-E7095ED1DCC6}"/>
    <cellStyle name="Számítás 2 19 2 3 2 2" xfId="30170" xr:uid="{8EEB8942-D64F-4F87-9AC3-6EAD741F7652}"/>
    <cellStyle name="Számítás 2 19 2 3 2_Volatility" xfId="30171" xr:uid="{B78737CD-AB77-4B3B-9135-DB8854AEA9FF}"/>
    <cellStyle name="Számítás 2 19 2 3 3" xfId="30172" xr:uid="{88F33606-FDD7-429C-AAFA-AC444A208E49}"/>
    <cellStyle name="Számítás 2 19 2 3_Volatility" xfId="30173" xr:uid="{9B4CA7F5-530C-40FC-9BF3-B3AA58EE7424}"/>
    <cellStyle name="Számítás 2 19 2 4" xfId="30174" xr:uid="{3F2884E9-7D34-428F-9491-0007A8771469}"/>
    <cellStyle name="Számítás 2 19 2 4 2" xfId="30175" xr:uid="{7E43442E-9AA0-4D37-AB85-01CBB2C2A87E}"/>
    <cellStyle name="Számítás 2 19 2 4_Volatility" xfId="30176" xr:uid="{FA921296-675D-411C-95A5-D828C0CDCF70}"/>
    <cellStyle name="Számítás 2 19 2 5" xfId="30177" xr:uid="{9CDF5F41-0283-448F-A946-2F996FDA263B}"/>
    <cellStyle name="Számítás 2 19 2_Volatility" xfId="30178" xr:uid="{1E7C425C-2FD4-4D7E-B064-4025040E39E8}"/>
    <cellStyle name="Számítás 2 19 3" xfId="30179" xr:uid="{47B368C4-BA5C-4B79-AEA4-8B14ECD48CCB}"/>
    <cellStyle name="Számítás 2 19 3 2" xfId="30180" xr:uid="{095EDF2C-F667-4BB0-89D1-A7FCA8AA60E8}"/>
    <cellStyle name="Számítás 2 19 3 2 2" xfId="30181" xr:uid="{4B39F810-5B55-4E8C-B8FE-52685055C856}"/>
    <cellStyle name="Számítás 2 19 3 2_Volatility" xfId="30182" xr:uid="{EA0ACC8E-8816-48E2-80D7-C4D425C1E21E}"/>
    <cellStyle name="Számítás 2 19 3 3" xfId="30183" xr:uid="{E88D7112-D62B-4AE7-AECA-61FA7A0D5AF5}"/>
    <cellStyle name="Számítás 2 19 3_Volatility" xfId="30184" xr:uid="{3E024B85-844E-4A61-82C6-2A4CF5AAEB45}"/>
    <cellStyle name="Számítás 2 19 4" xfId="30185" xr:uid="{FAD57547-14B2-4C49-AC23-8CB84FF2BFE0}"/>
    <cellStyle name="Számítás 2 19 4 2" xfId="30186" xr:uid="{F6AD9177-F0FF-4D24-980C-C615ABC20636}"/>
    <cellStyle name="Számítás 2 19 4_Volatility" xfId="30187" xr:uid="{D3B17E1C-87E9-4C83-8EB3-C43EAD5AA536}"/>
    <cellStyle name="Számítás 2 19 5" xfId="30188" xr:uid="{3E2B6D79-4A12-4771-9EF1-D37765ACDD6D}"/>
    <cellStyle name="Számítás 2 19_Volatility" xfId="30189" xr:uid="{321F09EE-0659-4148-8016-CFD04314F4BE}"/>
    <cellStyle name="Számítás 2 2" xfId="30190" xr:uid="{88C7874F-EBFB-4AD6-8315-08761D13D53E}"/>
    <cellStyle name="Számítás 2 2 2" xfId="30191" xr:uid="{CC7E2F26-7131-44CB-9A8D-5CAC13FC9D45}"/>
    <cellStyle name="Számítás 2 2 2 2" xfId="30192" xr:uid="{B88962B9-6826-4D90-B0EB-420B49C6E059}"/>
    <cellStyle name="Számítás 2 2 2 2 2" xfId="30193" xr:uid="{E2EFE67D-B3A9-42E6-8127-53DEE80B688B}"/>
    <cellStyle name="Számítás 2 2 2 2 2 2" xfId="30194" xr:uid="{C0D5161F-6690-4D47-ABAF-5F20A706149B}"/>
    <cellStyle name="Számítás 2 2 2 2 2_Volatility" xfId="30195" xr:uid="{491244F3-EAB9-43E3-AAC3-B19C74CA44E0}"/>
    <cellStyle name="Számítás 2 2 2 2 3" xfId="30196" xr:uid="{75BB00F5-2DC7-453F-94E4-5AB703980D01}"/>
    <cellStyle name="Számítás 2 2 2 2_Volatility" xfId="30197" xr:uid="{49D53125-5879-438E-95D0-131C93B604B7}"/>
    <cellStyle name="Számítás 2 2 2 3" xfId="30198" xr:uid="{40912E13-6BDC-40F3-81ED-78D3AF426D47}"/>
    <cellStyle name="Számítás 2 2 2 3 2" xfId="30199" xr:uid="{ABD1C49F-ADA3-4681-B9BE-8622F1A56408}"/>
    <cellStyle name="Számítás 2 2 2 3 2 2" xfId="30200" xr:uid="{71B670A7-F964-4457-A5CD-38125AFBE13D}"/>
    <cellStyle name="Számítás 2 2 2 3 2_Volatility" xfId="30201" xr:uid="{2BE59333-951F-4B18-A59F-59C12980125C}"/>
    <cellStyle name="Számítás 2 2 2 3 3" xfId="30202" xr:uid="{525938D4-C1BD-40C6-87F5-C4A1A35E380B}"/>
    <cellStyle name="Számítás 2 2 2 3_Volatility" xfId="30203" xr:uid="{979512BB-2D3F-4F04-AB62-F50B8C3517D7}"/>
    <cellStyle name="Számítás 2 2 2 4" xfId="30204" xr:uid="{D98AA9AD-A7CC-4770-B3ED-CDE18ED4E88A}"/>
    <cellStyle name="Számítás 2 2 2 4 2" xfId="30205" xr:uid="{53EFAE2A-E574-4D6A-96F9-33DB4F91E492}"/>
    <cellStyle name="Számítás 2 2 2 4_Volatility" xfId="30206" xr:uid="{480B980E-61CF-4DB0-8F44-49FB56B3349D}"/>
    <cellStyle name="Számítás 2 2 2 5" xfId="30207" xr:uid="{D9BDB4E0-2865-4061-84EA-585F49A1B2A2}"/>
    <cellStyle name="Számítás 2 2 2_Volatility" xfId="30208" xr:uid="{4B830E37-4BA8-4070-AAA6-DDC8D31F1A80}"/>
    <cellStyle name="Számítás 2 2 3" xfId="30209" xr:uid="{76897E98-0CB0-4826-ADC2-C161F34270E1}"/>
    <cellStyle name="Számítás 2 2 3 2" xfId="30210" xr:uid="{ECE83D18-9A48-4D88-8D1B-8405F95F9208}"/>
    <cellStyle name="Számítás 2 2 3 2 2" xfId="30211" xr:uid="{859E1580-F070-42B5-B07D-8AD2F3A2E3AB}"/>
    <cellStyle name="Számítás 2 2 3 2_Volatility" xfId="30212" xr:uid="{840F9F97-C7F9-41CD-837D-8B5D056AC943}"/>
    <cellStyle name="Számítás 2 2 3 3" xfId="30213" xr:uid="{2455412D-C841-47BE-923E-8231D2CD4281}"/>
    <cellStyle name="Számítás 2 2 3_Volatility" xfId="30214" xr:uid="{A3B57DC9-DDE0-460C-A431-0DE1A13624B7}"/>
    <cellStyle name="Számítás 2 2 4" xfId="30215" xr:uid="{74941D6B-E1D5-4505-97F4-F451A2A2E898}"/>
    <cellStyle name="Számítás 2 2 4 2" xfId="30216" xr:uid="{F5C786B9-C986-4159-BA72-0878A93804F6}"/>
    <cellStyle name="Számítás 2 2 4_Volatility" xfId="30217" xr:uid="{2B5B20EB-5052-42D3-8699-BEA84F07E8CA}"/>
    <cellStyle name="Számítás 2 2 5" xfId="30218" xr:uid="{C5338B68-601B-42AC-A45F-A906305A8943}"/>
    <cellStyle name="Számítás 2 2_Volatility" xfId="30219" xr:uid="{9D400A80-FC7B-4D6F-93B7-D6B435EB4264}"/>
    <cellStyle name="Számítás 2 20" xfId="30220" xr:uid="{77E0EBAE-DAAA-4AD8-AB47-B98DC3437941}"/>
    <cellStyle name="Számítás 2 20 2" xfId="30221" xr:uid="{09AD6C29-BC5B-4440-89F4-40ED9EA3AE96}"/>
    <cellStyle name="Számítás 2 20 2 2" xfId="30222" xr:uid="{C4167398-056A-4950-A2D4-B06BB7E3A57E}"/>
    <cellStyle name="Számítás 2 20 2 2 2" xfId="30223" xr:uid="{AFB24624-37E2-4DFB-ADF3-862756EEF1D0}"/>
    <cellStyle name="Számítás 2 20 2 2 2 2" xfId="30224" xr:uid="{456894A3-256F-4040-93B1-6A9B9485D43A}"/>
    <cellStyle name="Számítás 2 20 2 2 2_Volatility" xfId="30225" xr:uid="{5C97BF8E-CBFB-45A2-810C-E267228BAD9E}"/>
    <cellStyle name="Számítás 2 20 2 2 3" xfId="30226" xr:uid="{A73BD551-9F76-4A0D-9A3B-0A0D777B1648}"/>
    <cellStyle name="Számítás 2 20 2 2_Volatility" xfId="30227" xr:uid="{4EB9BEAF-77AB-4813-B995-1B81B358865D}"/>
    <cellStyle name="Számítás 2 20 2 3" xfId="30228" xr:uid="{A997C1E7-D698-4103-A482-1E7FD3E65C2E}"/>
    <cellStyle name="Számítás 2 20 2 3 2" xfId="30229" xr:uid="{1DFCF639-2ADA-405F-9A37-B4E33DDB4A5C}"/>
    <cellStyle name="Számítás 2 20 2 3 2 2" xfId="30230" xr:uid="{AF466367-E852-4BC8-8844-B0E2C49002A3}"/>
    <cellStyle name="Számítás 2 20 2 3 2_Volatility" xfId="30231" xr:uid="{5681D19E-A3BA-4A40-B2D9-1BBC344E73F4}"/>
    <cellStyle name="Számítás 2 20 2 3 3" xfId="30232" xr:uid="{DBDBDAE7-792A-45A8-A3B4-39A462967D97}"/>
    <cellStyle name="Számítás 2 20 2 3_Volatility" xfId="30233" xr:uid="{9CCF5571-5E86-4E64-A175-93C6946C65FE}"/>
    <cellStyle name="Számítás 2 20 2 4" xfId="30234" xr:uid="{DDF044F8-29AC-4948-A232-F70E092AFDFC}"/>
    <cellStyle name="Számítás 2 20 2 4 2" xfId="30235" xr:uid="{A1B50CAA-2280-4720-80CD-EFF4B0E0DCCB}"/>
    <cellStyle name="Számítás 2 20 2 4_Volatility" xfId="30236" xr:uid="{BB7A9440-BC1C-4E39-BDB1-FF86CE766E3C}"/>
    <cellStyle name="Számítás 2 20 2 5" xfId="30237" xr:uid="{185A1474-C4CC-4BD3-B14A-35AAEBEC690C}"/>
    <cellStyle name="Számítás 2 20 2_Volatility" xfId="30238" xr:uid="{DA92E91E-3CB7-4BE3-8376-52D988916D72}"/>
    <cellStyle name="Számítás 2 20 3" xfId="30239" xr:uid="{3D8AFC71-973E-4662-9D7C-800DF5CC7148}"/>
    <cellStyle name="Számítás 2 20 3 2" xfId="30240" xr:uid="{59892B01-3864-46BF-80D9-667F2FD1ADB8}"/>
    <cellStyle name="Számítás 2 20 3 2 2" xfId="30241" xr:uid="{C36949AF-497E-453D-9E42-8AC4C6A510F7}"/>
    <cellStyle name="Számítás 2 20 3 2_Volatility" xfId="30242" xr:uid="{2693C031-A6C2-436D-8E50-DDDAA6095CA4}"/>
    <cellStyle name="Számítás 2 20 3 3" xfId="30243" xr:uid="{49991552-41C4-4DB6-986C-9DF29499A93A}"/>
    <cellStyle name="Számítás 2 20 3_Volatility" xfId="30244" xr:uid="{E9002B03-3DA9-4085-85ED-05A023E2A3CE}"/>
    <cellStyle name="Számítás 2 20 4" xfId="30245" xr:uid="{D8BBE798-6209-4204-B6C5-3B54E9B66E69}"/>
    <cellStyle name="Számítás 2 20 4 2" xfId="30246" xr:uid="{06A80390-119B-43CD-813C-D7457BD1FA45}"/>
    <cellStyle name="Számítás 2 20 4_Volatility" xfId="30247" xr:uid="{51CBEBF2-BDDE-4E85-980E-243AB0098A49}"/>
    <cellStyle name="Számítás 2 20 5" xfId="30248" xr:uid="{EF6DDA5A-C248-4A7C-9917-C052E7DBD96D}"/>
    <cellStyle name="Számítás 2 20_Volatility" xfId="30249" xr:uid="{BE5D1794-B683-46AD-B53F-6C0AF7F7FEE1}"/>
    <cellStyle name="Számítás 2 21" xfId="30250" xr:uid="{41084172-4705-4F60-A594-61A087B66CCB}"/>
    <cellStyle name="Számítás 2 21 2" xfId="30251" xr:uid="{99F91967-AB74-4E4C-B13E-F909621C5654}"/>
    <cellStyle name="Számítás 2 21 2 2" xfId="30252" xr:uid="{4B62FBF0-7689-414E-8BAF-4D8F4BD816D0}"/>
    <cellStyle name="Számítás 2 21 2 2 2" xfId="30253" xr:uid="{183F5566-AD34-49F9-8523-90CBBD1BDB80}"/>
    <cellStyle name="Számítás 2 21 2 2 2 2" xfId="30254" xr:uid="{B0F7B1EF-E435-4AE6-9F4A-36B3251C02E5}"/>
    <cellStyle name="Számítás 2 21 2 2 2_Volatility" xfId="30255" xr:uid="{0925624B-25FD-4EAD-83B8-C7F2F53730CC}"/>
    <cellStyle name="Számítás 2 21 2 2 3" xfId="30256" xr:uid="{388A2648-81CA-40D7-900E-728A5047CC86}"/>
    <cellStyle name="Számítás 2 21 2 2_Volatility" xfId="30257" xr:uid="{B3B1D5EE-8CD0-464B-9E57-334AEB404B13}"/>
    <cellStyle name="Számítás 2 21 2 3" xfId="30258" xr:uid="{E6FD701A-28F4-4BB8-A3AB-544D46E11AE3}"/>
    <cellStyle name="Számítás 2 21 2 3 2" xfId="30259" xr:uid="{E0167C6A-3217-424F-8039-E03302F50D76}"/>
    <cellStyle name="Számítás 2 21 2 3 2 2" xfId="30260" xr:uid="{E9D71EC9-8740-48FC-BC92-7246208F2581}"/>
    <cellStyle name="Számítás 2 21 2 3 2_Volatility" xfId="30261" xr:uid="{635A4FE0-0179-4E12-9B69-0E5E4BCA7ADA}"/>
    <cellStyle name="Számítás 2 21 2 3 3" xfId="30262" xr:uid="{F4F2DC43-48E9-491A-A8B9-B8353F71171D}"/>
    <cellStyle name="Számítás 2 21 2 3_Volatility" xfId="30263" xr:uid="{607EDB8C-5553-41FC-89B4-F7E1F0A90EAD}"/>
    <cellStyle name="Számítás 2 21 2 4" xfId="30264" xr:uid="{B765F17B-6AF4-466E-98B8-8EAF176F75BB}"/>
    <cellStyle name="Számítás 2 21 2 4 2" xfId="30265" xr:uid="{5975597C-8CFA-4BD8-9B5D-9EBF9DF2772E}"/>
    <cellStyle name="Számítás 2 21 2 4_Volatility" xfId="30266" xr:uid="{4B0CFCC9-4636-4E4D-B73E-6064CD4D4234}"/>
    <cellStyle name="Számítás 2 21 2 5" xfId="30267" xr:uid="{D985BB9F-F942-4327-964F-F82162B81EAA}"/>
    <cellStyle name="Számítás 2 21 2_Volatility" xfId="30268" xr:uid="{FDF3502B-B3AB-4772-834F-3D1ED79A7E66}"/>
    <cellStyle name="Számítás 2 21 3" xfId="30269" xr:uid="{F349D2B8-F7E0-42AD-801B-583B251A5FAD}"/>
    <cellStyle name="Számítás 2 21 3 2" xfId="30270" xr:uid="{AF65D676-54CC-426D-9718-E958591CF36F}"/>
    <cellStyle name="Számítás 2 21 3 2 2" xfId="30271" xr:uid="{7900DF40-3C4A-4E7B-B11E-A0AB2B2FACFB}"/>
    <cellStyle name="Számítás 2 21 3 2_Volatility" xfId="30272" xr:uid="{0804C4DE-8D2F-4B1F-9B7C-87A8FBC56014}"/>
    <cellStyle name="Számítás 2 21 3 3" xfId="30273" xr:uid="{2EB2C6A7-40B5-4D8E-9719-3CD843DE487E}"/>
    <cellStyle name="Számítás 2 21 3_Volatility" xfId="30274" xr:uid="{F8DA2393-1348-44A5-BFE8-5146086400ED}"/>
    <cellStyle name="Számítás 2 21 4" xfId="30275" xr:uid="{447B133A-589A-41F6-8466-C460CE75C4FF}"/>
    <cellStyle name="Számítás 2 21 4 2" xfId="30276" xr:uid="{EF23111D-8CEE-40FA-9F8C-0C91D8E31771}"/>
    <cellStyle name="Számítás 2 21 4_Volatility" xfId="30277" xr:uid="{14B04A56-4A67-4E30-9F3A-0B690DC32BC1}"/>
    <cellStyle name="Számítás 2 21 5" xfId="30278" xr:uid="{D67C1B67-823A-4838-9B24-D50AA3BE0C46}"/>
    <cellStyle name="Számítás 2 21_Volatility" xfId="30279" xr:uid="{A839540A-C4E2-4B62-8533-789991B80EA1}"/>
    <cellStyle name="Számítás 2 22" xfId="30280" xr:uid="{B4706606-181C-4396-BE3F-4705895A5F30}"/>
    <cellStyle name="Számítás 2 22 2" xfId="30281" xr:uid="{6C80243F-C042-4853-A394-F983841D1635}"/>
    <cellStyle name="Számítás 2 22 2 2" xfId="30282" xr:uid="{1477B872-9EC5-4075-AE6B-5A03818FEAFA}"/>
    <cellStyle name="Számítás 2 22 2 2 2" xfId="30283" xr:uid="{1C0A07F7-B549-42B8-ACFB-E166AB8C31B6}"/>
    <cellStyle name="Számítás 2 22 2 2 2 2" xfId="30284" xr:uid="{C527D201-E703-4FA5-A62A-A710CBEABADD}"/>
    <cellStyle name="Számítás 2 22 2 2 2_Volatility" xfId="30285" xr:uid="{CD0AE981-FFB5-42DA-8E71-5286E40FF843}"/>
    <cellStyle name="Számítás 2 22 2 2 3" xfId="30286" xr:uid="{51B71296-6ABB-4764-866D-DB954BDF6BD3}"/>
    <cellStyle name="Számítás 2 22 2 2_Volatility" xfId="30287" xr:uid="{53862DE6-688E-4152-9CDE-842CEC94DC57}"/>
    <cellStyle name="Számítás 2 22 2 3" xfId="30288" xr:uid="{3612A8E6-2E7C-40C0-B820-7FBCEE8C712E}"/>
    <cellStyle name="Számítás 2 22 2 3 2" xfId="30289" xr:uid="{D0E0FC8D-EDC4-466F-A35B-6994EBE4B75B}"/>
    <cellStyle name="Számítás 2 22 2 3 2 2" xfId="30290" xr:uid="{08AE3CB3-9F30-44C1-9ABD-754B17EC1E97}"/>
    <cellStyle name="Számítás 2 22 2 3 2_Volatility" xfId="30291" xr:uid="{C393AB0C-6D0B-4352-A9D5-D9B56412E283}"/>
    <cellStyle name="Számítás 2 22 2 3 3" xfId="30292" xr:uid="{A48009FA-5D7E-4366-91EF-B93B82140AE8}"/>
    <cellStyle name="Számítás 2 22 2 3_Volatility" xfId="30293" xr:uid="{004829F1-E3A6-44C9-A4C4-4FDA2D8261C1}"/>
    <cellStyle name="Számítás 2 22 2 4" xfId="30294" xr:uid="{CB8D85A7-20A6-4BC3-8E03-7A9FE337EAC2}"/>
    <cellStyle name="Számítás 2 22 2 4 2" xfId="30295" xr:uid="{CEE7121B-6C63-483C-962D-E575553FCB37}"/>
    <cellStyle name="Számítás 2 22 2 4_Volatility" xfId="30296" xr:uid="{3E3342BA-9C1E-488F-8A3C-1937A23CE765}"/>
    <cellStyle name="Számítás 2 22 2 5" xfId="30297" xr:uid="{D928E68B-011D-485B-8754-0F9D2747F508}"/>
    <cellStyle name="Számítás 2 22 2_Volatility" xfId="30298" xr:uid="{F3869B46-1365-4ED1-B0F9-3863010E2301}"/>
    <cellStyle name="Számítás 2 22 3" xfId="30299" xr:uid="{22D4F5C1-F645-4D0A-8A92-BEC5BC6286DA}"/>
    <cellStyle name="Számítás 2 22 3 2" xfId="30300" xr:uid="{1502F45B-FFF8-45F7-8D65-5AB9CF6E2396}"/>
    <cellStyle name="Számítás 2 22 3 2 2" xfId="30301" xr:uid="{9AC66EF3-6E97-479D-8087-11B9677C7315}"/>
    <cellStyle name="Számítás 2 22 3 2_Volatility" xfId="30302" xr:uid="{320C1A10-BD3C-4C6C-ABDE-5E535CC2E5B5}"/>
    <cellStyle name="Számítás 2 22 3 3" xfId="30303" xr:uid="{BA25B7E1-1448-486A-88E3-E2C11D211ABD}"/>
    <cellStyle name="Számítás 2 22 3_Volatility" xfId="30304" xr:uid="{B8D39164-6201-4C65-8B0A-63B28D9F6E44}"/>
    <cellStyle name="Számítás 2 22 4" xfId="30305" xr:uid="{F9677511-12E0-4452-BA79-226265C4160E}"/>
    <cellStyle name="Számítás 2 22 4 2" xfId="30306" xr:uid="{88D38732-38A7-4CDA-96EC-4BE32CF38A30}"/>
    <cellStyle name="Számítás 2 22 4_Volatility" xfId="30307" xr:uid="{AAE14F79-1F3F-4852-922C-1140B8934F2F}"/>
    <cellStyle name="Számítás 2 22 5" xfId="30308" xr:uid="{5EBBDFB5-AE67-4B85-852A-A0F490F9DD5C}"/>
    <cellStyle name="Számítás 2 22_Volatility" xfId="30309" xr:uid="{70672147-7F5C-484B-8F2E-79C51458F94F}"/>
    <cellStyle name="Számítás 2 23" xfId="30310" xr:uid="{8C64E0D1-8269-40CC-9AD4-90B87C216339}"/>
    <cellStyle name="Számítás 2 23 2" xfId="30311" xr:uid="{37980A3D-6A2E-41C3-BF5A-90DC310D9AC8}"/>
    <cellStyle name="Számítás 2 23 2 2" xfId="30312" xr:uid="{E925674E-4A64-492A-9A4D-0DCBD481ABC8}"/>
    <cellStyle name="Számítás 2 23 2 2 2" xfId="30313" xr:uid="{3686219A-5508-4853-A43A-79245038F7B7}"/>
    <cellStyle name="Számítás 2 23 2 2 2 2" xfId="30314" xr:uid="{2DBE723C-E63A-46DB-B4DD-C4E24031CDC7}"/>
    <cellStyle name="Számítás 2 23 2 2 2_Volatility" xfId="30315" xr:uid="{7B7B1A92-57D9-4A7E-8450-05AF74A4740F}"/>
    <cellStyle name="Számítás 2 23 2 2 3" xfId="30316" xr:uid="{B8D98AAA-6958-40BF-8D52-50E31934A1EA}"/>
    <cellStyle name="Számítás 2 23 2 2_Volatility" xfId="30317" xr:uid="{1F236A7C-71DD-4581-A785-BC15C8C6ED7D}"/>
    <cellStyle name="Számítás 2 23 2 3" xfId="30318" xr:uid="{C4E04331-E48E-4C8C-92BC-F6ED54C10D53}"/>
    <cellStyle name="Számítás 2 23 2 3 2" xfId="30319" xr:uid="{09050B48-7BFC-4129-AF49-ED5A22223C8A}"/>
    <cellStyle name="Számítás 2 23 2 3 2 2" xfId="30320" xr:uid="{AFAEAA9D-6D3C-416A-A548-6A3CA142F2CB}"/>
    <cellStyle name="Számítás 2 23 2 3 2_Volatility" xfId="30321" xr:uid="{6C549092-6B25-435A-A213-D876BF5BF638}"/>
    <cellStyle name="Számítás 2 23 2 3 3" xfId="30322" xr:uid="{FF629FC9-322F-4E1F-B9B1-595DBEF07AC8}"/>
    <cellStyle name="Számítás 2 23 2 3_Volatility" xfId="30323" xr:uid="{75BD2C50-A93C-4C51-BC9E-A944F7E5EC7F}"/>
    <cellStyle name="Számítás 2 23 2 4" xfId="30324" xr:uid="{DE6F4095-6F90-4178-B559-644F3D0B99A1}"/>
    <cellStyle name="Számítás 2 23 2 4 2" xfId="30325" xr:uid="{CE63B78B-008F-47CB-B981-33A5F2B4A192}"/>
    <cellStyle name="Számítás 2 23 2 4_Volatility" xfId="30326" xr:uid="{A2166756-D9A4-4B23-9A2D-6927994EA362}"/>
    <cellStyle name="Számítás 2 23 2 5" xfId="30327" xr:uid="{BA9E629B-8CFB-44BA-9F32-307894471D6A}"/>
    <cellStyle name="Számítás 2 23 2_Volatility" xfId="30328" xr:uid="{7A14BE27-BF2D-401B-A6FB-A99C22D2246F}"/>
    <cellStyle name="Számítás 2 23 3" xfId="30329" xr:uid="{57A4106A-AF29-430A-876A-07515F367EBB}"/>
    <cellStyle name="Számítás 2 23 3 2" xfId="30330" xr:uid="{277920D2-837C-4366-AF90-9F2716456184}"/>
    <cellStyle name="Számítás 2 23 3 2 2" xfId="30331" xr:uid="{C9459BE1-73A1-481B-8435-6C6DF827BECB}"/>
    <cellStyle name="Számítás 2 23 3 2_Volatility" xfId="30332" xr:uid="{31157A8F-DB14-4B17-97A3-3242057ACAD5}"/>
    <cellStyle name="Számítás 2 23 3 3" xfId="30333" xr:uid="{3A6CED9B-0A0E-4E3D-8AB0-2F7725C543F5}"/>
    <cellStyle name="Számítás 2 23 3_Volatility" xfId="30334" xr:uid="{7F1CCEBC-217C-46D2-B725-9CD77EB50260}"/>
    <cellStyle name="Számítás 2 23 4" xfId="30335" xr:uid="{66EED707-7802-46FA-BA61-7B3AF428FA84}"/>
    <cellStyle name="Számítás 2 23 4 2" xfId="30336" xr:uid="{A348BFA0-24CB-41FF-A6BC-4B1A11F022DA}"/>
    <cellStyle name="Számítás 2 23 4_Volatility" xfId="30337" xr:uid="{B11F32C4-E2F7-483F-ACFF-5C2DE5630410}"/>
    <cellStyle name="Számítás 2 23 5" xfId="30338" xr:uid="{85F61F05-D65F-4104-A619-1CAB2F6B43F2}"/>
    <cellStyle name="Számítás 2 23_Volatility" xfId="30339" xr:uid="{7E4080AE-6515-4D2C-982B-39A6C41415D8}"/>
    <cellStyle name="Számítás 2 24" xfId="30340" xr:uid="{ADF96721-F95B-4A00-A9F9-9D027082D6FE}"/>
    <cellStyle name="Számítás 2 24 2" xfId="30341" xr:uid="{C4957321-C09B-45B5-AA88-16DEC2FD7190}"/>
    <cellStyle name="Számítás 2 24 2 2" xfId="30342" xr:uid="{5D78283A-111F-4463-9B79-A30BE35E2FBA}"/>
    <cellStyle name="Számítás 2 24 2 2 2" xfId="30343" xr:uid="{B28309F1-1B17-4BC1-9B02-0FC6F387A8ED}"/>
    <cellStyle name="Számítás 2 24 2 2 2 2" xfId="30344" xr:uid="{A5FDE159-A836-422E-A501-6FCD20DF6FE0}"/>
    <cellStyle name="Számítás 2 24 2 2 2_Volatility" xfId="30345" xr:uid="{B6CBDEC9-D2A4-46B4-9599-7D55DD618E14}"/>
    <cellStyle name="Számítás 2 24 2 2 3" xfId="30346" xr:uid="{5C956F50-0F67-4CED-9444-67A49B4802C4}"/>
    <cellStyle name="Számítás 2 24 2 2_Volatility" xfId="30347" xr:uid="{E6C6D671-B300-4F83-A660-46F1244BED68}"/>
    <cellStyle name="Számítás 2 24 2 3" xfId="30348" xr:uid="{57C3BE77-AF76-4A5B-B857-878603BD7DDB}"/>
    <cellStyle name="Számítás 2 24 2 3 2" xfId="30349" xr:uid="{6F744BB6-9DC7-457D-8FD7-E33D5C7A720A}"/>
    <cellStyle name="Számítás 2 24 2 3 2 2" xfId="30350" xr:uid="{B465F1D4-5C6F-4066-8AAD-D33A82759F08}"/>
    <cellStyle name="Számítás 2 24 2 3 2_Volatility" xfId="30351" xr:uid="{AE8DDD7B-8DB7-4C89-9721-35770312E088}"/>
    <cellStyle name="Számítás 2 24 2 3 3" xfId="30352" xr:uid="{816DBA79-1EC7-449A-A051-084AF530589F}"/>
    <cellStyle name="Számítás 2 24 2 3_Volatility" xfId="30353" xr:uid="{EA5ADE43-20BF-445D-AD8F-76E607DC2270}"/>
    <cellStyle name="Számítás 2 24 2 4" xfId="30354" xr:uid="{EBBAB38F-4FF3-4BD6-BD68-8055374C91F4}"/>
    <cellStyle name="Számítás 2 24 2 4 2" xfId="30355" xr:uid="{4609BAFB-B682-40E5-BBBE-B534DC7CC8DB}"/>
    <cellStyle name="Számítás 2 24 2 4_Volatility" xfId="30356" xr:uid="{C86C1267-CD06-4E18-BEA5-F68C5982A52E}"/>
    <cellStyle name="Számítás 2 24 2 5" xfId="30357" xr:uid="{CEAA2B1D-A639-4059-8BDC-6332681FE42E}"/>
    <cellStyle name="Számítás 2 24 2_Volatility" xfId="30358" xr:uid="{B7D65AAE-98A4-4B72-B237-82FCA81CC274}"/>
    <cellStyle name="Számítás 2 24 3" xfId="30359" xr:uid="{29638C5D-3DD1-4880-A501-B1E5EECCADA0}"/>
    <cellStyle name="Számítás 2 24 3 2" xfId="30360" xr:uid="{742CB00C-10AE-4AAA-955B-8E9D9ACBC3C0}"/>
    <cellStyle name="Számítás 2 24 3 2 2" xfId="30361" xr:uid="{066DD132-5680-4FD8-ACCC-C4FBD93319C3}"/>
    <cellStyle name="Számítás 2 24 3 2_Volatility" xfId="30362" xr:uid="{A45ADC5F-91B8-4D8E-9959-A35F2A532156}"/>
    <cellStyle name="Számítás 2 24 3 3" xfId="30363" xr:uid="{2A22EB92-DF39-4F57-B1BB-D12CD4CFDA8A}"/>
    <cellStyle name="Számítás 2 24 3_Volatility" xfId="30364" xr:uid="{C7AD1D9B-8B9A-4B61-9364-52D10C7F0FC2}"/>
    <cellStyle name="Számítás 2 24 4" xfId="30365" xr:uid="{3060561B-F903-40F9-A231-1BB6865DCEC9}"/>
    <cellStyle name="Számítás 2 24 4 2" xfId="30366" xr:uid="{3F64225B-2E59-481A-8958-61E4EE693F8E}"/>
    <cellStyle name="Számítás 2 24 4_Volatility" xfId="30367" xr:uid="{BC3D2BCF-1DC0-41C4-922C-2738BB2DDD87}"/>
    <cellStyle name="Számítás 2 24 5" xfId="30368" xr:uid="{B1516C0D-E6A3-407D-A3C3-64684E8019B3}"/>
    <cellStyle name="Számítás 2 24_Volatility" xfId="30369" xr:uid="{55A31833-C779-43A4-83EB-EF6CE5E98459}"/>
    <cellStyle name="Számítás 2 25" xfId="30370" xr:uid="{77770580-F7EF-4973-B3F7-394FAE702151}"/>
    <cellStyle name="Számítás 2 25 2" xfId="30371" xr:uid="{F3B7664B-2BF2-4575-BFD4-DE2B32B1595F}"/>
    <cellStyle name="Számítás 2 25 2 2" xfId="30372" xr:uid="{2D3CA9F4-2D45-40CB-A60F-FB33EF967220}"/>
    <cellStyle name="Számítás 2 25 2 2 2" xfId="30373" xr:uid="{78607CBC-4527-431A-B76F-6DD2E185BF0F}"/>
    <cellStyle name="Számítás 2 25 2 2 2 2" xfId="30374" xr:uid="{9FBA61A6-4C4E-4C6B-918B-5E9EB062FF43}"/>
    <cellStyle name="Számítás 2 25 2 2 2_Volatility" xfId="30375" xr:uid="{60CB6D32-D2EE-4C28-A47C-8DDDA968A6A2}"/>
    <cellStyle name="Számítás 2 25 2 2 3" xfId="30376" xr:uid="{936E9D1B-0ABF-422D-BC67-1313BB607716}"/>
    <cellStyle name="Számítás 2 25 2 2_Volatility" xfId="30377" xr:uid="{DC1B04BE-6599-48EC-B070-63835C4DE436}"/>
    <cellStyle name="Számítás 2 25 2 3" xfId="30378" xr:uid="{10048C10-4FD8-4EC4-9F80-D23887730323}"/>
    <cellStyle name="Számítás 2 25 2 3 2" xfId="30379" xr:uid="{F48A96EE-28A2-4032-AFC5-178BC848D004}"/>
    <cellStyle name="Számítás 2 25 2 3 2 2" xfId="30380" xr:uid="{EFD88EFB-0C5C-4FB6-BF25-EC95DD56480F}"/>
    <cellStyle name="Számítás 2 25 2 3 2_Volatility" xfId="30381" xr:uid="{CC7DC8F0-E82A-474F-89DD-B6505B2A02EB}"/>
    <cellStyle name="Számítás 2 25 2 3 3" xfId="30382" xr:uid="{0FF70634-B2BC-4189-B26E-AD8B95FA482D}"/>
    <cellStyle name="Számítás 2 25 2 3_Volatility" xfId="30383" xr:uid="{794CF696-BDA2-4F87-BF4F-80FF0E325C2E}"/>
    <cellStyle name="Számítás 2 25 2 4" xfId="30384" xr:uid="{8A4F3330-D695-4302-8543-141C14C4F545}"/>
    <cellStyle name="Számítás 2 25 2 4 2" xfId="30385" xr:uid="{10642823-4C9E-4BE4-A856-5F5A5B118769}"/>
    <cellStyle name="Számítás 2 25 2 4_Volatility" xfId="30386" xr:uid="{78B3352C-80F3-4871-8736-9618C5DDCEEB}"/>
    <cellStyle name="Számítás 2 25 2 5" xfId="30387" xr:uid="{F346D25C-0F0B-47D4-B437-BE59CD425DAB}"/>
    <cellStyle name="Számítás 2 25 2_Volatility" xfId="30388" xr:uid="{9D70C661-94C2-4A2C-81B0-99AAFB2F6F44}"/>
    <cellStyle name="Számítás 2 25 3" xfId="30389" xr:uid="{2A89EA6B-F794-4743-A85F-2FB3C3FAA005}"/>
    <cellStyle name="Számítás 2 25 3 2" xfId="30390" xr:uid="{E523F1D4-7F8E-41D7-8624-B7B784431F18}"/>
    <cellStyle name="Számítás 2 25 3 2 2" xfId="30391" xr:uid="{4D9369A4-AC30-4274-B06C-A41621D254CB}"/>
    <cellStyle name="Számítás 2 25 3 2_Volatility" xfId="30392" xr:uid="{86B2F6E1-3B78-458B-A4F5-37E751939B62}"/>
    <cellStyle name="Számítás 2 25 3 3" xfId="30393" xr:uid="{CE0E7F31-77BB-4D86-95E8-A5CF1AC21D7B}"/>
    <cellStyle name="Számítás 2 25 3_Volatility" xfId="30394" xr:uid="{144DA164-82DA-4F9A-BE70-F941D8FD63DB}"/>
    <cellStyle name="Számítás 2 25 4" xfId="30395" xr:uid="{8FF381DD-3CED-4CC2-8B88-972762E46320}"/>
    <cellStyle name="Számítás 2 25 4 2" xfId="30396" xr:uid="{B70C25E1-B13B-4CAC-84F0-F9AB9A120C9E}"/>
    <cellStyle name="Számítás 2 25 4_Volatility" xfId="30397" xr:uid="{2A111719-61C1-40D2-8B20-CE9E5E7F0A35}"/>
    <cellStyle name="Számítás 2 25 5" xfId="30398" xr:uid="{4EF98F88-7A70-498F-9B99-8BF3A955DB4C}"/>
    <cellStyle name="Számítás 2 25_Volatility" xfId="30399" xr:uid="{D23569EB-5B27-4E21-BB72-F041AC315261}"/>
    <cellStyle name="Számítás 2 26" xfId="30400" xr:uid="{0B97D9EB-4CE0-4F7E-AB99-875F1DC77991}"/>
    <cellStyle name="Számítás 2 26 2" xfId="30401" xr:uid="{075DE45A-57E9-472D-867E-88191CCA70F4}"/>
    <cellStyle name="Számítás 2 26 2 2" xfId="30402" xr:uid="{9499009B-3324-4907-A803-12CF3CE3B17D}"/>
    <cellStyle name="Számítás 2 26 2 2 2" xfId="30403" xr:uid="{20627FA3-98D8-4D15-A626-2C9B60B7F832}"/>
    <cellStyle name="Számítás 2 26 2 2 2 2" xfId="30404" xr:uid="{36C3E027-F04D-48C0-8D1D-0E04059242B5}"/>
    <cellStyle name="Számítás 2 26 2 2 2_Volatility" xfId="30405" xr:uid="{5BD1412F-98B6-4DEF-849E-26D38C903E38}"/>
    <cellStyle name="Számítás 2 26 2 2 3" xfId="30406" xr:uid="{3E3A607F-6B83-4460-9808-F2A3D60C0B5E}"/>
    <cellStyle name="Számítás 2 26 2 2_Volatility" xfId="30407" xr:uid="{F95597EC-FD28-41C9-917A-9DAAB7E9C24E}"/>
    <cellStyle name="Számítás 2 26 2 3" xfId="30408" xr:uid="{49C27F3D-5B4F-44BD-ACFD-3D7F2A87F6D9}"/>
    <cellStyle name="Számítás 2 26 2 3 2" xfId="30409" xr:uid="{B2233238-215D-4304-B134-06D2824DFE97}"/>
    <cellStyle name="Számítás 2 26 2 3 2 2" xfId="30410" xr:uid="{60A59704-58FC-49D5-ADDC-B65678A57AF7}"/>
    <cellStyle name="Számítás 2 26 2 3 2_Volatility" xfId="30411" xr:uid="{3BE83891-298A-4186-A003-59949BC7D11D}"/>
    <cellStyle name="Számítás 2 26 2 3 3" xfId="30412" xr:uid="{E8A4660C-3371-4A43-8E8D-08F06E6339E5}"/>
    <cellStyle name="Számítás 2 26 2 3_Volatility" xfId="30413" xr:uid="{F9847243-675B-4EDF-83AE-5D026B44B83B}"/>
    <cellStyle name="Számítás 2 26 2 4" xfId="30414" xr:uid="{8A9E76BD-C573-43DC-8293-D67F04C6863E}"/>
    <cellStyle name="Számítás 2 26 2 4 2" xfId="30415" xr:uid="{566F5848-3201-4AD2-A930-42953B2AC9F5}"/>
    <cellStyle name="Számítás 2 26 2 4_Volatility" xfId="30416" xr:uid="{DA29E58D-1B04-4823-B355-C50CDD85DB81}"/>
    <cellStyle name="Számítás 2 26 2 5" xfId="30417" xr:uid="{64319899-7DB3-446D-A66E-B76AA07523DF}"/>
    <cellStyle name="Számítás 2 26 2_Volatility" xfId="30418" xr:uid="{1FE5E087-D25F-4CBF-A5ED-F4C838478603}"/>
    <cellStyle name="Számítás 2 26 3" xfId="30419" xr:uid="{EB40A2EA-DB65-4B05-AD87-9F8F0617C412}"/>
    <cellStyle name="Számítás 2 26 3 2" xfId="30420" xr:uid="{F06C5D07-2E13-42BF-8948-90506590506A}"/>
    <cellStyle name="Számítás 2 26 3 2 2" xfId="30421" xr:uid="{3B404E21-62FB-4B92-9E3D-2328D9CB9E8B}"/>
    <cellStyle name="Számítás 2 26 3 2_Volatility" xfId="30422" xr:uid="{4C1E6CCB-7DB2-48B9-BB60-C9759FEC061B}"/>
    <cellStyle name="Számítás 2 26 3 3" xfId="30423" xr:uid="{4F466161-06E3-447C-BABD-4FF4662F15A5}"/>
    <cellStyle name="Számítás 2 26 3_Volatility" xfId="30424" xr:uid="{7FF78F69-E932-4415-B9D4-B0E6215A7799}"/>
    <cellStyle name="Számítás 2 26 4" xfId="30425" xr:uid="{17E52CE0-C1FA-4599-80FA-ED9A353EF979}"/>
    <cellStyle name="Számítás 2 26 4 2" xfId="30426" xr:uid="{1AFCD96D-1DE4-4FD5-8584-5DBB013E4141}"/>
    <cellStyle name="Számítás 2 26 4_Volatility" xfId="30427" xr:uid="{896AD08B-65A1-4081-A8CB-17A7AB703938}"/>
    <cellStyle name="Számítás 2 26 5" xfId="30428" xr:uid="{0782FEAC-1D64-418F-8E7C-1C9B673AA748}"/>
    <cellStyle name="Számítás 2 26_Volatility" xfId="30429" xr:uid="{1F35838E-A89E-424B-96F4-59E07959C583}"/>
    <cellStyle name="Számítás 2 27" xfId="30430" xr:uid="{3501B45F-A35D-4D17-BBDA-AC5E1795CA29}"/>
    <cellStyle name="Számítás 2 27 2" xfId="30431" xr:uid="{F98A7721-0FA9-498C-988D-D17B87F82AFE}"/>
    <cellStyle name="Számítás 2 27 2 2" xfId="30432" xr:uid="{3E44E94E-1117-452D-8BB5-A33D9B1CFC42}"/>
    <cellStyle name="Számítás 2 27 2 2 2" xfId="30433" xr:uid="{8955B42B-C52A-4D08-82EF-4E1B878E1F72}"/>
    <cellStyle name="Számítás 2 27 2 2 2 2" xfId="30434" xr:uid="{C62561CA-E9BD-4015-BE80-32CFA50B328B}"/>
    <cellStyle name="Számítás 2 27 2 2 2_Volatility" xfId="30435" xr:uid="{49521F09-F935-4F35-9E16-B2D55F0FAA5E}"/>
    <cellStyle name="Számítás 2 27 2 2 3" xfId="30436" xr:uid="{05BEF952-358A-4521-AF22-0893725E020A}"/>
    <cellStyle name="Számítás 2 27 2 2_Volatility" xfId="30437" xr:uid="{68B7BED4-D989-4B18-ADFD-9FF1DAAA79E1}"/>
    <cellStyle name="Számítás 2 27 2 3" xfId="30438" xr:uid="{36405A92-3E50-442D-8E4B-0DBD2D558A5B}"/>
    <cellStyle name="Számítás 2 27 2 3 2" xfId="30439" xr:uid="{8F4366BE-5F41-4F86-BAEB-3961089F066F}"/>
    <cellStyle name="Számítás 2 27 2 3 2 2" xfId="30440" xr:uid="{E2324116-C3E6-4A67-AF4C-A2C24D8C799A}"/>
    <cellStyle name="Számítás 2 27 2 3 2_Volatility" xfId="30441" xr:uid="{4A9AB907-044C-4D78-B781-1091F2DB99D0}"/>
    <cellStyle name="Számítás 2 27 2 3 3" xfId="30442" xr:uid="{98DFC11C-4899-4B13-94B9-1BBADC291B8B}"/>
    <cellStyle name="Számítás 2 27 2 3_Volatility" xfId="30443" xr:uid="{0DCBCBA4-E645-4C15-A5DD-7F27C642C8FE}"/>
    <cellStyle name="Számítás 2 27 2 4" xfId="30444" xr:uid="{FF6F3210-A1DE-49A4-AE3F-2641AD988393}"/>
    <cellStyle name="Számítás 2 27 2 4 2" xfId="30445" xr:uid="{CD761442-C9C1-466C-AA44-0E5F0029EBCF}"/>
    <cellStyle name="Számítás 2 27 2 4_Volatility" xfId="30446" xr:uid="{966569CA-869A-44DD-B244-8FD38A314D46}"/>
    <cellStyle name="Számítás 2 27 2 5" xfId="30447" xr:uid="{EA760D74-5D16-494A-9A26-066B2895C021}"/>
    <cellStyle name="Számítás 2 27 2_Volatility" xfId="30448" xr:uid="{BDB41D66-AD4A-42BD-B987-00771776E510}"/>
    <cellStyle name="Számítás 2 27 3" xfId="30449" xr:uid="{A3ECE81F-6284-4FD2-9BD4-FD05ECF4A0CC}"/>
    <cellStyle name="Számítás 2 27 3 2" xfId="30450" xr:uid="{F18E214B-50EE-4639-A708-58766F31915F}"/>
    <cellStyle name="Számítás 2 27 3 2 2" xfId="30451" xr:uid="{C53EC0E5-5F50-4C06-B5CF-CE7E4BA1E4EA}"/>
    <cellStyle name="Számítás 2 27 3 2_Volatility" xfId="30452" xr:uid="{5F4D6429-257A-459F-80E0-73532F2DAEA3}"/>
    <cellStyle name="Számítás 2 27 3 3" xfId="30453" xr:uid="{37F90AEA-9B4B-4178-B570-5444311A1E7B}"/>
    <cellStyle name="Számítás 2 27 3_Volatility" xfId="30454" xr:uid="{38CA7B1B-7E3D-4904-B84D-D86B988D86FF}"/>
    <cellStyle name="Számítás 2 27 4" xfId="30455" xr:uid="{884F1D60-AF2D-4799-90F1-3DF1D5053FFE}"/>
    <cellStyle name="Számítás 2 27 4 2" xfId="30456" xr:uid="{B5183BC5-BB9E-44E1-8077-A14CD76DD2E3}"/>
    <cellStyle name="Számítás 2 27 4_Volatility" xfId="30457" xr:uid="{9F040E54-CF98-4332-8FDD-C2B98829E4F4}"/>
    <cellStyle name="Számítás 2 27 5" xfId="30458" xr:uid="{3E89C3D6-3902-4B90-9BAF-2CB66F2F6E8C}"/>
    <cellStyle name="Számítás 2 27_Volatility" xfId="30459" xr:uid="{456E3460-099D-4E19-A020-91E3E1C8620A}"/>
    <cellStyle name="Számítás 2 28" xfId="30460" xr:uid="{05963096-8434-4D26-97E3-ABC0251FBEE2}"/>
    <cellStyle name="Számítás 2 28 2" xfId="30461" xr:uid="{489B525C-5570-44EF-A606-D8C71EABB209}"/>
    <cellStyle name="Számítás 2 28 2 2" xfId="30462" xr:uid="{CC31D01E-B8C4-4B59-ACBC-068419FC62F9}"/>
    <cellStyle name="Számítás 2 28 2 2 2" xfId="30463" xr:uid="{1FC5FD5F-676F-40E6-91BF-97D115FA59CE}"/>
    <cellStyle name="Számítás 2 28 2 2 2 2" xfId="30464" xr:uid="{E1B0C3D6-107C-4DB9-A899-F1385E06B6DA}"/>
    <cellStyle name="Számítás 2 28 2 2 2_Volatility" xfId="30465" xr:uid="{62AC5247-8756-4BF6-B7AE-070192C3F295}"/>
    <cellStyle name="Számítás 2 28 2 2 3" xfId="30466" xr:uid="{441BB745-3BA8-4016-830A-5197B71CBE3C}"/>
    <cellStyle name="Számítás 2 28 2 2_Volatility" xfId="30467" xr:uid="{C64BD7C3-BF2B-4FB2-839E-C444CFA825E0}"/>
    <cellStyle name="Számítás 2 28 2 3" xfId="30468" xr:uid="{0B3F12E7-7AB1-402B-BF34-FD2688493339}"/>
    <cellStyle name="Számítás 2 28 2 3 2" xfId="30469" xr:uid="{C6406533-3D8E-4C4C-A7ED-C3FD11961838}"/>
    <cellStyle name="Számítás 2 28 2 3 2 2" xfId="30470" xr:uid="{FB5999B9-2558-4582-A76A-F4C5CC63B479}"/>
    <cellStyle name="Számítás 2 28 2 3 2_Volatility" xfId="30471" xr:uid="{B2D308D9-5FFD-4C22-98BA-3D63FE550D66}"/>
    <cellStyle name="Számítás 2 28 2 3 3" xfId="30472" xr:uid="{DB025D83-4A51-42AF-9296-8EAF3CEFF845}"/>
    <cellStyle name="Számítás 2 28 2 3_Volatility" xfId="30473" xr:uid="{A6179233-F2A6-40E6-9594-56D7B2ADAD78}"/>
    <cellStyle name="Számítás 2 28 2 4" xfId="30474" xr:uid="{D1D35423-5FC4-420A-ACF9-04BC8E94B479}"/>
    <cellStyle name="Számítás 2 28 2 4 2" xfId="30475" xr:uid="{C14E9E28-7B81-4EEE-BCD9-2B0491663A5A}"/>
    <cellStyle name="Számítás 2 28 2 4_Volatility" xfId="30476" xr:uid="{E57F9D76-8547-4EB5-9D63-1A34367028E3}"/>
    <cellStyle name="Számítás 2 28 2 5" xfId="30477" xr:uid="{7E75EE69-A9BC-4EBF-BB3D-E7704483C5C4}"/>
    <cellStyle name="Számítás 2 28 2_Volatility" xfId="30478" xr:uid="{75D1C18C-52C6-4842-8E57-FF37C8A510A1}"/>
    <cellStyle name="Számítás 2 28 3" xfId="30479" xr:uid="{5ACE5B5D-CF2F-4267-886E-E441590805D2}"/>
    <cellStyle name="Számítás 2 28 3 2" xfId="30480" xr:uid="{3824A455-88C8-4ADD-BF17-517DDE164250}"/>
    <cellStyle name="Számítás 2 28 3 2 2" xfId="30481" xr:uid="{75FB9998-7C9E-4532-8C2A-0C802657AAEA}"/>
    <cellStyle name="Számítás 2 28 3 2_Volatility" xfId="30482" xr:uid="{42589A5E-1675-4337-A892-1A45AEB1F935}"/>
    <cellStyle name="Számítás 2 28 3 3" xfId="30483" xr:uid="{7E2EFD12-09D1-4531-84DE-ADBD5122C0A5}"/>
    <cellStyle name="Számítás 2 28 3_Volatility" xfId="30484" xr:uid="{A05BC3C9-6954-48A9-9D9B-4348983095AF}"/>
    <cellStyle name="Számítás 2 28 4" xfId="30485" xr:uid="{E8F98017-2E05-4D70-AD1B-F3148771DD77}"/>
    <cellStyle name="Számítás 2 28 4 2" xfId="30486" xr:uid="{525ADE07-672F-4083-8DBF-8483F23E58C7}"/>
    <cellStyle name="Számítás 2 28 4_Volatility" xfId="30487" xr:uid="{D1C62458-F460-4E05-81AC-DBE14FD7B6B3}"/>
    <cellStyle name="Számítás 2 28 5" xfId="30488" xr:uid="{DC983C09-FD81-4CC9-BAB8-4CA86F52EA75}"/>
    <cellStyle name="Számítás 2 28_Volatility" xfId="30489" xr:uid="{E1AFA972-8B2A-4D51-84B8-89AC0FC2130A}"/>
    <cellStyle name="Számítás 2 29" xfId="30490" xr:uid="{0FD808CC-D03E-4CF5-8FF5-3A86DD4225ED}"/>
    <cellStyle name="Számítás 2 29 2" xfId="30491" xr:uid="{6C758D5D-FE61-41C2-95EC-F8A910052651}"/>
    <cellStyle name="Számítás 2 29 2 2" xfId="30492" xr:uid="{65D07302-2945-47CB-81A0-09B4673585F0}"/>
    <cellStyle name="Számítás 2 29 2 2 2" xfId="30493" xr:uid="{FC9903FF-16D5-45AC-8728-722443A4D2A7}"/>
    <cellStyle name="Számítás 2 29 2 2 2 2" xfId="30494" xr:uid="{B78F0FDB-C5EC-46F3-AF4D-2A89FFA1ECF9}"/>
    <cellStyle name="Számítás 2 29 2 2 2_Volatility" xfId="30495" xr:uid="{E0E38030-5EDE-462F-9F44-E79FD6EEA938}"/>
    <cellStyle name="Számítás 2 29 2 2 3" xfId="30496" xr:uid="{77CC8E46-47CC-4227-88A3-5BB79019EC1A}"/>
    <cellStyle name="Számítás 2 29 2 2_Volatility" xfId="30497" xr:uid="{6B590DD0-A484-4A36-9BF9-D3D8E905FD1C}"/>
    <cellStyle name="Számítás 2 29 2 3" xfId="30498" xr:uid="{4AF04854-01A1-4316-928D-30B7A064CDD9}"/>
    <cellStyle name="Számítás 2 29 2 3 2" xfId="30499" xr:uid="{9A16FE2D-FA87-4E9B-B4A0-F92B53035FCA}"/>
    <cellStyle name="Számítás 2 29 2 3 2 2" xfId="30500" xr:uid="{652E4D19-4E1A-4CA7-96A2-459F5FCDF25E}"/>
    <cellStyle name="Számítás 2 29 2 3 2_Volatility" xfId="30501" xr:uid="{51D2139D-1F81-4D73-9B3F-2F409908664A}"/>
    <cellStyle name="Számítás 2 29 2 3 3" xfId="30502" xr:uid="{FB022EDF-1649-4676-9B48-73F5507D06A8}"/>
    <cellStyle name="Számítás 2 29 2 3_Volatility" xfId="30503" xr:uid="{2B001C57-25C0-4CDE-B808-6EA4085773A5}"/>
    <cellStyle name="Számítás 2 29 2 4" xfId="30504" xr:uid="{ADC38E2D-6F34-4450-B88F-2E3D085E3BE9}"/>
    <cellStyle name="Számítás 2 29 2 4 2" xfId="30505" xr:uid="{3E473E88-2873-46EC-B00A-B55765B18267}"/>
    <cellStyle name="Számítás 2 29 2 4_Volatility" xfId="30506" xr:uid="{8FA27857-CB9B-405A-8580-212378CCD4EC}"/>
    <cellStyle name="Számítás 2 29 2 5" xfId="30507" xr:uid="{10A580FC-2FD4-4763-AE4C-257EB36DFFA9}"/>
    <cellStyle name="Számítás 2 29 2_Volatility" xfId="30508" xr:uid="{A55048B3-4ED8-411B-99A9-0CD50B1CCB0A}"/>
    <cellStyle name="Számítás 2 29 3" xfId="30509" xr:uid="{448571F5-0075-4D8E-BC44-79A694973DED}"/>
    <cellStyle name="Számítás 2 29 3 2" xfId="30510" xr:uid="{01FD06A3-EB5E-41DC-A55E-CCDCF537ED7D}"/>
    <cellStyle name="Számítás 2 29 3 2 2" xfId="30511" xr:uid="{CD2DC7BA-53C7-46AA-867A-881E85399FE6}"/>
    <cellStyle name="Számítás 2 29 3 2_Volatility" xfId="30512" xr:uid="{EBCA132B-44A9-4A6E-845A-E4A2E6972DA6}"/>
    <cellStyle name="Számítás 2 29 3 3" xfId="30513" xr:uid="{20D29207-64AD-4FD7-A5BA-D8E234948CCD}"/>
    <cellStyle name="Számítás 2 29 3_Volatility" xfId="30514" xr:uid="{2B09CF4A-1398-402E-994D-DA0978A2D4A0}"/>
    <cellStyle name="Számítás 2 29 4" xfId="30515" xr:uid="{897682EE-E1CA-4007-AEF8-C324CEC90F88}"/>
    <cellStyle name="Számítás 2 29 4 2" xfId="30516" xr:uid="{62094AD1-375C-4DB3-B863-450A7B4EFC52}"/>
    <cellStyle name="Számítás 2 29 4_Volatility" xfId="30517" xr:uid="{5754589D-8721-493A-923B-F33AFDA57041}"/>
    <cellStyle name="Számítás 2 29 5" xfId="30518" xr:uid="{BEFE5AD6-C777-42CE-90F0-2D1B8E6B6929}"/>
    <cellStyle name="Számítás 2 29_Volatility" xfId="30519" xr:uid="{A7C44964-7A5E-4160-8F13-0303F02D0A1C}"/>
    <cellStyle name="Számítás 2 3" xfId="30520" xr:uid="{DD179BC0-70D2-41C6-9EF7-098FE1C6891B}"/>
    <cellStyle name="Számítás 2 3 2" xfId="30521" xr:uid="{33D2F0DD-0AE9-4D83-AF57-31A89F899CC6}"/>
    <cellStyle name="Számítás 2 3 2 2" xfId="30522" xr:uid="{30267EBB-D4B7-4105-923B-165D7FB6EAF7}"/>
    <cellStyle name="Számítás 2 3 2 2 2" xfId="30523" xr:uid="{AFE64050-D20C-40F3-8B71-55DB90FE6F48}"/>
    <cellStyle name="Számítás 2 3 2 2 2 2" xfId="30524" xr:uid="{9D59A88D-5599-49CB-85DA-C7226A3C1AC9}"/>
    <cellStyle name="Számítás 2 3 2 2 2_Volatility" xfId="30525" xr:uid="{DF39A2A5-9EB6-41C6-BBAA-059FF98A9886}"/>
    <cellStyle name="Számítás 2 3 2 2 3" xfId="30526" xr:uid="{77F5C7A0-A768-4311-B311-50F7F7B16D6C}"/>
    <cellStyle name="Számítás 2 3 2 2_Volatility" xfId="30527" xr:uid="{30281FD0-DC5A-491F-993B-F3F1D5EC7D20}"/>
    <cellStyle name="Számítás 2 3 2 3" xfId="30528" xr:uid="{DC0A9C28-60FC-41E4-85D4-9A443BB084A0}"/>
    <cellStyle name="Számítás 2 3 2 3 2" xfId="30529" xr:uid="{DA11F3F7-71D8-41C5-8940-D88F08E5BB34}"/>
    <cellStyle name="Számítás 2 3 2 3 2 2" xfId="30530" xr:uid="{6FF914A2-3E27-47DD-BAF4-76997D5D1880}"/>
    <cellStyle name="Számítás 2 3 2 3 2_Volatility" xfId="30531" xr:uid="{E06DBD62-5358-493D-ABD9-B9F129BF6775}"/>
    <cellStyle name="Számítás 2 3 2 3 3" xfId="30532" xr:uid="{D9490A7E-8CC3-498B-A215-EA7D93B44B94}"/>
    <cellStyle name="Számítás 2 3 2 3_Volatility" xfId="30533" xr:uid="{95CAD01E-032F-43E6-8E8D-3A7D5CF4AE2A}"/>
    <cellStyle name="Számítás 2 3 2 4" xfId="30534" xr:uid="{11169541-FB49-43E6-A37A-E564D94ED77E}"/>
    <cellStyle name="Számítás 2 3 2 4 2" xfId="30535" xr:uid="{64DBAE37-EC94-46A8-B254-6CCDD9964E2D}"/>
    <cellStyle name="Számítás 2 3 2 4_Volatility" xfId="30536" xr:uid="{9B1CD079-3B67-4B99-B913-94B617DE26FB}"/>
    <cellStyle name="Számítás 2 3 2 5" xfId="30537" xr:uid="{A367558C-8ABA-43BE-A429-1393B2E255FF}"/>
    <cellStyle name="Számítás 2 3 2_Volatility" xfId="30538" xr:uid="{4272EBE4-6ECB-4E3E-97BC-AA1026B44C56}"/>
    <cellStyle name="Számítás 2 3 3" xfId="30539" xr:uid="{24D09153-8281-4574-80A8-D74B166F247F}"/>
    <cellStyle name="Számítás 2 3 3 2" xfId="30540" xr:uid="{051B417C-B285-478B-B4F9-A4CD004591A3}"/>
    <cellStyle name="Számítás 2 3 3 2 2" xfId="30541" xr:uid="{255C1D89-6454-4698-878C-183E58C8E224}"/>
    <cellStyle name="Számítás 2 3 3 2_Volatility" xfId="30542" xr:uid="{FD0909F1-E929-4DB1-9C31-895E85F26CF5}"/>
    <cellStyle name="Számítás 2 3 3 3" xfId="30543" xr:uid="{3AFA02DC-2268-4642-A405-9DF43D8A2107}"/>
    <cellStyle name="Számítás 2 3 3_Volatility" xfId="30544" xr:uid="{BD13FE92-F957-4BA9-8E41-AD230D9EA5D1}"/>
    <cellStyle name="Számítás 2 3 4" xfId="30545" xr:uid="{340DAA84-7BD4-45C7-9D44-0F3A771EE2CA}"/>
    <cellStyle name="Számítás 2 3 4 2" xfId="30546" xr:uid="{74634CAC-464D-48DF-8F46-676EEEB35A45}"/>
    <cellStyle name="Számítás 2 3 4_Volatility" xfId="30547" xr:uid="{B8259241-113E-44B6-B50D-BDD9504C1046}"/>
    <cellStyle name="Számítás 2 3 5" xfId="30548" xr:uid="{7306854A-6FD7-4EE5-8F19-4302DC76E04C}"/>
    <cellStyle name="Számítás 2 3_Volatility" xfId="30549" xr:uid="{0721DF5A-9354-4B2B-ACD6-508DCDD1CA5F}"/>
    <cellStyle name="Számítás 2 30" xfId="30550" xr:uid="{F5A87600-8FB1-4ACE-A6E0-8EDA29B6DB1A}"/>
    <cellStyle name="Számítás 2 30 2" xfId="30551" xr:uid="{36A925BD-3031-4FE4-B02F-8E675DDE3B5B}"/>
    <cellStyle name="Számítás 2 30 2 2" xfId="30552" xr:uid="{34EAC74A-7D2B-4F62-BCC9-47563553F512}"/>
    <cellStyle name="Számítás 2 30 2 2 2" xfId="30553" xr:uid="{40CED5CA-4EF3-4ACD-A067-02A4873B459B}"/>
    <cellStyle name="Számítás 2 30 2 2 2 2" xfId="30554" xr:uid="{D0657C2F-BBC7-4C3C-B3F2-1D3066D4B68E}"/>
    <cellStyle name="Számítás 2 30 2 2 2_Volatility" xfId="30555" xr:uid="{00D0566A-2FE5-4776-B34B-148FE7943B7F}"/>
    <cellStyle name="Számítás 2 30 2 2 3" xfId="30556" xr:uid="{2B8DD9E7-BC0C-45FD-8790-CF48DA046D8C}"/>
    <cellStyle name="Számítás 2 30 2 2_Volatility" xfId="30557" xr:uid="{FE814EBA-448B-4483-8E55-C27B48D4F639}"/>
    <cellStyle name="Számítás 2 30 2 3" xfId="30558" xr:uid="{0574D954-53AB-4F94-9ED7-01C27ADB3675}"/>
    <cellStyle name="Számítás 2 30 2 3 2" xfId="30559" xr:uid="{21D4716D-94C2-4BD3-861A-DE3311C20164}"/>
    <cellStyle name="Számítás 2 30 2 3 2 2" xfId="30560" xr:uid="{7325205A-993F-46FF-99D9-79D30D471409}"/>
    <cellStyle name="Számítás 2 30 2 3 2_Volatility" xfId="30561" xr:uid="{DCB3B759-2117-4944-8303-76180FEAAF51}"/>
    <cellStyle name="Számítás 2 30 2 3 3" xfId="30562" xr:uid="{969D90B5-FE57-490C-B020-7EB1E4FAEC6C}"/>
    <cellStyle name="Számítás 2 30 2 3_Volatility" xfId="30563" xr:uid="{11B15C1F-4BA9-4DBB-B7A1-1BA9922CBDC5}"/>
    <cellStyle name="Számítás 2 30 2 4" xfId="30564" xr:uid="{AAA37838-7332-48BE-958F-9CD9FF6D3C1F}"/>
    <cellStyle name="Számítás 2 30 2 4 2" xfId="30565" xr:uid="{A79CD1D8-4855-4D51-95C1-E9B6A36FC092}"/>
    <cellStyle name="Számítás 2 30 2 4_Volatility" xfId="30566" xr:uid="{010DCC26-E070-4BE5-A457-43AB69B5C073}"/>
    <cellStyle name="Számítás 2 30 2 5" xfId="30567" xr:uid="{4E0551B7-5F7F-4429-89EE-BD54DA1BF055}"/>
    <cellStyle name="Számítás 2 30 2_Volatility" xfId="30568" xr:uid="{085051D0-E55E-44BD-81D2-50AA915CF36C}"/>
    <cellStyle name="Számítás 2 30 3" xfId="30569" xr:uid="{646CB9EB-E708-4A33-8E91-63BD6408D7B0}"/>
    <cellStyle name="Számítás 2 30 3 2" xfId="30570" xr:uid="{16FB3F15-2A1D-45DA-8527-7CA8093E60EE}"/>
    <cellStyle name="Számítás 2 30 3 2 2" xfId="30571" xr:uid="{EB37B69A-0196-4223-BC7A-723D6552B939}"/>
    <cellStyle name="Számítás 2 30 3 2_Volatility" xfId="30572" xr:uid="{E866BB8D-45C7-4526-A605-F00FB6DD76CF}"/>
    <cellStyle name="Számítás 2 30 3 3" xfId="30573" xr:uid="{3059DBC0-B833-4E01-9D01-FAE1EFF1B8A1}"/>
    <cellStyle name="Számítás 2 30 3_Volatility" xfId="30574" xr:uid="{3657DC1F-5DA9-49F7-969F-695B1E2464C1}"/>
    <cellStyle name="Számítás 2 30 4" xfId="30575" xr:uid="{E9319358-009E-42C5-B567-E2DE13D67195}"/>
    <cellStyle name="Számítás 2 30 4 2" xfId="30576" xr:uid="{04AF849E-D251-4B0C-A8DC-C8A6EEC33C50}"/>
    <cellStyle name="Számítás 2 30 4_Volatility" xfId="30577" xr:uid="{0D859A48-7429-41A4-9EB7-CE37DACB5809}"/>
    <cellStyle name="Számítás 2 30 5" xfId="30578" xr:uid="{582337E0-0270-4490-BA94-54CD1F49DDF3}"/>
    <cellStyle name="Számítás 2 30_Volatility" xfId="30579" xr:uid="{7C6AE1BC-E326-411E-B765-42B4CF35FC2C}"/>
    <cellStyle name="Számítás 2 31" xfId="30580" xr:uid="{0F42AA08-0185-4F3A-AC6E-D82EA6877619}"/>
    <cellStyle name="Számítás 2 31 2" xfId="30581" xr:uid="{E0E2ADEF-67B8-44EE-B581-86D04D4709F5}"/>
    <cellStyle name="Számítás 2 31 2 2" xfId="30582" xr:uid="{4725BB73-092E-43F7-A63F-05B346A64510}"/>
    <cellStyle name="Számítás 2 31 2 2 2" xfId="30583" xr:uid="{815DF44E-069D-49A9-BA65-711AE7BC57DE}"/>
    <cellStyle name="Számítás 2 31 2 2 2 2" xfId="30584" xr:uid="{F2D48ED4-7E08-4508-A5CB-3F59B267063C}"/>
    <cellStyle name="Számítás 2 31 2 2 2_Volatility" xfId="30585" xr:uid="{E9FBC4F7-7FDB-46E9-B84D-0467EB9A2543}"/>
    <cellStyle name="Számítás 2 31 2 2 3" xfId="30586" xr:uid="{ED465D0B-0FA3-49F8-AEA6-02CFB0D5D76E}"/>
    <cellStyle name="Számítás 2 31 2 2_Volatility" xfId="30587" xr:uid="{77F30DFA-5ED3-4B3D-9D8E-BFDD4A72A2A8}"/>
    <cellStyle name="Számítás 2 31 2 3" xfId="30588" xr:uid="{94932D98-2833-4BB4-B7B5-1196AD844F6D}"/>
    <cellStyle name="Számítás 2 31 2 3 2" xfId="30589" xr:uid="{A23E5261-081C-4BA3-B25D-573C82AD8689}"/>
    <cellStyle name="Számítás 2 31 2 3 2 2" xfId="30590" xr:uid="{A40CCECA-E6DF-4D9D-BC5C-F58EE5961214}"/>
    <cellStyle name="Számítás 2 31 2 3 2_Volatility" xfId="30591" xr:uid="{BF96E085-7D3F-4439-B3EF-0E7A6A47B340}"/>
    <cellStyle name="Számítás 2 31 2 3 3" xfId="30592" xr:uid="{2A397687-2E0F-4B64-876B-4AF1333A14EC}"/>
    <cellStyle name="Számítás 2 31 2 3_Volatility" xfId="30593" xr:uid="{B190229A-FB76-4855-A367-C4A6A73D8CF6}"/>
    <cellStyle name="Számítás 2 31 2 4" xfId="30594" xr:uid="{38049596-AECC-4153-9AEB-7E2A864FDD00}"/>
    <cellStyle name="Számítás 2 31 2 4 2" xfId="30595" xr:uid="{A86508EA-9220-421D-A519-83FBC474DAAB}"/>
    <cellStyle name="Számítás 2 31 2 4_Volatility" xfId="30596" xr:uid="{7D85B603-B297-4227-849E-77DE53CA7EED}"/>
    <cellStyle name="Számítás 2 31 2 5" xfId="30597" xr:uid="{B28CC3F0-30C7-4250-8948-AD883F1A55E5}"/>
    <cellStyle name="Számítás 2 31 2_Volatility" xfId="30598" xr:uid="{DE474DEF-934D-40A7-9D5E-34900D2F7825}"/>
    <cellStyle name="Számítás 2 31 3" xfId="30599" xr:uid="{9AAA8A38-7966-4E3E-A1FD-AEFA9E42ACF6}"/>
    <cellStyle name="Számítás 2 31 3 2" xfId="30600" xr:uid="{090C8430-1070-4AD0-8A7E-A1132B4C5993}"/>
    <cellStyle name="Számítás 2 31 3 2 2" xfId="30601" xr:uid="{B8094678-B7C2-4D81-8CE4-FB64DA6813E7}"/>
    <cellStyle name="Számítás 2 31 3 2_Volatility" xfId="30602" xr:uid="{7A7008EE-3D8D-401B-8E93-B2497A59996B}"/>
    <cellStyle name="Számítás 2 31 3 3" xfId="30603" xr:uid="{6320CE27-7A0B-48CB-8593-90DFB7851DE2}"/>
    <cellStyle name="Számítás 2 31 3_Volatility" xfId="30604" xr:uid="{EE21AD9E-13CD-4128-BB92-1BBC6DF8394C}"/>
    <cellStyle name="Számítás 2 31 4" xfId="30605" xr:uid="{3453D58A-6C13-4905-AE74-A0A51B0D656D}"/>
    <cellStyle name="Számítás 2 31 4 2" xfId="30606" xr:uid="{F1467A0B-4CDE-4EFF-B17E-CC2BC7E09E6E}"/>
    <cellStyle name="Számítás 2 31 4_Volatility" xfId="30607" xr:uid="{3DF253FE-6D78-4767-9F2B-8C65BE1D61E2}"/>
    <cellStyle name="Számítás 2 31 5" xfId="30608" xr:uid="{0AC8B20E-B126-4398-AAC9-61C808308F75}"/>
    <cellStyle name="Számítás 2 31_Volatility" xfId="30609" xr:uid="{AF0C8D22-86A0-4183-AF77-BBD403E0613C}"/>
    <cellStyle name="Számítás 2 32" xfId="30610" xr:uid="{1EC3099A-46D1-442F-99F1-2CF5CD36EA3D}"/>
    <cellStyle name="Számítás 2 32 2" xfId="30611" xr:uid="{2BEDF6C9-75F3-4BF5-8D8C-64C596A4DF4D}"/>
    <cellStyle name="Számítás 2 32 2 2" xfId="30612" xr:uid="{7DE4E565-AAC1-4BB6-B7AD-6D7554B75EA7}"/>
    <cellStyle name="Számítás 2 32 2 2 2" xfId="30613" xr:uid="{75E13BC7-3C2E-448F-A4A1-F8F849DF838C}"/>
    <cellStyle name="Számítás 2 32 2 2 2 2" xfId="30614" xr:uid="{2A85CC2A-99E8-43FF-B0F3-94EA4CA7C2B2}"/>
    <cellStyle name="Számítás 2 32 2 2 2_Volatility" xfId="30615" xr:uid="{1CC65773-92BA-4274-ADB4-AD66FC34F1A8}"/>
    <cellStyle name="Számítás 2 32 2 2 3" xfId="30616" xr:uid="{1167461E-8402-4F57-BF59-BA445D466E5B}"/>
    <cellStyle name="Számítás 2 32 2 2_Volatility" xfId="30617" xr:uid="{387655C8-7606-4CA3-AB00-3CA57B34BC62}"/>
    <cellStyle name="Számítás 2 32 2 3" xfId="30618" xr:uid="{6F13CA5C-361F-46A2-8FBE-3240F3695990}"/>
    <cellStyle name="Számítás 2 32 2 3 2" xfId="30619" xr:uid="{88037370-6FB7-4FF5-9472-145DA23AB2B3}"/>
    <cellStyle name="Számítás 2 32 2 3 2 2" xfId="30620" xr:uid="{D8F8ADE6-DF27-4A13-9C67-D7C8E4BCE04F}"/>
    <cellStyle name="Számítás 2 32 2 3 2_Volatility" xfId="30621" xr:uid="{280075FA-D697-4716-8B03-C1B62626D0F3}"/>
    <cellStyle name="Számítás 2 32 2 3 3" xfId="30622" xr:uid="{83F22926-2684-4584-B68D-5CDD8793388A}"/>
    <cellStyle name="Számítás 2 32 2 3_Volatility" xfId="30623" xr:uid="{F944CAB8-FF12-43DB-BEF1-1AA44D8CF207}"/>
    <cellStyle name="Számítás 2 32 2 4" xfId="30624" xr:uid="{63A59B1A-E689-406B-967C-8F0CFD89FCFE}"/>
    <cellStyle name="Számítás 2 32 2 4 2" xfId="30625" xr:uid="{DC55941A-1436-4E1E-8824-FFE5BA5CE0BB}"/>
    <cellStyle name="Számítás 2 32 2 4_Volatility" xfId="30626" xr:uid="{2BC28C00-D49C-4BB9-874D-1AD5185403D5}"/>
    <cellStyle name="Számítás 2 32 2 5" xfId="30627" xr:uid="{7489EDF2-5F70-4539-B892-6A48C249354F}"/>
    <cellStyle name="Számítás 2 32 2_Volatility" xfId="30628" xr:uid="{21212C55-0A6D-4D97-A761-9D11B0BCB723}"/>
    <cellStyle name="Számítás 2 32 3" xfId="30629" xr:uid="{BDE3D92B-8335-4B24-B2F3-1422EB1EF04D}"/>
    <cellStyle name="Számítás 2 32 3 2" xfId="30630" xr:uid="{250AE169-5365-4CE9-B87B-796EF410901F}"/>
    <cellStyle name="Számítás 2 32 3 2 2" xfId="30631" xr:uid="{F8B7CA22-EE2B-4283-81E5-1311343C51CE}"/>
    <cellStyle name="Számítás 2 32 3 2_Volatility" xfId="30632" xr:uid="{656B1324-997F-417D-AE0B-1FC1E2CA1669}"/>
    <cellStyle name="Számítás 2 32 3 3" xfId="30633" xr:uid="{A012EA91-1356-4AB5-BFEF-A46CDA05714A}"/>
    <cellStyle name="Számítás 2 32 3_Volatility" xfId="30634" xr:uid="{77BB5E09-21A2-49FD-A8F5-7A16DB3498AB}"/>
    <cellStyle name="Számítás 2 32 4" xfId="30635" xr:uid="{FA90C217-CEF4-4DA1-8002-28DE4A2F55F4}"/>
    <cellStyle name="Számítás 2 32 4 2" xfId="30636" xr:uid="{FFD30D22-CDF4-4F6A-8BB6-105E1E557795}"/>
    <cellStyle name="Számítás 2 32 4_Volatility" xfId="30637" xr:uid="{F2599402-1378-4D5E-B2C3-DE6410E1BA37}"/>
    <cellStyle name="Számítás 2 32 5" xfId="30638" xr:uid="{670A20F6-9491-4ED0-BB1B-C9CC9B15F19C}"/>
    <cellStyle name="Számítás 2 32_Volatility" xfId="30639" xr:uid="{B6422A6F-C1D0-47EC-97BD-A617325B8AB1}"/>
    <cellStyle name="Számítás 2 33" xfId="30640" xr:uid="{788F2D62-79F5-4653-A845-28384059A9CD}"/>
    <cellStyle name="Számítás 2 33 2" xfId="30641" xr:uid="{8B6E898D-ADB0-462E-84AF-FE1A683D69AC}"/>
    <cellStyle name="Számítás 2 33 2 2" xfId="30642" xr:uid="{2F4B48DB-FA8B-41B0-B57B-6E081C0D3F70}"/>
    <cellStyle name="Számítás 2 33 2 2 2" xfId="30643" xr:uid="{04FCEAA7-4F34-4544-8157-A1C81E6D3681}"/>
    <cellStyle name="Számítás 2 33 2 2 2 2" xfId="30644" xr:uid="{2273339D-E953-46A4-98F3-53F6E639B4FA}"/>
    <cellStyle name="Számítás 2 33 2 2 2_Volatility" xfId="30645" xr:uid="{65D6E001-E2BC-498B-AF3B-3AF96E35C6C1}"/>
    <cellStyle name="Számítás 2 33 2 2 3" xfId="30646" xr:uid="{467193A3-55EC-400E-ACC6-D3DF8EBC4C70}"/>
    <cellStyle name="Számítás 2 33 2 2_Volatility" xfId="30647" xr:uid="{838CD023-9C48-45B3-81A2-205D5711AAEE}"/>
    <cellStyle name="Számítás 2 33 2 3" xfId="30648" xr:uid="{E4FCC4C6-5AEA-4336-9D0C-EF4784A43F47}"/>
    <cellStyle name="Számítás 2 33 2 3 2" xfId="30649" xr:uid="{6F0C99B9-CEE1-4F60-AD42-A575B7356574}"/>
    <cellStyle name="Számítás 2 33 2 3 2 2" xfId="30650" xr:uid="{79613809-F746-4873-BDD5-D5B8544698CE}"/>
    <cellStyle name="Számítás 2 33 2 3 2_Volatility" xfId="30651" xr:uid="{1A404B97-5D82-45A7-9AC5-29993AA0DEFD}"/>
    <cellStyle name="Számítás 2 33 2 3 3" xfId="30652" xr:uid="{48FC20F9-2D99-4B84-A80D-D699D2DC6F59}"/>
    <cellStyle name="Számítás 2 33 2 3_Volatility" xfId="30653" xr:uid="{11811734-D3C1-4348-B6C6-5C5881C5D2A1}"/>
    <cellStyle name="Számítás 2 33 2 4" xfId="30654" xr:uid="{942268C0-90D7-4370-BED8-F1728FFD2044}"/>
    <cellStyle name="Számítás 2 33 2 4 2" xfId="30655" xr:uid="{9C9B1293-107A-4F2D-927C-554D3FB6221B}"/>
    <cellStyle name="Számítás 2 33 2 4_Volatility" xfId="30656" xr:uid="{859BF4C7-7DE0-4FCF-8B01-86230F6FF989}"/>
    <cellStyle name="Számítás 2 33 2 5" xfId="30657" xr:uid="{C7F5C4CD-139A-46AB-BB5E-099AF2CF4BC7}"/>
    <cellStyle name="Számítás 2 33 2_Volatility" xfId="30658" xr:uid="{2D08E84D-B599-411E-96DC-DB118C435EF3}"/>
    <cellStyle name="Számítás 2 33 3" xfId="30659" xr:uid="{473AF1D4-FA65-4F5C-8CCF-BD66A123C9EC}"/>
    <cellStyle name="Számítás 2 33 3 2" xfId="30660" xr:uid="{0535F184-AE62-4F74-8199-561E22291047}"/>
    <cellStyle name="Számítás 2 33 3 2 2" xfId="30661" xr:uid="{7F28AD97-2A2D-49EC-83F4-DF02A63637A0}"/>
    <cellStyle name="Számítás 2 33 3 2_Volatility" xfId="30662" xr:uid="{36EF4C83-C905-4D30-A7BC-050B3F399D60}"/>
    <cellStyle name="Számítás 2 33 3 3" xfId="30663" xr:uid="{6079A0C9-9DF1-4A1A-BBD4-5AD9E3D31478}"/>
    <cellStyle name="Számítás 2 33 3_Volatility" xfId="30664" xr:uid="{6DC864C7-67E2-4141-9038-0F16B9BB8A99}"/>
    <cellStyle name="Számítás 2 33 4" xfId="30665" xr:uid="{57CCCA63-9976-4AE3-8423-73617CB5C1AD}"/>
    <cellStyle name="Számítás 2 33 4 2" xfId="30666" xr:uid="{2F47FF86-1C7D-45A1-A9CF-99BF729DF3A8}"/>
    <cellStyle name="Számítás 2 33 4_Volatility" xfId="30667" xr:uid="{E99F2008-5E90-4C76-9467-CBEA48770734}"/>
    <cellStyle name="Számítás 2 33 5" xfId="30668" xr:uid="{B4B060C1-BD37-4700-BE82-7892513972C5}"/>
    <cellStyle name="Számítás 2 33_Volatility" xfId="30669" xr:uid="{F65062EF-0EA7-4425-B458-1135A260D06D}"/>
    <cellStyle name="Számítás 2 34" xfId="30670" xr:uid="{8F3F3F49-0757-4546-9DA2-D507186F2D6B}"/>
    <cellStyle name="Számítás 2 34 2" xfId="30671" xr:uid="{0B00C248-B8F8-41A0-A663-7031A257BDB0}"/>
    <cellStyle name="Számítás 2 34 2 2" xfId="30672" xr:uid="{24B89E55-2306-456F-BD95-10ECBAACE8E2}"/>
    <cellStyle name="Számítás 2 34 2 2 2" xfId="30673" xr:uid="{BED97F88-A417-4698-AC0A-389A562359DE}"/>
    <cellStyle name="Számítás 2 34 2 2 2 2" xfId="30674" xr:uid="{A98230A4-4619-4913-B195-E2CC5DC30139}"/>
    <cellStyle name="Számítás 2 34 2 2 2_Volatility" xfId="30675" xr:uid="{2EBD21E4-9DC8-4773-A994-D1FC6DA7BAE4}"/>
    <cellStyle name="Számítás 2 34 2 2 3" xfId="30676" xr:uid="{A7E4F327-7CB5-4A09-AA5F-06D520C00FAC}"/>
    <cellStyle name="Számítás 2 34 2 2_Volatility" xfId="30677" xr:uid="{6C926BC6-387C-44BC-935C-ABB75BD293DC}"/>
    <cellStyle name="Számítás 2 34 2 3" xfId="30678" xr:uid="{B843726C-A0E7-471A-9F15-DF99BEF7485E}"/>
    <cellStyle name="Számítás 2 34 2 3 2" xfId="30679" xr:uid="{64613E13-F6F7-4176-AE3B-628548B4CD69}"/>
    <cellStyle name="Számítás 2 34 2 3 2 2" xfId="30680" xr:uid="{116FE4F5-F476-484C-A94F-21F5D9BCC674}"/>
    <cellStyle name="Számítás 2 34 2 3 2_Volatility" xfId="30681" xr:uid="{2CBC51EA-F4B8-45CD-91CB-0C52970BD232}"/>
    <cellStyle name="Számítás 2 34 2 3 3" xfId="30682" xr:uid="{2C9435BA-6E54-427D-B2AB-AB06E6EA0FFF}"/>
    <cellStyle name="Számítás 2 34 2 3_Volatility" xfId="30683" xr:uid="{0FF604EF-9110-4361-9C4C-801421484228}"/>
    <cellStyle name="Számítás 2 34 2 4" xfId="30684" xr:uid="{652BF467-06AF-493E-9FB6-52DC64DC8CEB}"/>
    <cellStyle name="Számítás 2 34 2 4 2" xfId="30685" xr:uid="{0B3326CC-D8D1-4DEE-A581-C78D66ABD7B6}"/>
    <cellStyle name="Számítás 2 34 2 4_Volatility" xfId="30686" xr:uid="{EE905CD4-56DA-4EDD-946F-00E475FC06E3}"/>
    <cellStyle name="Számítás 2 34 2 5" xfId="30687" xr:uid="{881B6E50-9639-426D-810A-5066681AE131}"/>
    <cellStyle name="Számítás 2 34 2_Volatility" xfId="30688" xr:uid="{9E5E4EB9-2D12-4F4F-BF27-285C56E59CD5}"/>
    <cellStyle name="Számítás 2 34 3" xfId="30689" xr:uid="{600C6B8C-1DD1-447F-8746-2F4C45B275B7}"/>
    <cellStyle name="Számítás 2 34 3 2" xfId="30690" xr:uid="{9D476F8E-62C9-4869-B7BE-22916DB6821D}"/>
    <cellStyle name="Számítás 2 34 3 2 2" xfId="30691" xr:uid="{F42C9962-52B3-4D4D-BFAA-2A7A46A5006F}"/>
    <cellStyle name="Számítás 2 34 3 2_Volatility" xfId="30692" xr:uid="{65CE74AA-4369-4B58-A159-0081CCB5E311}"/>
    <cellStyle name="Számítás 2 34 3 3" xfId="30693" xr:uid="{154554F5-ED1E-4C74-ABE6-CC3B1996394D}"/>
    <cellStyle name="Számítás 2 34 3_Volatility" xfId="30694" xr:uid="{8261A1B4-BA00-4BCC-88E4-EA8AF46D9FA9}"/>
    <cellStyle name="Számítás 2 34 4" xfId="30695" xr:uid="{087FD41E-FD65-40DC-8D64-2DFE82C8D397}"/>
    <cellStyle name="Számítás 2 34 4 2" xfId="30696" xr:uid="{3893E76E-6463-40B6-9F47-EA707B4139E5}"/>
    <cellStyle name="Számítás 2 34 4_Volatility" xfId="30697" xr:uid="{D019B8AF-51E7-4B44-BC01-873BE651D29F}"/>
    <cellStyle name="Számítás 2 34 5" xfId="30698" xr:uid="{7700054A-93C5-4931-AE7E-77FAD3CF1474}"/>
    <cellStyle name="Számítás 2 34_Volatility" xfId="30699" xr:uid="{4D8D7219-36D6-41C1-BDE7-12DCDBD6C1F1}"/>
    <cellStyle name="Számítás 2 35" xfId="30700" xr:uid="{AE61403F-D51C-45D8-8876-4FF667C64E9A}"/>
    <cellStyle name="Számítás 2 35 2" xfId="30701" xr:uid="{884378EE-B024-4675-8B93-1BE23E15B467}"/>
    <cellStyle name="Számítás 2 35 2 2" xfId="30702" xr:uid="{828999CA-3D2A-4074-8970-D28CD871C86D}"/>
    <cellStyle name="Számítás 2 35 2 2 2" xfId="30703" xr:uid="{4B95F1E1-0F8F-4AEB-A783-6F62F2CD5C1A}"/>
    <cellStyle name="Számítás 2 35 2 2 2 2" xfId="30704" xr:uid="{24D83AB8-46DA-44D8-9E22-EE8BF3E9B4D7}"/>
    <cellStyle name="Számítás 2 35 2 2 2_Volatility" xfId="30705" xr:uid="{1167BC3A-1137-493B-9D61-40C36E15F8F2}"/>
    <cellStyle name="Számítás 2 35 2 2 3" xfId="30706" xr:uid="{B3460F37-4AAB-49B0-B8D9-1EBB9E71BF6D}"/>
    <cellStyle name="Számítás 2 35 2 2_Volatility" xfId="30707" xr:uid="{14FC8857-6EB1-4CA5-8C67-273665A14F05}"/>
    <cellStyle name="Számítás 2 35 2 3" xfId="30708" xr:uid="{4C7B7802-4927-4652-B077-44C49F130DEF}"/>
    <cellStyle name="Számítás 2 35 2 3 2" xfId="30709" xr:uid="{1FFBD581-0E49-441D-879B-56814BBBB158}"/>
    <cellStyle name="Számítás 2 35 2 3 2 2" xfId="30710" xr:uid="{06CFE496-25CA-4B0A-91E1-AD65CE31EC88}"/>
    <cellStyle name="Számítás 2 35 2 3 2_Volatility" xfId="30711" xr:uid="{8CA7C8F9-0233-40D6-90F5-104BDDDB8484}"/>
    <cellStyle name="Számítás 2 35 2 3 3" xfId="30712" xr:uid="{23C360C0-D407-4C7D-B544-C345AB32D408}"/>
    <cellStyle name="Számítás 2 35 2 3_Volatility" xfId="30713" xr:uid="{9FC95233-416E-48DA-9C5D-EFF3C0F23A36}"/>
    <cellStyle name="Számítás 2 35 2 4" xfId="30714" xr:uid="{7A9CEF47-7FB4-4B6D-B814-D124928F6A93}"/>
    <cellStyle name="Számítás 2 35 2 4 2" xfId="30715" xr:uid="{1D4FABBD-219E-45AD-AC3B-2C03279EA868}"/>
    <cellStyle name="Számítás 2 35 2 4_Volatility" xfId="30716" xr:uid="{E1FBA7BF-5D7D-4FA9-B64B-9FFD6C3EE6FC}"/>
    <cellStyle name="Számítás 2 35 2 5" xfId="30717" xr:uid="{A27E4A5C-2E46-4FE0-9CC5-621369486FDC}"/>
    <cellStyle name="Számítás 2 35 2_Volatility" xfId="30718" xr:uid="{3FCE439B-2777-4423-9653-956EDDB6421B}"/>
    <cellStyle name="Számítás 2 35 3" xfId="30719" xr:uid="{F22F2D25-4E45-4F43-82A8-10C9CB2221D4}"/>
    <cellStyle name="Számítás 2 35 3 2" xfId="30720" xr:uid="{F6F5AFE4-2BD7-48BD-8053-BB19110B2656}"/>
    <cellStyle name="Számítás 2 35 3 2 2" xfId="30721" xr:uid="{669C0D47-8483-4399-951B-256C1D052204}"/>
    <cellStyle name="Számítás 2 35 3 2_Volatility" xfId="30722" xr:uid="{3A9A522A-9721-4C4C-A820-B916C33DC68B}"/>
    <cellStyle name="Számítás 2 35 3 3" xfId="30723" xr:uid="{B95B88A1-312A-464A-885D-97288BF9CE61}"/>
    <cellStyle name="Számítás 2 35 3_Volatility" xfId="30724" xr:uid="{A61F3A22-F48D-4E5F-80AD-DD3E3A70908B}"/>
    <cellStyle name="Számítás 2 35 4" xfId="30725" xr:uid="{5ECEA99F-5197-4635-927A-EFA1AEDDA906}"/>
    <cellStyle name="Számítás 2 35 4 2" xfId="30726" xr:uid="{B9C18A3B-771A-43C9-A2D8-0221A2178EC8}"/>
    <cellStyle name="Számítás 2 35 4_Volatility" xfId="30727" xr:uid="{F931DA77-8ECE-47BF-BD72-8CFF1577D0E8}"/>
    <cellStyle name="Számítás 2 35 5" xfId="30728" xr:uid="{F2E5C1C6-52B9-4FD8-A5BE-7D6C43324297}"/>
    <cellStyle name="Számítás 2 35_Volatility" xfId="30729" xr:uid="{16D1D595-E39D-4292-BB68-3CADAE6C364F}"/>
    <cellStyle name="Számítás 2 36" xfId="30730" xr:uid="{D33500D4-DD34-44C7-AC61-4E1DE9532590}"/>
    <cellStyle name="Számítás 2 36 2" xfId="30731" xr:uid="{4884EDC2-0984-456E-B056-59352F67B763}"/>
    <cellStyle name="Számítás 2 36 2 2" xfId="30732" xr:uid="{B0CC6ACD-CC6C-4CF9-B17C-7DF7159D35E3}"/>
    <cellStyle name="Számítás 2 36 2 2 2" xfId="30733" xr:uid="{CB6EC18C-CE18-485A-9106-AF268D98E7D8}"/>
    <cellStyle name="Számítás 2 36 2 2 2 2" xfId="30734" xr:uid="{55709D50-BE73-46CF-BBE2-D80640263756}"/>
    <cellStyle name="Számítás 2 36 2 2 2_Volatility" xfId="30735" xr:uid="{CB87DA73-CA29-4108-982F-6FEB3E96586B}"/>
    <cellStyle name="Számítás 2 36 2 2 3" xfId="30736" xr:uid="{3146A674-EF5F-49BF-B6D7-6BAB351D21E7}"/>
    <cellStyle name="Számítás 2 36 2 2_Volatility" xfId="30737" xr:uid="{8F41C82B-036C-4C6C-8A06-37B4BD939B1E}"/>
    <cellStyle name="Számítás 2 36 2 3" xfId="30738" xr:uid="{6671D223-913D-4CED-9D8A-289F81347F10}"/>
    <cellStyle name="Számítás 2 36 2 3 2" xfId="30739" xr:uid="{4DDA818B-A320-4F88-83ED-487931231641}"/>
    <cellStyle name="Számítás 2 36 2 3 2 2" xfId="30740" xr:uid="{6C818369-FA9B-4984-989C-32FD1EF6E81C}"/>
    <cellStyle name="Számítás 2 36 2 3 2_Volatility" xfId="30741" xr:uid="{68AB3C39-135D-4299-8961-6D7B861D5092}"/>
    <cellStyle name="Számítás 2 36 2 3 3" xfId="30742" xr:uid="{8747E750-7A77-4BEB-8D12-3D2E7E974A6D}"/>
    <cellStyle name="Számítás 2 36 2 3_Volatility" xfId="30743" xr:uid="{D7AED04B-4425-4B10-8249-DDD27AA1B227}"/>
    <cellStyle name="Számítás 2 36 2 4" xfId="30744" xr:uid="{50E0AC0E-DF2C-4B74-9D3B-24A9473C3395}"/>
    <cellStyle name="Számítás 2 36 2 4 2" xfId="30745" xr:uid="{1A0A71E1-6132-46F2-BF72-24E0E0C22BFC}"/>
    <cellStyle name="Számítás 2 36 2 4_Volatility" xfId="30746" xr:uid="{A2C822F4-EC1B-4887-8455-4E2ED9CD5E92}"/>
    <cellStyle name="Számítás 2 36 2 5" xfId="30747" xr:uid="{8A7A9456-6F7A-4866-A686-236D9EBF24E1}"/>
    <cellStyle name="Számítás 2 36 2_Volatility" xfId="30748" xr:uid="{5DB8ED44-0B1A-4ED9-950E-B44CCC9DB42B}"/>
    <cellStyle name="Számítás 2 36 3" xfId="30749" xr:uid="{526306A8-061A-4FC0-A7A0-0B03DB59E7D9}"/>
    <cellStyle name="Számítás 2 36 3 2" xfId="30750" xr:uid="{B855DD24-618F-4D7A-8D18-40EC1765C652}"/>
    <cellStyle name="Számítás 2 36 3 2 2" xfId="30751" xr:uid="{6450524A-A72A-49E0-83BD-13288DBD0824}"/>
    <cellStyle name="Számítás 2 36 3 2_Volatility" xfId="30752" xr:uid="{DD05F724-6833-4C6B-AB65-6C2AD3FCC1C3}"/>
    <cellStyle name="Számítás 2 36 3 3" xfId="30753" xr:uid="{39672272-DE77-495F-869E-D62D8075497D}"/>
    <cellStyle name="Számítás 2 36 3_Volatility" xfId="30754" xr:uid="{3662F9CA-0BA0-439C-819A-33B55A21D84E}"/>
    <cellStyle name="Számítás 2 36 4" xfId="30755" xr:uid="{BC4B5F5F-00E1-4F15-ABA3-39F908073D08}"/>
    <cellStyle name="Számítás 2 36 4 2" xfId="30756" xr:uid="{7B73D564-A5C4-4BA6-B74F-BA5563948CD2}"/>
    <cellStyle name="Számítás 2 36 4_Volatility" xfId="30757" xr:uid="{8CAB5BB8-93D2-43F0-B8C3-78CB6AE3D4BA}"/>
    <cellStyle name="Számítás 2 36 5" xfId="30758" xr:uid="{C0E8F749-2E4F-48DC-A2C1-0AD6282409D3}"/>
    <cellStyle name="Számítás 2 36_Volatility" xfId="30759" xr:uid="{4AC2160E-D119-4B51-A24C-6B779434CA75}"/>
    <cellStyle name="Számítás 2 37" xfId="30760" xr:uid="{E721CAAA-E3F0-4A8B-8A0D-1F2633B80E59}"/>
    <cellStyle name="Számítás 2 37 2" xfId="30761" xr:uid="{69A5BEEC-17DC-4BFD-89CD-F8EC53DFA94B}"/>
    <cellStyle name="Számítás 2 37 2 2" xfId="30762" xr:uid="{5BB916B2-9341-45E3-8D1E-BE1DC3ADB0B1}"/>
    <cellStyle name="Számítás 2 37 2 2 2" xfId="30763" xr:uid="{272E3CD5-84F0-41C7-B93F-9E598C53EB5B}"/>
    <cellStyle name="Számítás 2 37 2 2 2 2" xfId="30764" xr:uid="{4FF62685-62BB-4BEB-8875-1BA33DCE5C3F}"/>
    <cellStyle name="Számítás 2 37 2 2 2_Volatility" xfId="30765" xr:uid="{77E09192-33F9-42F0-A347-8A796AAFD7DD}"/>
    <cellStyle name="Számítás 2 37 2 2 3" xfId="30766" xr:uid="{024165F6-73D2-472E-82CF-4D384907D271}"/>
    <cellStyle name="Számítás 2 37 2 2_Volatility" xfId="30767" xr:uid="{76AA74BC-48F9-4000-BA7C-F4B88A8AA921}"/>
    <cellStyle name="Számítás 2 37 2 3" xfId="30768" xr:uid="{F61FC691-DB96-46EE-9727-5A0D3732A460}"/>
    <cellStyle name="Számítás 2 37 2 3 2" xfId="30769" xr:uid="{D04709D7-9A7F-4ED5-A28C-AF9EFEBDC2A1}"/>
    <cellStyle name="Számítás 2 37 2 3 2 2" xfId="30770" xr:uid="{6AFF7BF8-8152-4108-B95B-87015D7C46D2}"/>
    <cellStyle name="Számítás 2 37 2 3 2_Volatility" xfId="30771" xr:uid="{B22766BC-82A5-4B74-8215-4CEE1C8F4438}"/>
    <cellStyle name="Számítás 2 37 2 3 3" xfId="30772" xr:uid="{B22FEBC6-1B02-45F2-A589-BDC78F1775C0}"/>
    <cellStyle name="Számítás 2 37 2 3_Volatility" xfId="30773" xr:uid="{3023B94F-D203-48B3-A4AE-A422A9AB404A}"/>
    <cellStyle name="Számítás 2 37 2 4" xfId="30774" xr:uid="{E00D5335-115D-43BA-92BA-BCF10E03D6CA}"/>
    <cellStyle name="Számítás 2 37 2 4 2" xfId="30775" xr:uid="{845ABAA7-1B68-456C-87A3-9039E3149D1A}"/>
    <cellStyle name="Számítás 2 37 2 4_Volatility" xfId="30776" xr:uid="{9D66BE43-C59F-4155-9324-E8186305E638}"/>
    <cellStyle name="Számítás 2 37 2 5" xfId="30777" xr:uid="{631F38A4-35B6-4B1C-9DC5-8F9FCCC939E7}"/>
    <cellStyle name="Számítás 2 37 2_Volatility" xfId="30778" xr:uid="{4E9492F1-4EE8-4434-86A9-84B0F7DC6E40}"/>
    <cellStyle name="Számítás 2 37 3" xfId="30779" xr:uid="{88219473-BF5E-4596-9073-F8737B1D8ABA}"/>
    <cellStyle name="Számítás 2 37 3 2" xfId="30780" xr:uid="{DDC02FBC-8C86-4602-921C-00F9AFA154D1}"/>
    <cellStyle name="Számítás 2 37 3 2 2" xfId="30781" xr:uid="{DB1EA5E9-4AB7-4231-B602-156944447CAB}"/>
    <cellStyle name="Számítás 2 37 3 2_Volatility" xfId="30782" xr:uid="{29758ABE-03BA-43B3-8FB8-040CDDC0EB9A}"/>
    <cellStyle name="Számítás 2 37 3 3" xfId="30783" xr:uid="{5F9280E1-1DD1-4ED0-815C-86966B0EDB71}"/>
    <cellStyle name="Számítás 2 37 3_Volatility" xfId="30784" xr:uid="{DA8B63FC-F3E5-4B6E-B7AE-93C495171F7B}"/>
    <cellStyle name="Számítás 2 37 4" xfId="30785" xr:uid="{6C63CBF9-BA95-497D-9D4C-111F79A063F3}"/>
    <cellStyle name="Számítás 2 37 4 2" xfId="30786" xr:uid="{C5494D0B-D525-4A98-A029-58FF03035AD0}"/>
    <cellStyle name="Számítás 2 37 4_Volatility" xfId="30787" xr:uid="{A8828AC0-D324-4998-BDA4-C6459D1790C8}"/>
    <cellStyle name="Számítás 2 37 5" xfId="30788" xr:uid="{42ECC90B-4579-4D2A-8309-99B67FF17F70}"/>
    <cellStyle name="Számítás 2 37_Volatility" xfId="30789" xr:uid="{B9ACE7DA-6BEC-4088-8C1F-04B4B9DAA2B4}"/>
    <cellStyle name="Számítás 2 38" xfId="30790" xr:uid="{9454E962-E0AC-41A2-A621-4561128B7694}"/>
    <cellStyle name="Számítás 2 38 2" xfId="30791" xr:uid="{83B88782-6A34-4EF4-A655-A8B2CF7D1303}"/>
    <cellStyle name="Számítás 2 38 2 2" xfId="30792" xr:uid="{9A524979-0D22-4FC0-89F6-9129090EFC98}"/>
    <cellStyle name="Számítás 2 38 2 2 2" xfId="30793" xr:uid="{CB2163C4-8490-473F-8D5E-25AE49F86ACB}"/>
    <cellStyle name="Számítás 2 38 2 2 2 2" xfId="30794" xr:uid="{2155E2B0-EA1A-48FC-A84D-F8D24A8B5983}"/>
    <cellStyle name="Számítás 2 38 2 2 2_Volatility" xfId="30795" xr:uid="{7C7B5032-2390-4212-A217-43DDFA54CC07}"/>
    <cellStyle name="Számítás 2 38 2 2 3" xfId="30796" xr:uid="{0945A429-9679-4CF1-BA41-91F173179752}"/>
    <cellStyle name="Számítás 2 38 2 2_Volatility" xfId="30797" xr:uid="{772F7FD7-5B12-4C9B-9A24-A4085CC6130B}"/>
    <cellStyle name="Számítás 2 38 2 3" xfId="30798" xr:uid="{9EDA5DC9-5F77-4EA2-BE97-FC922C285471}"/>
    <cellStyle name="Számítás 2 38 2 3 2" xfId="30799" xr:uid="{C655EB81-EFF7-42E1-85D7-1B031C3ECA0F}"/>
    <cellStyle name="Számítás 2 38 2 3 2 2" xfId="30800" xr:uid="{AED58024-5C86-4D75-B04C-1F1D0BB5CB18}"/>
    <cellStyle name="Számítás 2 38 2 3 2_Volatility" xfId="30801" xr:uid="{82C1D8A6-C1F4-4D94-83E1-1552F1E92006}"/>
    <cellStyle name="Számítás 2 38 2 3 3" xfId="30802" xr:uid="{8DB14238-2FC9-4E60-BB58-FE02F6E0C9D1}"/>
    <cellStyle name="Számítás 2 38 2 3_Volatility" xfId="30803" xr:uid="{7684FCD5-43D2-4AAB-B795-AB2676FB16E1}"/>
    <cellStyle name="Számítás 2 38 2 4" xfId="30804" xr:uid="{056231C5-68DC-435C-8008-4021BAC48C51}"/>
    <cellStyle name="Számítás 2 38 2 4 2" xfId="30805" xr:uid="{B5149738-A620-4878-987F-DFAD61557C4F}"/>
    <cellStyle name="Számítás 2 38 2 4_Volatility" xfId="30806" xr:uid="{557C2910-20BF-4C97-A205-976A7431F43F}"/>
    <cellStyle name="Számítás 2 38 2 5" xfId="30807" xr:uid="{8287AC7A-DC29-4786-892E-AC7D4F3C40C5}"/>
    <cellStyle name="Számítás 2 38 2_Volatility" xfId="30808" xr:uid="{FB9502D0-0D7E-4A5E-8BDD-E47FED91D5DE}"/>
    <cellStyle name="Számítás 2 38 3" xfId="30809" xr:uid="{A6DD743E-98F1-40D1-ADA3-B696F57E8C46}"/>
    <cellStyle name="Számítás 2 38 3 2" xfId="30810" xr:uid="{DCBBC7E7-A76B-44C8-A03D-C24C481E912E}"/>
    <cellStyle name="Számítás 2 38 3 2 2" xfId="30811" xr:uid="{69E56654-BBAA-4A7C-8254-35D84207F1E1}"/>
    <cellStyle name="Számítás 2 38 3 2_Volatility" xfId="30812" xr:uid="{3CDC669E-ACAF-48EF-A567-47AF0016AEF9}"/>
    <cellStyle name="Számítás 2 38 3 3" xfId="30813" xr:uid="{976B2425-A7A1-42B2-8CCE-E55E1847727D}"/>
    <cellStyle name="Számítás 2 38 3_Volatility" xfId="30814" xr:uid="{AD86A5CC-97AC-4641-83C4-4319832EED7C}"/>
    <cellStyle name="Számítás 2 38 4" xfId="30815" xr:uid="{4AD56020-D132-4740-8AA8-3A8FDF65D6D8}"/>
    <cellStyle name="Számítás 2 38 4 2" xfId="30816" xr:uid="{9ED2633B-E4FF-4546-99A3-EBF7C6C67746}"/>
    <cellStyle name="Számítás 2 38 4_Volatility" xfId="30817" xr:uid="{F7782226-907C-44D7-BF56-41E2060C95CA}"/>
    <cellStyle name="Számítás 2 38 5" xfId="30818" xr:uid="{AC44AE6D-DFFB-4E94-91DC-4CFF854F216A}"/>
    <cellStyle name="Számítás 2 38_Volatility" xfId="30819" xr:uid="{A1E12513-CFB6-4F5F-BB0A-617445D216B8}"/>
    <cellStyle name="Számítás 2 39" xfId="30820" xr:uid="{35853FF4-E954-434D-99E8-20FA187FBA47}"/>
    <cellStyle name="Számítás 2 39 2" xfId="30821" xr:uid="{3C50FE21-2CC9-423A-8DC6-76E17B21EB96}"/>
    <cellStyle name="Számítás 2 39 2 2" xfId="30822" xr:uid="{51325FD1-237A-4BE5-9167-38162745939E}"/>
    <cellStyle name="Számítás 2 39 2 2 2" xfId="30823" xr:uid="{3BD8EBAF-A6AC-4490-84B4-336E4A2376E4}"/>
    <cellStyle name="Számítás 2 39 2 2 2 2" xfId="30824" xr:uid="{6C9BCD61-64E9-481E-8F21-C726B092483C}"/>
    <cellStyle name="Számítás 2 39 2 2 2_Volatility" xfId="30825" xr:uid="{16D5289D-13DD-4DE8-9EE0-443BC01C98F4}"/>
    <cellStyle name="Számítás 2 39 2 2 3" xfId="30826" xr:uid="{45D38C44-406F-401D-945C-8FB03BA367C5}"/>
    <cellStyle name="Számítás 2 39 2 2_Volatility" xfId="30827" xr:uid="{4892BEC7-56BB-4F24-B98E-8CB366A68F45}"/>
    <cellStyle name="Számítás 2 39 2 3" xfId="30828" xr:uid="{8D19F56D-4E0D-49D1-896E-B9356FBC5CDA}"/>
    <cellStyle name="Számítás 2 39 2 3 2" xfId="30829" xr:uid="{EC35FEA8-6165-4BD2-814B-A4D47F3D9148}"/>
    <cellStyle name="Számítás 2 39 2 3 2 2" xfId="30830" xr:uid="{9B16789B-ACC8-43E9-9887-7BC94AE4A670}"/>
    <cellStyle name="Számítás 2 39 2 3 2_Volatility" xfId="30831" xr:uid="{E783ABBF-5625-4340-8E59-CFC5FB012B5A}"/>
    <cellStyle name="Számítás 2 39 2 3 3" xfId="30832" xr:uid="{7ED7CA49-0044-473C-82F3-7EB2764C67F4}"/>
    <cellStyle name="Számítás 2 39 2 3_Volatility" xfId="30833" xr:uid="{B7B722AC-EC66-4681-A30B-8E3848C974F0}"/>
    <cellStyle name="Számítás 2 39 2 4" xfId="30834" xr:uid="{EA7C3894-053E-4485-8911-2650E19C39E5}"/>
    <cellStyle name="Számítás 2 39 2 4 2" xfId="30835" xr:uid="{3A1B80F7-238B-409C-AA70-F8FA37177378}"/>
    <cellStyle name="Számítás 2 39 2 4_Volatility" xfId="30836" xr:uid="{B6C7A9A6-C643-4664-9E91-AA9D063D491E}"/>
    <cellStyle name="Számítás 2 39 2 5" xfId="30837" xr:uid="{F6FA1620-B06B-4DA4-938C-7DBF60D2632D}"/>
    <cellStyle name="Számítás 2 39 2_Volatility" xfId="30838" xr:uid="{A8BCEDCD-BF61-4612-AA06-F00FF918127B}"/>
    <cellStyle name="Számítás 2 39 3" xfId="30839" xr:uid="{F7FD3670-4C66-4207-993E-A086D7BE7762}"/>
    <cellStyle name="Számítás 2 39 3 2" xfId="30840" xr:uid="{861AFE4A-C29A-44B9-BEF0-71FC3AC40A1F}"/>
    <cellStyle name="Számítás 2 39 3 2 2" xfId="30841" xr:uid="{E4386B1C-D01A-4E7A-8B0C-9FC425A5C11F}"/>
    <cellStyle name="Számítás 2 39 3 2_Volatility" xfId="30842" xr:uid="{66AE53CC-1D7C-48B7-8D4C-C88D7260FD0B}"/>
    <cellStyle name="Számítás 2 39 3 3" xfId="30843" xr:uid="{39D20A80-17B4-4501-9BCD-4BF1E0B07DBB}"/>
    <cellStyle name="Számítás 2 39 3_Volatility" xfId="30844" xr:uid="{246776CF-0CF0-40BD-87FF-6DA8A8DA9B3E}"/>
    <cellStyle name="Számítás 2 39 4" xfId="30845" xr:uid="{4C7B75E0-30C1-428C-9106-8DD4E56BE1D0}"/>
    <cellStyle name="Számítás 2 39 4 2" xfId="30846" xr:uid="{28BF8857-E78C-4EA0-8367-5ACB50FB1370}"/>
    <cellStyle name="Számítás 2 39 4_Volatility" xfId="30847" xr:uid="{C63F259A-8D09-4C32-9FE6-7D4C5E4C0E09}"/>
    <cellStyle name="Számítás 2 39 5" xfId="30848" xr:uid="{B5DE633C-1690-4E12-9037-A1588B178AC8}"/>
    <cellStyle name="Számítás 2 39_Volatility" xfId="30849" xr:uid="{FB80DA00-B43A-4CDB-84EF-33103EA93EFA}"/>
    <cellStyle name="Számítás 2 4" xfId="30850" xr:uid="{270A42F0-C95D-4FA0-A3E4-C02D6F8C38D0}"/>
    <cellStyle name="Számítás 2 4 2" xfId="30851" xr:uid="{A3F6767F-A8C0-40E8-B8FC-D352B2AB3A01}"/>
    <cellStyle name="Számítás 2 4 2 2" xfId="30852" xr:uid="{A303A5C8-9B2F-4E2E-8B8E-B556DDE68EBA}"/>
    <cellStyle name="Számítás 2 4 2 2 2" xfId="30853" xr:uid="{A39EC75B-EEB2-4ADD-ABCE-48F3F8A5C491}"/>
    <cellStyle name="Számítás 2 4 2 2 2 2" xfId="30854" xr:uid="{082F044D-93B3-4D0F-B20E-3F03C46D7A8D}"/>
    <cellStyle name="Számítás 2 4 2 2 2_Volatility" xfId="30855" xr:uid="{D0640E0E-D82D-4EE5-8CC0-40C80037B7A1}"/>
    <cellStyle name="Számítás 2 4 2 2 3" xfId="30856" xr:uid="{D13A1556-3EE6-4C69-A13B-67757F9E7E2B}"/>
    <cellStyle name="Számítás 2 4 2 2_Volatility" xfId="30857" xr:uid="{C75810A3-87D3-459E-8E3D-9D267B677E51}"/>
    <cellStyle name="Számítás 2 4 2 3" xfId="30858" xr:uid="{A47FD284-94D6-4421-897E-FE434A395B6A}"/>
    <cellStyle name="Számítás 2 4 2 3 2" xfId="30859" xr:uid="{44DB7771-1E26-4FA2-85D8-B1E0779D2DDA}"/>
    <cellStyle name="Számítás 2 4 2 3 2 2" xfId="30860" xr:uid="{7ED0F52E-00FC-4FC8-A449-AA5831C7A50A}"/>
    <cellStyle name="Számítás 2 4 2 3 2_Volatility" xfId="30861" xr:uid="{4570CACB-AB1E-4CCC-892E-76B432276391}"/>
    <cellStyle name="Számítás 2 4 2 3 3" xfId="30862" xr:uid="{ABE0A2C1-6E73-4851-8289-DE664D4C8088}"/>
    <cellStyle name="Számítás 2 4 2 3_Volatility" xfId="30863" xr:uid="{90C21485-2DB2-4CC4-A91A-52F1EA119851}"/>
    <cellStyle name="Számítás 2 4 2 4" xfId="30864" xr:uid="{7DABA1B6-B7AB-4D6C-875F-052ABB8A87B4}"/>
    <cellStyle name="Számítás 2 4 2 4 2" xfId="30865" xr:uid="{B2A9E310-24CA-446C-B2E0-8220B756CE29}"/>
    <cellStyle name="Számítás 2 4 2 4_Volatility" xfId="30866" xr:uid="{42498845-0BCC-4B5D-B615-2341E6F30D8C}"/>
    <cellStyle name="Számítás 2 4 2 5" xfId="30867" xr:uid="{43563E08-7FFF-4BBA-A35B-BB45781A8D84}"/>
    <cellStyle name="Számítás 2 4 2_Volatility" xfId="30868" xr:uid="{FD8E4473-D19B-43EB-A93F-930E873D7127}"/>
    <cellStyle name="Számítás 2 4 3" xfId="30869" xr:uid="{E3D818ED-1FC2-4EA1-B8DD-4CCBB55D36A9}"/>
    <cellStyle name="Számítás 2 4 3 2" xfId="30870" xr:uid="{B700E2FF-A2E7-4607-B47C-93649B9BED97}"/>
    <cellStyle name="Számítás 2 4 3 2 2" xfId="30871" xr:uid="{F04B5FB5-6EB9-48DF-A5A2-6D83A55EE1A4}"/>
    <cellStyle name="Számítás 2 4 3 2_Volatility" xfId="30872" xr:uid="{F2BFDB24-E26A-4519-9EEA-F5B18241B761}"/>
    <cellStyle name="Számítás 2 4 3 3" xfId="30873" xr:uid="{FA785B8A-4880-4C75-94C6-29288E9F7E25}"/>
    <cellStyle name="Számítás 2 4 3_Volatility" xfId="30874" xr:uid="{342F2744-A1B8-4FC1-BBFC-985F05CDDEDE}"/>
    <cellStyle name="Számítás 2 4 4" xfId="30875" xr:uid="{DA3D916E-72C2-43B4-A81E-026EFDB19B7C}"/>
    <cellStyle name="Számítás 2 4 4 2" xfId="30876" xr:uid="{2190087F-583E-4D89-A67A-B86F219C6479}"/>
    <cellStyle name="Számítás 2 4 4_Volatility" xfId="30877" xr:uid="{24421EB5-B4C9-453B-AC20-FC2D040F54E5}"/>
    <cellStyle name="Számítás 2 4 5" xfId="30878" xr:uid="{B47010CA-3013-4F2C-B58A-25DC3E83B197}"/>
    <cellStyle name="Számítás 2 4_Volatility" xfId="30879" xr:uid="{594EB196-A3B5-42D8-B9C8-1DC386512E86}"/>
    <cellStyle name="Számítás 2 40" xfId="30880" xr:uid="{03E63262-095D-4FC2-A4C7-B85FC3DD7690}"/>
    <cellStyle name="Számítás 2 40 2" xfId="30881" xr:uid="{E68C9F99-FD2C-4D34-A81D-68458B732216}"/>
    <cellStyle name="Számítás 2 40 2 2" xfId="30882" xr:uid="{0B731CF1-D8AC-44A6-B1E2-31B71D5E9C2B}"/>
    <cellStyle name="Számítás 2 40 2 2 2" xfId="30883" xr:uid="{006B4922-5B38-4845-9644-0A09DD945E10}"/>
    <cellStyle name="Számítás 2 40 2 2 2 2" xfId="30884" xr:uid="{5FA6EFA2-CCAB-40D6-9C2E-4200CAEE7945}"/>
    <cellStyle name="Számítás 2 40 2 2 2_Volatility" xfId="30885" xr:uid="{9E5F40BE-35C3-4592-A492-994F389FF69A}"/>
    <cellStyle name="Számítás 2 40 2 2 3" xfId="30886" xr:uid="{99EAE1F0-E0E5-48DD-9486-3600729657DC}"/>
    <cellStyle name="Számítás 2 40 2 2_Volatility" xfId="30887" xr:uid="{0ECBBC96-4D0D-4620-BBF9-135E2AEA19E0}"/>
    <cellStyle name="Számítás 2 40 2 3" xfId="30888" xr:uid="{2B55E92B-3F56-4E27-AA08-AC1B30C09E89}"/>
    <cellStyle name="Számítás 2 40 2 3 2" xfId="30889" xr:uid="{184D103A-654F-4F38-9B44-DACB44F3C9A4}"/>
    <cellStyle name="Számítás 2 40 2 3 2 2" xfId="30890" xr:uid="{1C7FDB2D-7926-40A0-BCD4-28BFCD7FB615}"/>
    <cellStyle name="Számítás 2 40 2 3 2_Volatility" xfId="30891" xr:uid="{B61A2A1D-BF41-48D5-B05E-D8147CD72490}"/>
    <cellStyle name="Számítás 2 40 2 3 3" xfId="30892" xr:uid="{734A6269-8544-4CEB-B852-FE13C1AA5FD2}"/>
    <cellStyle name="Számítás 2 40 2 3_Volatility" xfId="30893" xr:uid="{26ABFAB5-B529-446B-976C-6E3379AD32C7}"/>
    <cellStyle name="Számítás 2 40 2 4" xfId="30894" xr:uid="{7708C714-38E6-42BD-AF57-D14957530AE3}"/>
    <cellStyle name="Számítás 2 40 2 4 2" xfId="30895" xr:uid="{A97F41D6-DB29-415C-8CC9-45F923C7F7D3}"/>
    <cellStyle name="Számítás 2 40 2 4_Volatility" xfId="30896" xr:uid="{6F329C73-4267-4BDE-8CF4-12800CE05E35}"/>
    <cellStyle name="Számítás 2 40 2 5" xfId="30897" xr:uid="{53D0E663-03F6-49F9-83EC-7B95FE82B4EF}"/>
    <cellStyle name="Számítás 2 40 2_Volatility" xfId="30898" xr:uid="{AB855B28-DA29-4F3A-BBDB-255864C60EE2}"/>
    <cellStyle name="Számítás 2 40 3" xfId="30899" xr:uid="{3D484979-2602-423F-8620-C128BCBBE397}"/>
    <cellStyle name="Számítás 2 40 3 2" xfId="30900" xr:uid="{FDBDC552-F14D-4488-B115-9D76820D248D}"/>
    <cellStyle name="Számítás 2 40 3 2 2" xfId="30901" xr:uid="{5BC40C4F-50F9-42A3-B223-984680D6F3A9}"/>
    <cellStyle name="Számítás 2 40 3 2_Volatility" xfId="30902" xr:uid="{1EEB0BB6-C5BB-4B91-97D0-B0A3935EF698}"/>
    <cellStyle name="Számítás 2 40 3 3" xfId="30903" xr:uid="{0FAD5271-AA2F-4E5D-BC93-888F5F855770}"/>
    <cellStyle name="Számítás 2 40 3_Volatility" xfId="30904" xr:uid="{1CCE22A1-14FC-4A6A-A390-F4354543404D}"/>
    <cellStyle name="Számítás 2 40 4" xfId="30905" xr:uid="{F6A511F4-74DB-49D2-A410-432CF432C652}"/>
    <cellStyle name="Számítás 2 40 4 2" xfId="30906" xr:uid="{F876068B-5514-46B7-8AC6-3132120A1BD4}"/>
    <cellStyle name="Számítás 2 40 4_Volatility" xfId="30907" xr:uid="{EDA18E63-DF5A-463C-AC1D-4B73C8978693}"/>
    <cellStyle name="Számítás 2 40 5" xfId="30908" xr:uid="{2737214C-BB21-4B0B-B7F2-E5DC6B5497C1}"/>
    <cellStyle name="Számítás 2 40_Volatility" xfId="30909" xr:uid="{025A1923-FDD6-43C2-B0A4-9E17C512298B}"/>
    <cellStyle name="Számítás 2 41" xfId="30910" xr:uid="{C7860FF9-B151-409F-A72B-3886233F66D6}"/>
    <cellStyle name="Számítás 2 41 2" xfId="30911" xr:uid="{0AF0BE77-F18D-4EAF-BF8A-FACCD9099CBB}"/>
    <cellStyle name="Számítás 2 41 2 2" xfId="30912" xr:uid="{9EBD3AAC-1C7B-4ED2-8C71-86BF161C64D8}"/>
    <cellStyle name="Számítás 2 41 2 2 2" xfId="30913" xr:uid="{EECA6129-8572-4390-992A-A4450051EDE7}"/>
    <cellStyle name="Számítás 2 41 2 2 2 2" xfId="30914" xr:uid="{60E906C1-837A-4FFD-B7E9-77D424341F75}"/>
    <cellStyle name="Számítás 2 41 2 2 2_Volatility" xfId="30915" xr:uid="{0D4E324A-B6D8-4278-9C23-C33F920255E7}"/>
    <cellStyle name="Számítás 2 41 2 2 3" xfId="30916" xr:uid="{BF78E388-6511-4AF7-8C09-C0B62B700701}"/>
    <cellStyle name="Számítás 2 41 2 2_Volatility" xfId="30917" xr:uid="{9B393969-1A6B-46E1-9970-8DEF59F46A55}"/>
    <cellStyle name="Számítás 2 41 2 3" xfId="30918" xr:uid="{115FA5DB-C34A-4655-97C5-83FCC69693F5}"/>
    <cellStyle name="Számítás 2 41 2 3 2" xfId="30919" xr:uid="{18AB7792-2A0A-4147-81AC-AE085B0FF8D8}"/>
    <cellStyle name="Számítás 2 41 2 3 2 2" xfId="30920" xr:uid="{238659D0-C118-44AC-9F81-D15F3B92C130}"/>
    <cellStyle name="Számítás 2 41 2 3 2_Volatility" xfId="30921" xr:uid="{6DF9614C-E103-4A79-B4EC-C3146BF03429}"/>
    <cellStyle name="Számítás 2 41 2 3 3" xfId="30922" xr:uid="{EC09350E-4C1C-4AB1-8E56-75A4EACC0D02}"/>
    <cellStyle name="Számítás 2 41 2 3_Volatility" xfId="30923" xr:uid="{8AF9CDF5-84E8-416A-BAF9-E815FCB81FA2}"/>
    <cellStyle name="Számítás 2 41 2 4" xfId="30924" xr:uid="{65E4CA89-3735-42A1-B82E-D2C6E7790AF9}"/>
    <cellStyle name="Számítás 2 41 2 4 2" xfId="30925" xr:uid="{31407554-669C-48E8-A7AE-338C425FD639}"/>
    <cellStyle name="Számítás 2 41 2 4_Volatility" xfId="30926" xr:uid="{F2EC4E38-2EE0-4132-8891-C5A3D7571994}"/>
    <cellStyle name="Számítás 2 41 2 5" xfId="30927" xr:uid="{29391E88-8F60-4C7E-BFFE-01F954A3E009}"/>
    <cellStyle name="Számítás 2 41 2_Volatility" xfId="30928" xr:uid="{B0CC9C67-D205-40C2-9025-F03F78652CFF}"/>
    <cellStyle name="Számítás 2 41 3" xfId="30929" xr:uid="{4832A29E-7931-40FD-A721-DC409D32D340}"/>
    <cellStyle name="Számítás 2 41 3 2" xfId="30930" xr:uid="{E5A040FE-2045-4837-B751-2480EB63880F}"/>
    <cellStyle name="Számítás 2 41 3 2 2" xfId="30931" xr:uid="{00056C17-AD01-4730-9DCA-B7A6C4CC7224}"/>
    <cellStyle name="Számítás 2 41 3 2_Volatility" xfId="30932" xr:uid="{0F888228-0C9B-48C3-8209-9C194D20866A}"/>
    <cellStyle name="Számítás 2 41 3 3" xfId="30933" xr:uid="{E766CAB2-28E9-4189-A692-08072F6D1C34}"/>
    <cellStyle name="Számítás 2 41 3_Volatility" xfId="30934" xr:uid="{93261518-229D-4CB4-B2C9-FA2F5539D10D}"/>
    <cellStyle name="Számítás 2 41 4" xfId="30935" xr:uid="{7B25C79A-3BBE-42E5-BA86-82C15D521B2B}"/>
    <cellStyle name="Számítás 2 41 4 2" xfId="30936" xr:uid="{AA3D4EBF-7C35-4422-8AEC-505532C08CA1}"/>
    <cellStyle name="Számítás 2 41 4_Volatility" xfId="30937" xr:uid="{1D99CCB7-42EF-4123-8708-A43AC232BDAD}"/>
    <cellStyle name="Számítás 2 41 5" xfId="30938" xr:uid="{CC89296F-A91F-4615-A957-7527F035A10F}"/>
    <cellStyle name="Számítás 2 41_Volatility" xfId="30939" xr:uid="{7E3BC3D2-A5F0-4430-B325-44B905F22567}"/>
    <cellStyle name="Számítás 2 42" xfId="30940" xr:uid="{A42F7F61-2F49-4025-80FB-4C073FF062A7}"/>
    <cellStyle name="Számítás 2 42 2" xfId="30941" xr:uid="{DB205A6F-4419-4233-A23D-90B905882397}"/>
    <cellStyle name="Számítás 2 42 2 2" xfId="30942" xr:uid="{9C43B13A-6859-438F-9994-A3F152AAE901}"/>
    <cellStyle name="Számítás 2 42 2 2 2" xfId="30943" xr:uid="{41B37371-5EC8-45B5-A34D-8BB8E9BD7F5C}"/>
    <cellStyle name="Számítás 2 42 2 2 2 2" xfId="30944" xr:uid="{28C94946-78FB-4F74-A25E-61E442DAE4E1}"/>
    <cellStyle name="Számítás 2 42 2 2 2_Volatility" xfId="30945" xr:uid="{3CB56680-9B86-4785-A89E-7C488FD55AE4}"/>
    <cellStyle name="Számítás 2 42 2 2 3" xfId="30946" xr:uid="{9750EA6C-70CF-47FF-80CC-760E9A511BFC}"/>
    <cellStyle name="Számítás 2 42 2 2_Volatility" xfId="30947" xr:uid="{954A9AD5-04EB-4D17-917C-6D9041D8CD69}"/>
    <cellStyle name="Számítás 2 42 2 3" xfId="30948" xr:uid="{0A3DDBE2-73C9-4002-ADCE-C5327F5761A5}"/>
    <cellStyle name="Számítás 2 42 2 3 2" xfId="30949" xr:uid="{1F40DD25-0C0E-4696-B6CB-0D63E4E5F494}"/>
    <cellStyle name="Számítás 2 42 2 3 2 2" xfId="30950" xr:uid="{E7CE2D02-6EE9-4E0E-B800-2D64F310FC73}"/>
    <cellStyle name="Számítás 2 42 2 3 2_Volatility" xfId="30951" xr:uid="{64605E76-4CD1-4B12-9073-E0E3EEA93843}"/>
    <cellStyle name="Számítás 2 42 2 3 3" xfId="30952" xr:uid="{62A12D41-7F63-4907-AE80-EB38235B4A07}"/>
    <cellStyle name="Számítás 2 42 2 3_Volatility" xfId="30953" xr:uid="{9E354073-8DD0-47E2-AF2B-501A9A06F952}"/>
    <cellStyle name="Számítás 2 42 2 4" xfId="30954" xr:uid="{9B6CA09C-144D-41EB-9380-6AD62A135C0A}"/>
    <cellStyle name="Számítás 2 42 2 4 2" xfId="30955" xr:uid="{99E65A22-ED66-4C33-BA2C-A970B8D55193}"/>
    <cellStyle name="Számítás 2 42 2 4_Volatility" xfId="30956" xr:uid="{E2D1827C-D043-41CA-8A4D-51B44B8A9B7D}"/>
    <cellStyle name="Számítás 2 42 2 5" xfId="30957" xr:uid="{67410C65-CA3D-4DBB-8296-20631EAAD6A3}"/>
    <cellStyle name="Számítás 2 42 2_Volatility" xfId="30958" xr:uid="{FC1C4BFC-9B9F-4FF8-98AB-039F2E4570C2}"/>
    <cellStyle name="Számítás 2 42 3" xfId="30959" xr:uid="{336AC26F-1491-46AD-A894-F80E95CD4A4B}"/>
    <cellStyle name="Számítás 2 42 3 2" xfId="30960" xr:uid="{C0F1E1ED-AEF4-4647-97B2-30922A2559EC}"/>
    <cellStyle name="Számítás 2 42 3 2 2" xfId="30961" xr:uid="{964CC01F-FD00-4801-B56A-C655207D4DB6}"/>
    <cellStyle name="Számítás 2 42 3 2_Volatility" xfId="30962" xr:uid="{D1EBDEE9-0C32-457B-A697-CD982A2C7A92}"/>
    <cellStyle name="Számítás 2 42 3 3" xfId="30963" xr:uid="{FB564E7C-DD74-4ED7-9084-9712A9135530}"/>
    <cellStyle name="Számítás 2 42 3_Volatility" xfId="30964" xr:uid="{AE77A042-48E4-471D-B5E5-A6AD614EC8AF}"/>
    <cellStyle name="Számítás 2 42 4" xfId="30965" xr:uid="{F8A90C17-96FD-4ADC-ADB1-A697BED0D9FE}"/>
    <cellStyle name="Számítás 2 42 4 2" xfId="30966" xr:uid="{B1B9E547-9A32-44BC-BBEC-DF0DBFBFD162}"/>
    <cellStyle name="Számítás 2 42 4_Volatility" xfId="30967" xr:uid="{6F7FC995-D8CC-4E8A-8D89-77B80E4731E1}"/>
    <cellStyle name="Számítás 2 42 5" xfId="30968" xr:uid="{3DC0C335-BA58-46BC-9D37-645651C1FB7D}"/>
    <cellStyle name="Számítás 2 42_Volatility" xfId="30969" xr:uid="{B031DABB-7DC1-4119-819F-D4186215D693}"/>
    <cellStyle name="Számítás 2 43" xfId="30970" xr:uid="{94D56016-C1AF-4AED-923C-84A3E64FD2F8}"/>
    <cellStyle name="Számítás 2 43 2" xfId="30971" xr:uid="{B5FA880E-0028-4480-972E-6301983E9DD7}"/>
    <cellStyle name="Számítás 2 43 2 2" xfId="30972" xr:uid="{B0C22294-700A-41FF-9C5E-91BBC6471956}"/>
    <cellStyle name="Számítás 2 43 2 2 2" xfId="30973" xr:uid="{6CF9592E-CDAE-417B-AC9F-B1C0856ED0EB}"/>
    <cellStyle name="Számítás 2 43 2 2 2 2" xfId="30974" xr:uid="{7CA3A16D-0485-4A5C-90D0-E2C99C3E784E}"/>
    <cellStyle name="Számítás 2 43 2 2 2_Volatility" xfId="30975" xr:uid="{91484867-6149-4DAA-87A0-A2883C56178F}"/>
    <cellStyle name="Számítás 2 43 2 2 3" xfId="30976" xr:uid="{6862A88A-0082-4708-A22B-578B030C11D6}"/>
    <cellStyle name="Számítás 2 43 2 2_Volatility" xfId="30977" xr:uid="{114D3CF9-50BE-426C-8B40-BDB581FEAC7D}"/>
    <cellStyle name="Számítás 2 43 2 3" xfId="30978" xr:uid="{075F8F4C-316A-4102-A3F8-E32A6F9F4AA2}"/>
    <cellStyle name="Számítás 2 43 2 3 2" xfId="30979" xr:uid="{1DD1FAE9-B145-4016-ACD9-C576D9D8011A}"/>
    <cellStyle name="Számítás 2 43 2 3 2 2" xfId="30980" xr:uid="{C52E72DC-6851-466C-82B6-1C9DE0809FC2}"/>
    <cellStyle name="Számítás 2 43 2 3 2_Volatility" xfId="30981" xr:uid="{F7864484-CA41-4B10-A624-D11859301B27}"/>
    <cellStyle name="Számítás 2 43 2 3 3" xfId="30982" xr:uid="{F8B4BF01-8D04-4254-BA11-857D747DF6FB}"/>
    <cellStyle name="Számítás 2 43 2 3_Volatility" xfId="30983" xr:uid="{D0300883-8ACB-4533-B3DA-E846733CB578}"/>
    <cellStyle name="Számítás 2 43 2 4" xfId="30984" xr:uid="{30881CDD-9379-49FD-A479-EC5C809DF35C}"/>
    <cellStyle name="Számítás 2 43 2 4 2" xfId="30985" xr:uid="{24FC83B5-56ED-4C5D-B16F-1CCECD1D262D}"/>
    <cellStyle name="Számítás 2 43 2 4_Volatility" xfId="30986" xr:uid="{41151BC1-6155-4702-A5B9-99F898720CA4}"/>
    <cellStyle name="Számítás 2 43 2 5" xfId="30987" xr:uid="{8630CAF8-FA00-4D85-8B07-3250EB050E12}"/>
    <cellStyle name="Számítás 2 43 2_Volatility" xfId="30988" xr:uid="{F0EA4A8D-7579-4240-9A9F-82865EAC017E}"/>
    <cellStyle name="Számítás 2 43 3" xfId="30989" xr:uid="{6C00B4A4-F843-4B3B-A752-1DE3FA5C5B05}"/>
    <cellStyle name="Számítás 2 43 3 2" xfId="30990" xr:uid="{892A1115-B2DD-40D5-A2F6-E3D5F7B3B979}"/>
    <cellStyle name="Számítás 2 43 3 2 2" xfId="30991" xr:uid="{47E4084F-8CF8-4A60-8150-59D7656AA1C5}"/>
    <cellStyle name="Számítás 2 43 3 2_Volatility" xfId="30992" xr:uid="{B66C0A24-0891-4A05-B91E-8C951C1C3FF8}"/>
    <cellStyle name="Számítás 2 43 3 3" xfId="30993" xr:uid="{BB9F7ED8-6FCA-4A41-B057-73C87A3524B9}"/>
    <cellStyle name="Számítás 2 43 3_Volatility" xfId="30994" xr:uid="{5E53ACB3-EFC4-479D-876C-EBFC27E08C06}"/>
    <cellStyle name="Számítás 2 43 4" xfId="30995" xr:uid="{6E5FAC55-9F62-4B78-9F60-D666C543CFE7}"/>
    <cellStyle name="Számítás 2 43 4 2" xfId="30996" xr:uid="{36732FF7-92D2-4427-B07C-89A5094C6536}"/>
    <cellStyle name="Számítás 2 43 4_Volatility" xfId="30997" xr:uid="{E67F4C5B-AACC-4762-B9B7-1D8EE5551EE8}"/>
    <cellStyle name="Számítás 2 43 5" xfId="30998" xr:uid="{3D09DEF7-5D46-4280-BD42-EF7E1D58765D}"/>
    <cellStyle name="Számítás 2 43_Volatility" xfId="30999" xr:uid="{5C23EFED-8226-48DD-9C43-E33B26F754E2}"/>
    <cellStyle name="Számítás 2 44" xfId="31000" xr:uid="{155734D0-765D-445D-8548-7425D5629E75}"/>
    <cellStyle name="Számítás 2 44 2" xfId="31001" xr:uid="{F969148E-AD10-44DC-A22F-B4E675380B8C}"/>
    <cellStyle name="Számítás 2 44 2 2" xfId="31002" xr:uid="{8F509743-CFA3-4620-A95C-A91B1CD0FAE3}"/>
    <cellStyle name="Számítás 2 44 2 2 2" xfId="31003" xr:uid="{6700E96E-A5B7-431E-8E23-7A9994F47131}"/>
    <cellStyle name="Számítás 2 44 2 2 2 2" xfId="31004" xr:uid="{E18D091B-A4EF-473D-999B-37CBCDA15984}"/>
    <cellStyle name="Számítás 2 44 2 2 2_Volatility" xfId="31005" xr:uid="{1351CF7E-1120-4149-B1DD-156D7BB46BC6}"/>
    <cellStyle name="Számítás 2 44 2 2 3" xfId="31006" xr:uid="{861E4437-699F-4713-B559-3FFCEB7A4D2D}"/>
    <cellStyle name="Számítás 2 44 2 2_Volatility" xfId="31007" xr:uid="{DBD88722-45B9-4AC6-87A1-D463928CC3E5}"/>
    <cellStyle name="Számítás 2 44 2 3" xfId="31008" xr:uid="{EC3A68B3-CE1C-4910-8C2B-B5ABF64C54E2}"/>
    <cellStyle name="Számítás 2 44 2 3 2" xfId="31009" xr:uid="{81170B6D-040A-4DF4-B4B5-C080266D134C}"/>
    <cellStyle name="Számítás 2 44 2 3 2 2" xfId="31010" xr:uid="{0A3964D3-65C6-4835-9080-89CFFE661AA9}"/>
    <cellStyle name="Számítás 2 44 2 3 2_Volatility" xfId="31011" xr:uid="{45CB3B51-706A-4B6B-B10A-BE9AC3F6CECD}"/>
    <cellStyle name="Számítás 2 44 2 3 3" xfId="31012" xr:uid="{17AF2A47-49FC-4BBC-B769-096F7A45CEB8}"/>
    <cellStyle name="Számítás 2 44 2 3_Volatility" xfId="31013" xr:uid="{350A297C-3C93-4C33-86AC-05221734F2EB}"/>
    <cellStyle name="Számítás 2 44 2 4" xfId="31014" xr:uid="{6B607E18-F69A-4813-AE62-CFCB044B10CB}"/>
    <cellStyle name="Számítás 2 44 2 4 2" xfId="31015" xr:uid="{9045015F-2CB3-4724-B2AD-9AFCA2CAC426}"/>
    <cellStyle name="Számítás 2 44 2 4_Volatility" xfId="31016" xr:uid="{6B2A2211-CAF5-4647-AE86-CD98DECA408F}"/>
    <cellStyle name="Számítás 2 44 2 5" xfId="31017" xr:uid="{E6C7ADD1-2885-44DF-928A-F326BF7EBF23}"/>
    <cellStyle name="Számítás 2 44 2_Volatility" xfId="31018" xr:uid="{6E0B16F7-38B1-4707-821D-065FCE132C7C}"/>
    <cellStyle name="Számítás 2 44 3" xfId="31019" xr:uid="{7854B07B-3FFA-47EB-97F1-D6E06F13F0BF}"/>
    <cellStyle name="Számítás 2 44 3 2" xfId="31020" xr:uid="{0E09D1A0-6D67-4ECE-B3FD-8F0C08AE99F5}"/>
    <cellStyle name="Számítás 2 44 3 2 2" xfId="31021" xr:uid="{D8C95B39-0902-48E7-A1B5-A2F3789EF05C}"/>
    <cellStyle name="Számítás 2 44 3 2_Volatility" xfId="31022" xr:uid="{8EAE34A8-CA36-45B7-8460-1A706874B405}"/>
    <cellStyle name="Számítás 2 44 3 3" xfId="31023" xr:uid="{8B17A7BE-145C-422B-915E-0971DDBFD226}"/>
    <cellStyle name="Számítás 2 44 3_Volatility" xfId="31024" xr:uid="{B29F45BE-26C1-402D-9AD0-F3EABC6083D9}"/>
    <cellStyle name="Számítás 2 44 4" xfId="31025" xr:uid="{0DD5FD01-DC0A-47A7-BEE1-9561470B23FA}"/>
    <cellStyle name="Számítás 2 44 4 2" xfId="31026" xr:uid="{6FE91CBE-F373-421A-93D1-665645F0565D}"/>
    <cellStyle name="Számítás 2 44 4_Volatility" xfId="31027" xr:uid="{B49665B7-B9F0-44FC-AAED-922BFEF7BA82}"/>
    <cellStyle name="Számítás 2 44 5" xfId="31028" xr:uid="{F34167D4-E402-4D04-961B-E6071AAEBEB3}"/>
    <cellStyle name="Számítás 2 44_Volatility" xfId="31029" xr:uid="{67B45479-D9E4-4152-82D5-13ACB4B8EF06}"/>
    <cellStyle name="Számítás 2 45" xfId="31030" xr:uid="{A7D85389-A37B-44DA-BB89-17B278E775A1}"/>
    <cellStyle name="Számítás 2 45 2" xfId="31031" xr:uid="{2215469A-340F-4DEF-AE0A-04412C46A3CB}"/>
    <cellStyle name="Számítás 2 45 2 2" xfId="31032" xr:uid="{9557C1A7-782F-41FA-B000-E1EA6FC23B6F}"/>
    <cellStyle name="Számítás 2 45 2 2 2" xfId="31033" xr:uid="{9A05EB40-6AC0-4000-86B1-0CDED5B0A486}"/>
    <cellStyle name="Számítás 2 45 2 2 2 2" xfId="31034" xr:uid="{4495F250-625F-4C11-A37E-75CC56A020B8}"/>
    <cellStyle name="Számítás 2 45 2 2 2_Volatility" xfId="31035" xr:uid="{57B8C4BA-9C47-408F-9F3F-A0BD6D140FBB}"/>
    <cellStyle name="Számítás 2 45 2 2 3" xfId="31036" xr:uid="{5C31C83D-7346-41C6-948A-9F9D760213CD}"/>
    <cellStyle name="Számítás 2 45 2 2_Volatility" xfId="31037" xr:uid="{063ACF08-EC22-4498-9B8D-FE6598A47EC5}"/>
    <cellStyle name="Számítás 2 45 2 3" xfId="31038" xr:uid="{EB423C58-76B4-43AF-9557-D69617EF8F6D}"/>
    <cellStyle name="Számítás 2 45 2 3 2" xfId="31039" xr:uid="{0E25E5AC-3B5C-41D9-884B-A47088A0E812}"/>
    <cellStyle name="Számítás 2 45 2 3 2 2" xfId="31040" xr:uid="{B69766E8-D022-4357-ADB6-B025254072B0}"/>
    <cellStyle name="Számítás 2 45 2 3 2_Volatility" xfId="31041" xr:uid="{ECAC01FC-E47A-4A40-9D96-60AAD55C8249}"/>
    <cellStyle name="Számítás 2 45 2 3 3" xfId="31042" xr:uid="{DB5AA4E1-6E6B-4ABE-97D7-A7306C54551F}"/>
    <cellStyle name="Számítás 2 45 2 3_Volatility" xfId="31043" xr:uid="{68FB67B8-1BCE-4204-BF3D-107554BBC073}"/>
    <cellStyle name="Számítás 2 45 2 4" xfId="31044" xr:uid="{222A27D7-2DAC-4FB2-8D6C-B8E238488D48}"/>
    <cellStyle name="Számítás 2 45 2 4 2" xfId="31045" xr:uid="{DD70717C-91E5-410B-B22F-E5DB6A9D83DE}"/>
    <cellStyle name="Számítás 2 45 2 4_Volatility" xfId="31046" xr:uid="{315D8051-FB2E-4114-B6EE-741E0D28C7F3}"/>
    <cellStyle name="Számítás 2 45 2 5" xfId="31047" xr:uid="{6BDD13BC-0EE9-48F7-8171-9DEE05526349}"/>
    <cellStyle name="Számítás 2 45 2_Volatility" xfId="31048" xr:uid="{D84290F7-99D6-41FC-A5BA-1DE073FFD573}"/>
    <cellStyle name="Számítás 2 45 3" xfId="31049" xr:uid="{055882D7-E1BB-4215-A070-046E4B0946AD}"/>
    <cellStyle name="Számítás 2 45 3 2" xfId="31050" xr:uid="{54F28F57-FC62-4294-BD18-7C7FD41D5AB2}"/>
    <cellStyle name="Számítás 2 45 3 2 2" xfId="31051" xr:uid="{2B86A6CF-BAFB-44F6-84CE-DB8089053354}"/>
    <cellStyle name="Számítás 2 45 3 2_Volatility" xfId="31052" xr:uid="{E5516268-470F-4179-9572-F9D70336AEC6}"/>
    <cellStyle name="Számítás 2 45 3 3" xfId="31053" xr:uid="{6265B75D-4D81-4BD4-BB06-64626F2576D3}"/>
    <cellStyle name="Számítás 2 45 3_Volatility" xfId="31054" xr:uid="{6894BBB3-F7EF-44B1-8772-E0700FB3F889}"/>
    <cellStyle name="Számítás 2 45 4" xfId="31055" xr:uid="{BB650633-13BF-4524-BDD3-A364949AD27B}"/>
    <cellStyle name="Számítás 2 45 4 2" xfId="31056" xr:uid="{C0DEAF51-31EC-4141-9584-97B5C1AD859D}"/>
    <cellStyle name="Számítás 2 45 4_Volatility" xfId="31057" xr:uid="{75C5137D-28A5-4F29-B63A-998570E2D79E}"/>
    <cellStyle name="Számítás 2 45 5" xfId="31058" xr:uid="{AD9BC579-0EE2-4B1D-B706-61EAB9719ACC}"/>
    <cellStyle name="Számítás 2 45_Volatility" xfId="31059" xr:uid="{CCC42580-5D0E-4520-961A-0CADEA0A9C12}"/>
    <cellStyle name="Számítás 2 46" xfId="31060" xr:uid="{F3426E4D-9F0F-431C-8BD6-50A3A103A96E}"/>
    <cellStyle name="Számítás 2 46 2" xfId="31061" xr:uid="{7286324B-7043-497F-9613-9034AD97AA99}"/>
    <cellStyle name="Számítás 2 46 2 2" xfId="31062" xr:uid="{D4E53A89-7977-490B-9E14-E1F30086553B}"/>
    <cellStyle name="Számítás 2 46 2 2 2" xfId="31063" xr:uid="{522D5278-AFA9-4D93-B4DD-03C0E934FD9E}"/>
    <cellStyle name="Számítás 2 46 2 2 2 2" xfId="31064" xr:uid="{5D788B75-68D1-4863-A2F1-0D6F0513C43E}"/>
    <cellStyle name="Számítás 2 46 2 2 2_Volatility" xfId="31065" xr:uid="{6A5BA210-264A-426A-9C73-29DA1AE28F60}"/>
    <cellStyle name="Számítás 2 46 2 2 3" xfId="31066" xr:uid="{6D836509-6D27-44FD-A5AE-A1A3B3598B39}"/>
    <cellStyle name="Számítás 2 46 2 2_Volatility" xfId="31067" xr:uid="{901B0540-5446-4203-BD1E-875BC2266A3A}"/>
    <cellStyle name="Számítás 2 46 2 3" xfId="31068" xr:uid="{DEC8940F-983D-4A57-AB13-8EA04C9B2BC4}"/>
    <cellStyle name="Számítás 2 46 2 3 2" xfId="31069" xr:uid="{55289A88-761A-46EA-ACD8-0D7D0EA1B634}"/>
    <cellStyle name="Számítás 2 46 2 3 2 2" xfId="31070" xr:uid="{7D8E754B-E35A-4F05-A2C4-6D257260C793}"/>
    <cellStyle name="Számítás 2 46 2 3 2_Volatility" xfId="31071" xr:uid="{F4471B02-097B-4A6E-B591-00EBC1C16D22}"/>
    <cellStyle name="Számítás 2 46 2 3 3" xfId="31072" xr:uid="{31758063-622D-4351-A6F6-97BC366488E7}"/>
    <cellStyle name="Számítás 2 46 2 3_Volatility" xfId="31073" xr:uid="{E3AACDD7-F2D7-4E50-8634-32260870CE7F}"/>
    <cellStyle name="Számítás 2 46 2 4" xfId="31074" xr:uid="{43E7ADB5-2571-40C0-97EF-66C0414BDDDA}"/>
    <cellStyle name="Számítás 2 46 2 4 2" xfId="31075" xr:uid="{5999180B-27B6-4262-9C42-991F49D25171}"/>
    <cellStyle name="Számítás 2 46 2 4_Volatility" xfId="31076" xr:uid="{DDB574C8-BD19-470E-B6F2-AB686C70FDD3}"/>
    <cellStyle name="Számítás 2 46 2 5" xfId="31077" xr:uid="{EE050D58-EA60-4C18-BB9C-DFFBBD3BEF4D}"/>
    <cellStyle name="Számítás 2 46 2_Volatility" xfId="31078" xr:uid="{2422057D-5F02-4B2C-9DD4-4B4311B601FA}"/>
    <cellStyle name="Számítás 2 46 3" xfId="31079" xr:uid="{E6B599AD-D356-430A-A061-0A36E82FD0F3}"/>
    <cellStyle name="Számítás 2 46 3 2" xfId="31080" xr:uid="{F8E3A3F2-4699-4D4A-82AA-2A8AE181E3F7}"/>
    <cellStyle name="Számítás 2 46 3 2 2" xfId="31081" xr:uid="{E1A92BFD-CA26-4D23-A4FF-D615B7D43C5A}"/>
    <cellStyle name="Számítás 2 46 3 2_Volatility" xfId="31082" xr:uid="{4371C0AE-0215-4AEC-B101-2AD5E8230891}"/>
    <cellStyle name="Számítás 2 46 3 3" xfId="31083" xr:uid="{8CF65864-A744-4906-861C-739F1E490374}"/>
    <cellStyle name="Számítás 2 46 3_Volatility" xfId="31084" xr:uid="{3E78D247-FAF7-4DC7-A245-9CCDB506D170}"/>
    <cellStyle name="Számítás 2 46 4" xfId="31085" xr:uid="{4A2A6DEE-8D69-4484-8DA7-29D93E48F654}"/>
    <cellStyle name="Számítás 2 46 4 2" xfId="31086" xr:uid="{8155E7DA-E6A6-479B-85CC-F467E4440F9F}"/>
    <cellStyle name="Számítás 2 46 4_Volatility" xfId="31087" xr:uid="{D47B9EF2-AC04-4A6A-9ADD-F8887923BDB5}"/>
    <cellStyle name="Számítás 2 46 5" xfId="31088" xr:uid="{E05E5F85-3E2D-4D77-ACCF-67DC501088B1}"/>
    <cellStyle name="Számítás 2 46_Volatility" xfId="31089" xr:uid="{18A486FD-7902-4CF4-8D3C-A6B224D98C41}"/>
    <cellStyle name="Számítás 2 47" xfId="31090" xr:uid="{BA051F98-90D2-491A-8119-C1A53AEAAF22}"/>
    <cellStyle name="Számítás 2 47 2" xfId="31091" xr:uid="{20039188-3AA2-4336-8F42-BA928D441FA4}"/>
    <cellStyle name="Számítás 2 47 2 2" xfId="31092" xr:uid="{3EAEF620-9057-48B9-8A18-79438604B1D8}"/>
    <cellStyle name="Számítás 2 47 2 2 2" xfId="31093" xr:uid="{376EC280-994D-4F1B-99B4-4906398F2AC5}"/>
    <cellStyle name="Számítás 2 47 2 2_Volatility" xfId="31094" xr:uid="{04749FF0-CAB3-49EE-ABB2-2768DA273A81}"/>
    <cellStyle name="Számítás 2 47 2 3" xfId="31095" xr:uid="{34B1E876-EFB8-4A93-9479-D6AB656B209B}"/>
    <cellStyle name="Számítás 2 47 2_Volatility" xfId="31096" xr:uid="{58403CB1-3E65-4C6A-BDB9-BFC594A2BE64}"/>
    <cellStyle name="Számítás 2 47 3" xfId="31097" xr:uid="{5F14D9EC-0A9B-409D-8216-69043EFAD29B}"/>
    <cellStyle name="Számítás 2 47 3 2" xfId="31098" xr:uid="{C04F7B28-B8D3-4641-AA10-BA583B7D2934}"/>
    <cellStyle name="Számítás 2 47 3 2 2" xfId="31099" xr:uid="{B7AEEA10-77E7-4420-8726-2DBA07D8D2D2}"/>
    <cellStyle name="Számítás 2 47 3 2_Volatility" xfId="31100" xr:uid="{DF37FD5F-CFBE-4B02-AF95-4467BB754046}"/>
    <cellStyle name="Számítás 2 47 3 3" xfId="31101" xr:uid="{634CE472-5F0B-453E-89D1-C1347C32E80A}"/>
    <cellStyle name="Számítás 2 47 3_Volatility" xfId="31102" xr:uid="{C0552B2C-4114-4AC4-B2AF-740F089F9B59}"/>
    <cellStyle name="Számítás 2 47 4" xfId="31103" xr:uid="{263651D9-7B9D-47FD-993D-9050EDE65BB3}"/>
    <cellStyle name="Számítás 2 47 4 2" xfId="31104" xr:uid="{A1321FEC-F5CB-4355-81FB-966C0E12B5B8}"/>
    <cellStyle name="Számítás 2 47 4_Volatility" xfId="31105" xr:uid="{541E06CE-E8B3-40DC-A47C-D925FB3A1DD9}"/>
    <cellStyle name="Számítás 2 47 5" xfId="31106" xr:uid="{8077A914-D99E-4E32-B433-9966A7B1AF98}"/>
    <cellStyle name="Számítás 2 47_Volatility" xfId="31107" xr:uid="{A3C0F461-FE47-4C74-9067-6E70C555DE63}"/>
    <cellStyle name="Számítás 2 48" xfId="31108" xr:uid="{6433C293-5B1A-429C-8368-9DB7A9DD8DCA}"/>
    <cellStyle name="Számítás 2 48 2" xfId="31109" xr:uid="{32EEEF61-E4B8-43E1-8941-5610F1179AFB}"/>
    <cellStyle name="Számítás 2 48 2 2" xfId="31110" xr:uid="{52675481-9704-4FAE-B157-D7C8D27A973E}"/>
    <cellStyle name="Számítás 2 48 2_Volatility" xfId="31111" xr:uid="{3FFE66DF-344F-4085-8291-C9689849804A}"/>
    <cellStyle name="Számítás 2 48 3" xfId="31112" xr:uid="{9B56E407-D715-4D12-B48E-5FCA932984D1}"/>
    <cellStyle name="Számítás 2 48_Volatility" xfId="31113" xr:uid="{3B251B06-48A7-4339-A49F-CC6E69DE698B}"/>
    <cellStyle name="Számítás 2 49" xfId="31114" xr:uid="{1560106A-1F7C-4CEF-AC09-70A066D09043}"/>
    <cellStyle name="Számítás 2 49 2" xfId="31115" xr:uid="{5CDA1745-B2B1-4C70-8A86-6BAB4C3D5B7D}"/>
    <cellStyle name="Számítás 2 49_Volatility" xfId="31116" xr:uid="{7E8A4000-5DD9-4934-922C-C3A7AECC36B2}"/>
    <cellStyle name="Számítás 2 5" xfId="31117" xr:uid="{BD31D856-39C8-4986-808D-660DA2F0D15E}"/>
    <cellStyle name="Számítás 2 5 2" xfId="31118" xr:uid="{D527EF69-93CD-482D-89C7-F04102753996}"/>
    <cellStyle name="Számítás 2 5 2 2" xfId="31119" xr:uid="{405ABDFB-9A77-4DE1-9B81-7BD5E7F8B35C}"/>
    <cellStyle name="Számítás 2 5 2 2 2" xfId="31120" xr:uid="{45313236-3451-4CFD-B2C6-F04CCD38AAC2}"/>
    <cellStyle name="Számítás 2 5 2 2 2 2" xfId="31121" xr:uid="{02996970-7BCC-4881-B9A2-9CB9B8BD5B89}"/>
    <cellStyle name="Számítás 2 5 2 2 2_Volatility" xfId="31122" xr:uid="{4167505A-03C0-4455-B891-FCC79E56E56F}"/>
    <cellStyle name="Számítás 2 5 2 2 3" xfId="31123" xr:uid="{84A1CE1B-858B-4D7E-9378-DF104B7C8B5A}"/>
    <cellStyle name="Számítás 2 5 2 2_Volatility" xfId="31124" xr:uid="{4E1FB7C4-999F-4DFE-BD4B-48D440EFFCE3}"/>
    <cellStyle name="Számítás 2 5 2 3" xfId="31125" xr:uid="{D5991201-AAE1-4ECF-ABF3-4812C8CC8762}"/>
    <cellStyle name="Számítás 2 5 2 3 2" xfId="31126" xr:uid="{C2A3907D-A442-4C68-8020-BE58FA823931}"/>
    <cellStyle name="Számítás 2 5 2 3 2 2" xfId="31127" xr:uid="{054C8AD3-5EE1-423E-BE1C-A16088114EB6}"/>
    <cellStyle name="Számítás 2 5 2 3 2_Volatility" xfId="31128" xr:uid="{A899ADE9-107B-4DA1-B193-B04BE0EB0AD4}"/>
    <cellStyle name="Számítás 2 5 2 3 3" xfId="31129" xr:uid="{67ECF3FC-5ED4-4C89-B0EF-950A4AD0E31B}"/>
    <cellStyle name="Számítás 2 5 2 3_Volatility" xfId="31130" xr:uid="{531DC0BF-C9B5-4BEE-924E-3E8F36202D17}"/>
    <cellStyle name="Számítás 2 5 2 4" xfId="31131" xr:uid="{FB1DBCC8-8090-45EB-80B2-18505AAD5650}"/>
    <cellStyle name="Számítás 2 5 2 4 2" xfId="31132" xr:uid="{8ABAF893-E19E-4DD1-896F-4F77C5C9F017}"/>
    <cellStyle name="Számítás 2 5 2 4_Volatility" xfId="31133" xr:uid="{D76C7D48-17F3-4A77-B01C-60A7593DB12A}"/>
    <cellStyle name="Számítás 2 5 2 5" xfId="31134" xr:uid="{B6A6D5D6-B0F6-4BB2-8B5E-7F2A76537EAB}"/>
    <cellStyle name="Számítás 2 5 2_Volatility" xfId="31135" xr:uid="{7FE6E07E-6A45-4E36-985F-7D553973EC74}"/>
    <cellStyle name="Számítás 2 5 3" xfId="31136" xr:uid="{D6C7A923-2E94-478A-918E-C47F630153AC}"/>
    <cellStyle name="Számítás 2 5 3 2" xfId="31137" xr:uid="{90F9EFCA-70F4-4886-A6DE-FB7D32B85090}"/>
    <cellStyle name="Számítás 2 5 3 2 2" xfId="31138" xr:uid="{0136D18B-1560-4B71-96EE-D60F2863A28C}"/>
    <cellStyle name="Számítás 2 5 3 2_Volatility" xfId="31139" xr:uid="{B32DEF0B-4CE2-445B-954D-11C4D5536609}"/>
    <cellStyle name="Számítás 2 5 3 3" xfId="31140" xr:uid="{A40704B8-8DAF-43F0-B43A-3E9823D14D38}"/>
    <cellStyle name="Számítás 2 5 3_Volatility" xfId="31141" xr:uid="{BD6EFF4D-36EA-4AD9-94A7-49978EB71636}"/>
    <cellStyle name="Számítás 2 5 4" xfId="31142" xr:uid="{0E69069A-E246-49D6-A15D-1DCD8077E9AF}"/>
    <cellStyle name="Számítás 2 5 4 2" xfId="31143" xr:uid="{62C1746F-8996-4A9B-B456-51DE7F48A743}"/>
    <cellStyle name="Számítás 2 5 4_Volatility" xfId="31144" xr:uid="{1B85786E-392B-4037-8569-ECBB88D211E1}"/>
    <cellStyle name="Számítás 2 5 5" xfId="31145" xr:uid="{EA8838EB-45A6-4556-B009-5E9E5603568F}"/>
    <cellStyle name="Számítás 2 5_Volatility" xfId="31146" xr:uid="{5781D075-6B62-454E-901E-861E532EA23C}"/>
    <cellStyle name="Számítás 2 50" xfId="31147" xr:uid="{E63C96B5-C33A-424F-B12B-B2B1F9A892FC}"/>
    <cellStyle name="Számítás 2 6" xfId="31148" xr:uid="{F918D790-4D1B-4C4C-A503-7E22C5760FBC}"/>
    <cellStyle name="Számítás 2 6 2" xfId="31149" xr:uid="{F6DB525E-399F-4A80-B891-DEB3519D2571}"/>
    <cellStyle name="Számítás 2 6 2 2" xfId="31150" xr:uid="{E4942406-7989-4113-A145-B0819075C0A6}"/>
    <cellStyle name="Számítás 2 6 2 2 2" xfId="31151" xr:uid="{B65B8F0E-2256-4EE2-A2C4-B32E886B04C0}"/>
    <cellStyle name="Számítás 2 6 2 2 2 2" xfId="31152" xr:uid="{583BD2B4-6C33-44CB-B69B-C6F3569FF4E1}"/>
    <cellStyle name="Számítás 2 6 2 2 2_Volatility" xfId="31153" xr:uid="{C2556954-9A62-4815-AEF5-69223366A384}"/>
    <cellStyle name="Számítás 2 6 2 2 3" xfId="31154" xr:uid="{4E33E377-F471-4FB1-9ED7-5BA23148E5C1}"/>
    <cellStyle name="Számítás 2 6 2 2_Volatility" xfId="31155" xr:uid="{BDD7D52A-6F34-46C9-B56A-D457B06C65E3}"/>
    <cellStyle name="Számítás 2 6 2 3" xfId="31156" xr:uid="{211E9E05-150C-4B1C-B136-4DED6479186E}"/>
    <cellStyle name="Számítás 2 6 2 3 2" xfId="31157" xr:uid="{3026E5BA-19E7-41B1-9AC1-EA686F3CA049}"/>
    <cellStyle name="Számítás 2 6 2 3 2 2" xfId="31158" xr:uid="{FE1ED82D-0469-4353-8649-588DE484D108}"/>
    <cellStyle name="Számítás 2 6 2 3 2_Volatility" xfId="31159" xr:uid="{60393CB9-4929-45CF-9EE9-A01439A2E739}"/>
    <cellStyle name="Számítás 2 6 2 3 3" xfId="31160" xr:uid="{EAB55E36-EAB9-4F48-81D5-C7E191E65AB6}"/>
    <cellStyle name="Számítás 2 6 2 3_Volatility" xfId="31161" xr:uid="{B87212F7-B6A3-4F9B-A0A5-7A39FFD52FE7}"/>
    <cellStyle name="Számítás 2 6 2 4" xfId="31162" xr:uid="{E1DBDEEF-4D7E-45FB-8A26-7BF753460187}"/>
    <cellStyle name="Számítás 2 6 2 4 2" xfId="31163" xr:uid="{3E6476B9-1E3F-4646-A2F6-1E551CBEAB8D}"/>
    <cellStyle name="Számítás 2 6 2 4_Volatility" xfId="31164" xr:uid="{9F2FFDA5-3E21-4AF0-94CB-2D3C191A55D6}"/>
    <cellStyle name="Számítás 2 6 2 5" xfId="31165" xr:uid="{9A629348-EEBE-4AAB-826C-850EC5B6CF86}"/>
    <cellStyle name="Számítás 2 6 2_Volatility" xfId="31166" xr:uid="{C4D28443-5B76-4E23-BD80-2DD803F60F05}"/>
    <cellStyle name="Számítás 2 6 3" xfId="31167" xr:uid="{00CE1D9F-8D96-4EC0-BA0E-1F5801665475}"/>
    <cellStyle name="Számítás 2 6 3 2" xfId="31168" xr:uid="{E9197B76-2D32-4A7C-A63E-58855F7EA074}"/>
    <cellStyle name="Számítás 2 6 3 2 2" xfId="31169" xr:uid="{C64C4D66-A735-4FA2-80DC-50345EC6238E}"/>
    <cellStyle name="Számítás 2 6 3 2_Volatility" xfId="31170" xr:uid="{DF684E73-053B-4516-B65C-9C2D007DD0BA}"/>
    <cellStyle name="Számítás 2 6 3 3" xfId="31171" xr:uid="{215F0247-3944-4225-BBE8-12FB346EB514}"/>
    <cellStyle name="Számítás 2 6 3_Volatility" xfId="31172" xr:uid="{008276CF-98EB-4619-A058-CEB76BF5F009}"/>
    <cellStyle name="Számítás 2 6 4" xfId="31173" xr:uid="{D0CB2F74-FABB-44FA-AB97-533F0F9C5B81}"/>
    <cellStyle name="Számítás 2 6 4 2" xfId="31174" xr:uid="{C5772DD3-E477-49F9-90C3-19944462A054}"/>
    <cellStyle name="Számítás 2 6 4_Volatility" xfId="31175" xr:uid="{C2441FA1-E056-484D-8109-04F18E4C7044}"/>
    <cellStyle name="Számítás 2 6 5" xfId="31176" xr:uid="{AFA09D17-1027-4FD4-BC17-F2F2D29797E4}"/>
    <cellStyle name="Számítás 2 6_Volatility" xfId="31177" xr:uid="{C10CC3B5-BBD5-4156-A350-F47323916876}"/>
    <cellStyle name="Számítás 2 7" xfId="31178" xr:uid="{422A31BF-CCF8-40AA-873D-702B23A6F930}"/>
    <cellStyle name="Számítás 2 7 2" xfId="31179" xr:uid="{63AF61F2-4AFA-4051-9EA7-0C24FC8A9F0E}"/>
    <cellStyle name="Számítás 2 7 2 2" xfId="31180" xr:uid="{34BE28ED-2754-4633-8CCD-7C8EE5C7361B}"/>
    <cellStyle name="Számítás 2 7 2 2 2" xfId="31181" xr:uid="{BE66F35E-5432-4941-93BC-75921C92697E}"/>
    <cellStyle name="Számítás 2 7 2 2 2 2" xfId="31182" xr:uid="{C18B64EB-168A-40E0-97F0-ED829CCB1856}"/>
    <cellStyle name="Számítás 2 7 2 2 2_Volatility" xfId="31183" xr:uid="{E7E03A34-3393-42DA-BF17-54D4AF0ABCCD}"/>
    <cellStyle name="Számítás 2 7 2 2 3" xfId="31184" xr:uid="{97DBAF67-3BEB-42BE-81FA-D8FED51567A1}"/>
    <cellStyle name="Számítás 2 7 2 2_Volatility" xfId="31185" xr:uid="{500615AC-A010-48ED-8F9F-F9B362560DB1}"/>
    <cellStyle name="Számítás 2 7 2 3" xfId="31186" xr:uid="{EFA6ECB8-3793-4131-B53D-6890EF3735BB}"/>
    <cellStyle name="Számítás 2 7 2 3 2" xfId="31187" xr:uid="{1536EC91-212E-4D2C-A1DB-CA19352F1548}"/>
    <cellStyle name="Számítás 2 7 2 3 2 2" xfId="31188" xr:uid="{19FCB6A0-B8DB-4AFB-AEAD-C5BCE730B2E1}"/>
    <cellStyle name="Számítás 2 7 2 3 2_Volatility" xfId="31189" xr:uid="{9B26DCE4-C16C-4A3F-9FCC-74A4A4DC5251}"/>
    <cellStyle name="Számítás 2 7 2 3 3" xfId="31190" xr:uid="{D4B59820-3857-497F-90E8-AB9E3D8853CC}"/>
    <cellStyle name="Számítás 2 7 2 3_Volatility" xfId="31191" xr:uid="{D0A1E1EF-B23E-492B-9D30-C8925A746C11}"/>
    <cellStyle name="Számítás 2 7 2 4" xfId="31192" xr:uid="{F7E9895D-F949-4FBC-88A0-F6C9A8E2A567}"/>
    <cellStyle name="Számítás 2 7 2 4 2" xfId="31193" xr:uid="{2E3E7248-A1E6-4591-889F-CF04D9B7D080}"/>
    <cellStyle name="Számítás 2 7 2 4_Volatility" xfId="31194" xr:uid="{ECB0F886-ED3C-4D1B-9535-38D8DCE364D8}"/>
    <cellStyle name="Számítás 2 7 2 5" xfId="31195" xr:uid="{6B154916-D4DA-499D-AD12-2DEBDC225918}"/>
    <cellStyle name="Számítás 2 7 2_Volatility" xfId="31196" xr:uid="{D32B8E98-317A-46A1-B246-2503B2FB96C8}"/>
    <cellStyle name="Számítás 2 7 3" xfId="31197" xr:uid="{4FF7F03E-96B0-4778-810D-3AC39FFD95B2}"/>
    <cellStyle name="Számítás 2 7 3 2" xfId="31198" xr:uid="{8B25BF69-732E-419F-957E-E85A2F289B21}"/>
    <cellStyle name="Számítás 2 7 3 2 2" xfId="31199" xr:uid="{8FAEF366-269F-4008-8015-FE8E51696056}"/>
    <cellStyle name="Számítás 2 7 3 2_Volatility" xfId="31200" xr:uid="{5E7ECB3A-61B4-429B-ACAF-7B0E51D05792}"/>
    <cellStyle name="Számítás 2 7 3 3" xfId="31201" xr:uid="{8DCC4C10-8E95-4CED-A6FF-BFACEF3E14A4}"/>
    <cellStyle name="Számítás 2 7 3_Volatility" xfId="31202" xr:uid="{4B5BEDF5-45D9-4700-AF15-E9CC4406F795}"/>
    <cellStyle name="Számítás 2 7 4" xfId="31203" xr:uid="{276EFF20-F808-4701-A2AC-2D8FD53E2E61}"/>
    <cellStyle name="Számítás 2 7 4 2" xfId="31204" xr:uid="{14251283-326C-4EDE-A94D-26687A439F5E}"/>
    <cellStyle name="Számítás 2 7 4_Volatility" xfId="31205" xr:uid="{ACED9312-1C76-4F9B-81F3-EA2EA89FD6D8}"/>
    <cellStyle name="Számítás 2 7 5" xfId="31206" xr:uid="{82806556-A774-4C86-A248-0377B16FA7E4}"/>
    <cellStyle name="Számítás 2 7_Volatility" xfId="31207" xr:uid="{2A5DE531-81D5-477D-9C9E-E111D6CBB12D}"/>
    <cellStyle name="Számítás 2 8" xfId="31208" xr:uid="{90D6BF29-4822-4F60-B4C0-AEC5A795C792}"/>
    <cellStyle name="Számítás 2 8 2" xfId="31209" xr:uid="{89DF27B1-70C9-4F1C-9B38-EED72A5ECD43}"/>
    <cellStyle name="Számítás 2 8 2 2" xfId="31210" xr:uid="{AB294415-025D-49A8-897F-CA9A5E71984C}"/>
    <cellStyle name="Számítás 2 8 2 2 2" xfId="31211" xr:uid="{7DFC71A0-585B-472F-A3B3-74EBECFE9F6A}"/>
    <cellStyle name="Számítás 2 8 2 2 2 2" xfId="31212" xr:uid="{C723FC82-7BF2-44CB-A46A-DA6EEEE8A9C9}"/>
    <cellStyle name="Számítás 2 8 2 2 2_Volatility" xfId="31213" xr:uid="{D423E8C4-B538-4E12-A3F7-2FB71A301ACA}"/>
    <cellStyle name="Számítás 2 8 2 2 3" xfId="31214" xr:uid="{F205B1EB-5606-4F67-B019-09029449C834}"/>
    <cellStyle name="Számítás 2 8 2 2_Volatility" xfId="31215" xr:uid="{A6EA07D1-B94B-4DCD-A3D7-24929166F277}"/>
    <cellStyle name="Számítás 2 8 2 3" xfId="31216" xr:uid="{8A7024D0-35FC-44D9-B288-F8311CE1350D}"/>
    <cellStyle name="Számítás 2 8 2 3 2" xfId="31217" xr:uid="{6EC3B0B1-708C-461E-BC73-1DC8FB4BC592}"/>
    <cellStyle name="Számítás 2 8 2 3 2 2" xfId="31218" xr:uid="{E040A430-7858-4DE5-AFDC-FB005CF5935A}"/>
    <cellStyle name="Számítás 2 8 2 3 2_Volatility" xfId="31219" xr:uid="{38E41214-51BC-4EAC-80B9-625AE4FDE854}"/>
    <cellStyle name="Számítás 2 8 2 3 3" xfId="31220" xr:uid="{D705DBD6-BA8C-4D7B-84D4-BA5A5434D1E5}"/>
    <cellStyle name="Számítás 2 8 2 3_Volatility" xfId="31221" xr:uid="{472F93AC-4506-4E78-9ACF-3C7C56AE60A3}"/>
    <cellStyle name="Számítás 2 8 2 4" xfId="31222" xr:uid="{86AA7C24-2EA8-42B2-8DC0-5E96B9841986}"/>
    <cellStyle name="Számítás 2 8 2 4 2" xfId="31223" xr:uid="{9183E38B-9772-4473-94DD-FCFAEC7DAD13}"/>
    <cellStyle name="Számítás 2 8 2 4_Volatility" xfId="31224" xr:uid="{831B0603-FA15-4A62-981B-A9EF586C21A5}"/>
    <cellStyle name="Számítás 2 8 2 5" xfId="31225" xr:uid="{D783A5E3-63E1-4563-90D1-797CAC025000}"/>
    <cellStyle name="Számítás 2 8 2_Volatility" xfId="31226" xr:uid="{EFF7114D-A31F-420F-9490-3DFD7D31BE2D}"/>
    <cellStyle name="Számítás 2 8 3" xfId="31227" xr:uid="{AEF82956-FD07-4ABB-B7BB-2D64E9B0A04B}"/>
    <cellStyle name="Számítás 2 8 3 2" xfId="31228" xr:uid="{9CDA2388-8260-4264-B29E-EAC53C80E2A2}"/>
    <cellStyle name="Számítás 2 8 3 2 2" xfId="31229" xr:uid="{B1423F8E-C9AA-4F78-82F4-C0A3F86BC35D}"/>
    <cellStyle name="Számítás 2 8 3 2_Volatility" xfId="31230" xr:uid="{96619972-DC8D-44C2-A541-D39848908B49}"/>
    <cellStyle name="Számítás 2 8 3 3" xfId="31231" xr:uid="{C9D72EA6-E269-4677-8BDD-79B10A8FD0FC}"/>
    <cellStyle name="Számítás 2 8 3_Volatility" xfId="31232" xr:uid="{DCF0BD91-9E21-4AAF-9D34-98D7F08A270F}"/>
    <cellStyle name="Számítás 2 8 4" xfId="31233" xr:uid="{D486F1CA-97E6-47C3-AF59-662D424CD6C2}"/>
    <cellStyle name="Számítás 2 8 4 2" xfId="31234" xr:uid="{DEF3F297-F525-4236-8A6C-4F919A12F28A}"/>
    <cellStyle name="Számítás 2 8 4_Volatility" xfId="31235" xr:uid="{5CD4D29D-3A46-45F5-847A-E04C7DCC9A12}"/>
    <cellStyle name="Számítás 2 8 5" xfId="31236" xr:uid="{51F12CD4-6E74-42EC-AD48-87323AE99360}"/>
    <cellStyle name="Számítás 2 8_Volatility" xfId="31237" xr:uid="{0C4DB1C8-C01F-4FF0-875C-C1586B809943}"/>
    <cellStyle name="Számítás 2 9" xfId="31238" xr:uid="{E9ADEE67-26A0-4F2A-A966-D04396A59478}"/>
    <cellStyle name="Számítás 2 9 2" xfId="31239" xr:uid="{6A97CB05-DF4D-4B5F-9031-AA829C6FB4E2}"/>
    <cellStyle name="Számítás 2 9 2 2" xfId="31240" xr:uid="{FB1E0577-9414-418C-BC62-F8090892530C}"/>
    <cellStyle name="Számítás 2 9 2 2 2" xfId="31241" xr:uid="{398E7D2E-FCD8-46BB-AC21-070B03CBCEF4}"/>
    <cellStyle name="Számítás 2 9 2 2 2 2" xfId="31242" xr:uid="{349F0008-065E-4355-9A33-D5EE730F7BA9}"/>
    <cellStyle name="Számítás 2 9 2 2 2_Volatility" xfId="31243" xr:uid="{A5233113-2E40-400F-A2AF-3073DAC127E8}"/>
    <cellStyle name="Számítás 2 9 2 2 3" xfId="31244" xr:uid="{B10279CA-630B-434A-A3EA-E82B4C199476}"/>
    <cellStyle name="Számítás 2 9 2 2_Volatility" xfId="31245" xr:uid="{23B1D20C-C1E9-4232-A1C9-18F57DB86CF0}"/>
    <cellStyle name="Számítás 2 9 2 3" xfId="31246" xr:uid="{B400E0CC-9AAC-44A3-A32A-3F1C649DA77F}"/>
    <cellStyle name="Számítás 2 9 2 3 2" xfId="31247" xr:uid="{F98323D1-8872-45A6-9AB3-901660DD1A6E}"/>
    <cellStyle name="Számítás 2 9 2 3 2 2" xfId="31248" xr:uid="{A4D817CC-D691-4416-89B3-526657A8F8E5}"/>
    <cellStyle name="Számítás 2 9 2 3 2_Volatility" xfId="31249" xr:uid="{7C1B048A-ADC4-4A6A-AE3E-432E8BCBE745}"/>
    <cellStyle name="Számítás 2 9 2 3 3" xfId="31250" xr:uid="{7DA149E3-2A31-4753-B198-B79F1AD954EF}"/>
    <cellStyle name="Számítás 2 9 2 3_Volatility" xfId="31251" xr:uid="{266EE413-4B10-49DA-BDE6-A34AD17C6744}"/>
    <cellStyle name="Számítás 2 9 2 4" xfId="31252" xr:uid="{789A92D6-95A2-44C4-AF0A-9156050D68D4}"/>
    <cellStyle name="Számítás 2 9 2 4 2" xfId="31253" xr:uid="{61D80526-E210-41E1-99AB-2DBF6DF2BC98}"/>
    <cellStyle name="Számítás 2 9 2 4_Volatility" xfId="31254" xr:uid="{E6277568-967C-4B12-8B0A-7C4A7CB67E33}"/>
    <cellStyle name="Számítás 2 9 2 5" xfId="31255" xr:uid="{F620F833-466D-4B61-986D-A5001598D697}"/>
    <cellStyle name="Számítás 2 9 2_Volatility" xfId="31256" xr:uid="{8DEB48DE-D56A-49D6-B839-44AF7A1A808F}"/>
    <cellStyle name="Számítás 2 9 3" xfId="31257" xr:uid="{FB76A232-E625-46D4-AA88-A72F726C93A6}"/>
    <cellStyle name="Számítás 2 9 3 2" xfId="31258" xr:uid="{24C647F6-7D02-4CB6-B6FB-4F6BD55D251D}"/>
    <cellStyle name="Számítás 2 9 3 2 2" xfId="31259" xr:uid="{737C0C33-E06E-417E-BB40-BC5117D272D9}"/>
    <cellStyle name="Számítás 2 9 3 2_Volatility" xfId="31260" xr:uid="{11C14244-3DD4-4729-A42C-BFFA7A8F7A2E}"/>
    <cellStyle name="Számítás 2 9 3 3" xfId="31261" xr:uid="{53685186-CDFD-4063-895A-892B72DF555D}"/>
    <cellStyle name="Számítás 2 9 3_Volatility" xfId="31262" xr:uid="{6C9038FB-26DD-42CF-A79D-56647C298872}"/>
    <cellStyle name="Számítás 2 9 4" xfId="31263" xr:uid="{E0C08211-C968-4D42-9E1C-EF2A25874677}"/>
    <cellStyle name="Számítás 2 9 4 2" xfId="31264" xr:uid="{632DD18D-C6C5-4422-B023-158C69D4EDDA}"/>
    <cellStyle name="Számítás 2 9 4_Volatility" xfId="31265" xr:uid="{E0970615-38E3-4C55-BB00-AD0CA4EDC0C2}"/>
    <cellStyle name="Számítás 2 9 5" xfId="31266" xr:uid="{B4D50578-0975-4E8B-9B2A-34ABB0C3C20C}"/>
    <cellStyle name="Számítás 2 9_Volatility" xfId="31267" xr:uid="{0973DAAE-53FC-49AF-A2A4-A1033E59A7D8}"/>
    <cellStyle name="Számítás 2_Volatility" xfId="31268" xr:uid="{39973E0E-2918-4879-B6E0-071D4DB36831}"/>
    <cellStyle name="Számítás 3" xfId="31269" xr:uid="{5FFCF4D8-B0F2-49DE-8E30-B88405B3F8EC}"/>
    <cellStyle name="Számítás 3 2" xfId="31270" xr:uid="{1B1A05F7-936F-4D61-AC45-EDA508D99CBD}"/>
    <cellStyle name="Számítás 3 2 2" xfId="31271" xr:uid="{D3C22B8F-B36D-43B7-9A27-71AB18DD3C22}"/>
    <cellStyle name="Számítás 3 2_Volatility" xfId="31272" xr:uid="{2DCE06AD-686E-4576-A393-9DD091BE0E1A}"/>
    <cellStyle name="Számítás 3 3" xfId="31273" xr:uid="{3E9FB34A-B888-4180-AEAC-1C3F250B1092}"/>
    <cellStyle name="Számítás 3_Volatility" xfId="31274" xr:uid="{7BE71AB6-6DFA-42D0-A869-B2925229BCEC}"/>
    <cellStyle name="Számítás 4" xfId="31275" xr:uid="{5B604CD1-B73F-462D-8A03-D5903FADA031}"/>
    <cellStyle name="Számítás 4 2" xfId="31276" xr:uid="{BFBCEC8B-F2DF-4451-9BA9-C5E3269E37A4}"/>
    <cellStyle name="Számítás 4_Volatility" xfId="31277" xr:uid="{1745CA6B-CD05-4D72-87AB-3F12CFE3C28E}"/>
    <cellStyle name="Számítás_Volatility" xfId="31278" xr:uid="{36455635-72CC-4C7F-8051-15A4D9E2E49B}"/>
    <cellStyle name="Texto de advertencia" xfId="31279" xr:uid="{E6E24589-BBB0-4DCB-A262-EFEFCEAD1E36}"/>
    <cellStyle name="Texto explicativo" xfId="31280" xr:uid="{996983DE-19CC-48EC-8913-0B172DC6444F}"/>
    <cellStyle name="Title 2" xfId="31281" xr:uid="{9D48A607-DD9A-4F23-821D-E0BB56D6831E}"/>
    <cellStyle name="Title 2 2" xfId="31282" xr:uid="{21FB6454-C772-4CD3-B35F-8877405FA6E7}"/>
    <cellStyle name="Title 2 2 2" xfId="31283" xr:uid="{2530655E-9829-4155-9F27-7AB992C2A648}"/>
    <cellStyle name="Title 2 2 3" xfId="31284" xr:uid="{F1B07EF0-9C30-4627-B83C-0E571A43C387}"/>
    <cellStyle name="Title 2 2_Summary_Gap_Balance_exNIB" xfId="31285" xr:uid="{096F387B-9EFB-4E2F-87A9-EE0F33F02D2F}"/>
    <cellStyle name="Title 2 3" xfId="31286" xr:uid="{E71B168F-A269-4D55-8FCF-0FA658EF619E}"/>
    <cellStyle name="Title 2_CAD-L.C." xfId="31287" xr:uid="{F1FA4CEF-4A3A-4AE5-8795-3260849C6C87}"/>
    <cellStyle name="Title 3" xfId="31288" xr:uid="{625B2B7B-E200-4EEF-BA68-298F19FD6A4B}"/>
    <cellStyle name="Title 3 2" xfId="31289" xr:uid="{83EE61BE-A651-477C-A12A-8A3B11D7498B}"/>
    <cellStyle name="Title 3 3" xfId="31290" xr:uid="{0972071E-BC56-4A63-B9B8-37F7FD32589D}"/>
    <cellStyle name="Title 3 4" xfId="31291" xr:uid="{2EC48F4D-796B-41B0-BB3F-97B245A50AEB}"/>
    <cellStyle name="Title 3_CAD-L.C." xfId="31292" xr:uid="{EA07092C-3921-44E9-8292-0E47508D7883}"/>
    <cellStyle name="Title 4" xfId="31293" xr:uid="{588583C6-44B7-4572-B6D6-066629D63CFF}"/>
    <cellStyle name="Title 5" xfId="31294" xr:uid="{2ABFE2A0-555E-4D84-BD30-09B1F83DF9D4}"/>
    <cellStyle name="Título" xfId="31295" xr:uid="{16C61273-9561-4FFB-BC8B-DED69E693909}"/>
    <cellStyle name="Título 1" xfId="31296" xr:uid="{49741501-6D49-4151-938E-907868A0940E}"/>
    <cellStyle name="Título 2" xfId="31297" xr:uid="{9E02C7EF-6408-41B9-857C-D846C7BA9A84}"/>
    <cellStyle name="Título 3" xfId="31298" xr:uid="{091C8310-BE0C-404E-AD21-6F191A3C671F}"/>
    <cellStyle name="Título_20091015 DE_Proposed amendments to CR SEC_MKR" xfId="31299" xr:uid="{343ED95B-50FB-4D7C-A8B0-E565D81DC62C}"/>
    <cellStyle name="Total 2" xfId="31300" xr:uid="{F6831FB7-D1F4-4703-933A-55612146E7BB}"/>
    <cellStyle name="Total 2 2" xfId="31301" xr:uid="{C6DD3B8B-F775-4CD2-83EF-BD8FF85A9AC5}"/>
    <cellStyle name="Total 2 2 10" xfId="31302" xr:uid="{3CA8A84A-2A59-4F1D-89E7-3ED50D434B64}"/>
    <cellStyle name="Total 2 2 10 2" xfId="31303" xr:uid="{670F55F2-F800-4376-92B7-192D57DFF385}"/>
    <cellStyle name="Total 2 2 10 2 2" xfId="31304" xr:uid="{5505DF9F-F177-49A3-8F59-B1CDF8C7235F}"/>
    <cellStyle name="Total 2 2 10 2 2 2" xfId="31305" xr:uid="{6C9AE57F-9608-4664-8D38-A25ED1A68582}"/>
    <cellStyle name="Total 2 2 10 2 2 2 2" xfId="31306" xr:uid="{3C685EBD-03D9-49DD-ABE8-BCD69B1282A1}"/>
    <cellStyle name="Total 2 2 10 2 2 2_Volatility" xfId="31307" xr:uid="{2B17F85E-67F0-4B32-BD2D-DB7AF4625514}"/>
    <cellStyle name="Total 2 2 10 2 2 3" xfId="31308" xr:uid="{0919B0DE-E6C7-45E8-ADD8-FA6A466E369D}"/>
    <cellStyle name="Total 2 2 10 2 2_Volatility" xfId="31309" xr:uid="{D5566D9C-D90E-44B5-94EA-FD8F87915624}"/>
    <cellStyle name="Total 2 2 10 2 3" xfId="31310" xr:uid="{B2968061-1FD1-4087-866C-9F272E864EA7}"/>
    <cellStyle name="Total 2 2 10 2 3 2" xfId="31311" xr:uid="{5CEF1E82-ED4B-44F3-BB43-6486BE6C5DB6}"/>
    <cellStyle name="Total 2 2 10 2 3 2 2" xfId="31312" xr:uid="{F1056350-8571-473E-A5C5-FBA1A1C3BF07}"/>
    <cellStyle name="Total 2 2 10 2 3 2_Volatility" xfId="31313" xr:uid="{C84C9171-0D0C-45F1-8AE4-51B8BBE75C50}"/>
    <cellStyle name="Total 2 2 10 2 3 3" xfId="31314" xr:uid="{41CC591A-3B4F-466E-BBF5-8A98053C2F9A}"/>
    <cellStyle name="Total 2 2 10 2 3_Volatility" xfId="31315" xr:uid="{731D0F77-51FF-4BC8-B109-D7F6F39EB90D}"/>
    <cellStyle name="Total 2 2 10 2 4" xfId="31316" xr:uid="{2FFF4348-2CB9-4D90-9A0E-9863AC22521A}"/>
    <cellStyle name="Total 2 2 10 2 4 2" xfId="31317" xr:uid="{30AF05E1-0203-4C65-B189-2CA08B5D8F9E}"/>
    <cellStyle name="Total 2 2 10 2 4_Volatility" xfId="31318" xr:uid="{4A3839D4-6B2A-443F-BF84-26570045EBB5}"/>
    <cellStyle name="Total 2 2 10 2 5" xfId="31319" xr:uid="{8337C25F-E103-4717-B4E2-E98459BE9FFD}"/>
    <cellStyle name="Total 2 2 10 2_Volatility" xfId="31320" xr:uid="{F25BAD9D-F6D1-4C5F-A9C3-2FE3E725C285}"/>
    <cellStyle name="Total 2 2 10 3" xfId="31321" xr:uid="{C5FF1890-7929-42F1-BE55-5E9914EF4D8B}"/>
    <cellStyle name="Total 2 2 10 3 2" xfId="31322" xr:uid="{A25EABA8-ED65-4296-81AE-C637ABEA6F8C}"/>
    <cellStyle name="Total 2 2 10 3 2 2" xfId="31323" xr:uid="{3E15E0F4-2BB3-4E63-A98E-8B764B282366}"/>
    <cellStyle name="Total 2 2 10 3 2_Volatility" xfId="31324" xr:uid="{1B7CD19B-0432-4312-BBF1-87322EB1A578}"/>
    <cellStyle name="Total 2 2 10 3 3" xfId="31325" xr:uid="{0F93055D-5CDA-45D1-B088-3A021E7A5DCA}"/>
    <cellStyle name="Total 2 2 10 3_Volatility" xfId="31326" xr:uid="{A025FDF1-B4A1-492E-B3BB-56DB3F79609C}"/>
    <cellStyle name="Total 2 2 10 4" xfId="31327" xr:uid="{36168730-AE35-44D1-88E2-C956D7EF35BE}"/>
    <cellStyle name="Total 2 2 10 4 2" xfId="31328" xr:uid="{82DA41ED-EBB0-436B-BB2F-E4C5249A97EB}"/>
    <cellStyle name="Total 2 2 10 4_Volatility" xfId="31329" xr:uid="{FFB15C95-9C48-43F4-9465-D339F583A007}"/>
    <cellStyle name="Total 2 2 10 5" xfId="31330" xr:uid="{204A744D-28FB-4207-BC4B-EE10F036E3D3}"/>
    <cellStyle name="Total 2 2 10_Volatility" xfId="31331" xr:uid="{78560941-A8B1-4A84-9497-3D2791D07B00}"/>
    <cellStyle name="Total 2 2 11" xfId="31332" xr:uid="{21B8AD01-FFDE-4564-8AD2-F3A0D7B7409E}"/>
    <cellStyle name="Total 2 2 11 2" xfId="31333" xr:uid="{C5EFBEB5-6C8E-4D7F-A2F7-127E8A7FC84F}"/>
    <cellStyle name="Total 2 2 11 2 2" xfId="31334" xr:uid="{AF1549F0-8813-40EB-AB18-02526ADE77C4}"/>
    <cellStyle name="Total 2 2 11 2 2 2" xfId="31335" xr:uid="{3BC10813-34DE-4585-B803-D222BDEEEC79}"/>
    <cellStyle name="Total 2 2 11 2 2 2 2" xfId="31336" xr:uid="{C88B0CAD-C7B1-4371-A384-DA12938F5A7D}"/>
    <cellStyle name="Total 2 2 11 2 2 2_Volatility" xfId="31337" xr:uid="{68F2DC44-3FD4-41D0-AB43-3FC72C64851D}"/>
    <cellStyle name="Total 2 2 11 2 2 3" xfId="31338" xr:uid="{77D7A102-B3C3-4704-8413-3A816315580E}"/>
    <cellStyle name="Total 2 2 11 2 2_Volatility" xfId="31339" xr:uid="{3D92F843-152A-4E01-A9A2-0C03D7EAFA71}"/>
    <cellStyle name="Total 2 2 11 2 3" xfId="31340" xr:uid="{A9FDC1FE-C36B-486E-93E6-1E310F7C6B38}"/>
    <cellStyle name="Total 2 2 11 2 3 2" xfId="31341" xr:uid="{4D805871-8177-4311-BC4A-A986857B668E}"/>
    <cellStyle name="Total 2 2 11 2 3 2 2" xfId="31342" xr:uid="{D0BF6A85-CDDF-4AE8-BBF2-BE59134E6E67}"/>
    <cellStyle name="Total 2 2 11 2 3 2_Volatility" xfId="31343" xr:uid="{5DF7D4DD-0E4E-426E-9D32-DBFA87EDCF88}"/>
    <cellStyle name="Total 2 2 11 2 3 3" xfId="31344" xr:uid="{A6818170-6CDE-47D0-A7D3-6D8C50F14019}"/>
    <cellStyle name="Total 2 2 11 2 3_Volatility" xfId="31345" xr:uid="{6AB14C6F-53C3-482F-87C4-05C04E169DEE}"/>
    <cellStyle name="Total 2 2 11 2 4" xfId="31346" xr:uid="{4B93CA7C-FA99-4D51-BB95-A8B656A71729}"/>
    <cellStyle name="Total 2 2 11 2 4 2" xfId="31347" xr:uid="{0A96F4DF-54CB-4DCA-ADAB-1FB58ADC3452}"/>
    <cellStyle name="Total 2 2 11 2 4_Volatility" xfId="31348" xr:uid="{D0029F9B-C852-4C02-9236-45F9EC66199A}"/>
    <cellStyle name="Total 2 2 11 2 5" xfId="31349" xr:uid="{BCFB1724-160F-4C89-8802-032BDCBEA38A}"/>
    <cellStyle name="Total 2 2 11 2_Volatility" xfId="31350" xr:uid="{1F0311E6-A0DD-477A-B358-4C042B79B5F1}"/>
    <cellStyle name="Total 2 2 11 3" xfId="31351" xr:uid="{8E8D24BF-B946-4A5A-B2E4-3CC6ECBD0433}"/>
    <cellStyle name="Total 2 2 11 3 2" xfId="31352" xr:uid="{DFCF04D1-35FD-44C2-A5F5-7D0BFBEFD06A}"/>
    <cellStyle name="Total 2 2 11 3 2 2" xfId="31353" xr:uid="{D3172C8E-B3CB-4637-A1EB-599FEB17F271}"/>
    <cellStyle name="Total 2 2 11 3 2_Volatility" xfId="31354" xr:uid="{9EA51A4C-6F70-4B44-8E5B-0E2872E649F7}"/>
    <cellStyle name="Total 2 2 11 3 3" xfId="31355" xr:uid="{6B0B4FBB-A26E-4BFB-BFF9-40731EB83D5D}"/>
    <cellStyle name="Total 2 2 11 3_Volatility" xfId="31356" xr:uid="{1215ECA1-4FBF-4990-B1EE-44C0586E3AB1}"/>
    <cellStyle name="Total 2 2 11 4" xfId="31357" xr:uid="{8D9D60B8-69B8-4147-B8D7-E14FEA75A1D2}"/>
    <cellStyle name="Total 2 2 11 4 2" xfId="31358" xr:uid="{084EB524-C635-4C8A-8CC2-D8995D46153D}"/>
    <cellStyle name="Total 2 2 11 4_Volatility" xfId="31359" xr:uid="{3FCFB60C-F341-47B3-9838-F596D0227CE5}"/>
    <cellStyle name="Total 2 2 11 5" xfId="31360" xr:uid="{E82CB169-166C-4250-A820-5FC3523AB4EC}"/>
    <cellStyle name="Total 2 2 11_Volatility" xfId="31361" xr:uid="{7123DE94-A622-4048-AA11-F1733A69DDBE}"/>
    <cellStyle name="Total 2 2 12" xfId="31362" xr:uid="{913A5B43-E94B-46FB-A415-506E31DDBBDA}"/>
    <cellStyle name="Total 2 2 12 2" xfId="31363" xr:uid="{4CF6140F-C92B-484A-BE68-4E741DCBC045}"/>
    <cellStyle name="Total 2 2 12 2 2" xfId="31364" xr:uid="{FCCC75A5-3180-42F3-8571-0AB2620B09B5}"/>
    <cellStyle name="Total 2 2 12 2 2 2" xfId="31365" xr:uid="{461EF0C1-7CFE-4096-9AB3-6138C43A9609}"/>
    <cellStyle name="Total 2 2 12 2 2 2 2" xfId="31366" xr:uid="{16B04D63-8F14-41CC-97BA-BF5A93731EC1}"/>
    <cellStyle name="Total 2 2 12 2 2 2_Volatility" xfId="31367" xr:uid="{5B32DFC4-246F-4A52-B1E8-48E48AA21E3D}"/>
    <cellStyle name="Total 2 2 12 2 2 3" xfId="31368" xr:uid="{ECC0DA62-CD00-4CB5-A226-431CE6A5EAE9}"/>
    <cellStyle name="Total 2 2 12 2 2_Volatility" xfId="31369" xr:uid="{C3C7CE41-EF44-4F19-BB42-B10DCBCADF6B}"/>
    <cellStyle name="Total 2 2 12 2 3" xfId="31370" xr:uid="{BF006FFD-F564-43D9-A504-D22DF47D3BDF}"/>
    <cellStyle name="Total 2 2 12 2 3 2" xfId="31371" xr:uid="{5ADD8991-50AD-4756-B023-E9BA70DD2A3B}"/>
    <cellStyle name="Total 2 2 12 2 3 2 2" xfId="31372" xr:uid="{1E9ABC3C-87DB-4E2A-83DA-AE326D15E27C}"/>
    <cellStyle name="Total 2 2 12 2 3 2_Volatility" xfId="31373" xr:uid="{32E310D5-5CAD-420C-89A3-82C6F2A1A819}"/>
    <cellStyle name="Total 2 2 12 2 3 3" xfId="31374" xr:uid="{D32D87D1-1A49-439F-8E1A-68154D3013D8}"/>
    <cellStyle name="Total 2 2 12 2 3_Volatility" xfId="31375" xr:uid="{BA2CD67B-F78A-47E5-8438-8EB3BA09E6F5}"/>
    <cellStyle name="Total 2 2 12 2 4" xfId="31376" xr:uid="{F0147164-EA0D-4BC0-A60C-64B6118E976D}"/>
    <cellStyle name="Total 2 2 12 2 4 2" xfId="31377" xr:uid="{F040D54A-493A-4274-83D1-257FF9ED30DE}"/>
    <cellStyle name="Total 2 2 12 2 4_Volatility" xfId="31378" xr:uid="{FDE53159-6E83-4432-856B-229FEFAA6123}"/>
    <cellStyle name="Total 2 2 12 2 5" xfId="31379" xr:uid="{8EF0F9F2-EDE8-4E96-86BD-42FA164DDB14}"/>
    <cellStyle name="Total 2 2 12 2_Volatility" xfId="31380" xr:uid="{5DD405AB-1057-448D-AF54-F66C12C4A707}"/>
    <cellStyle name="Total 2 2 12 3" xfId="31381" xr:uid="{CF53A572-0BD9-41EA-878E-F8BA6FF6B8F7}"/>
    <cellStyle name="Total 2 2 12 3 2" xfId="31382" xr:uid="{17BC2446-D47C-496C-B012-B121C1914B97}"/>
    <cellStyle name="Total 2 2 12 3 2 2" xfId="31383" xr:uid="{B8919451-1D33-427F-8C5C-F2031A0CA081}"/>
    <cellStyle name="Total 2 2 12 3 2_Volatility" xfId="31384" xr:uid="{2A2AE0CA-CAC4-4611-AB4C-E944DFDCB8C9}"/>
    <cellStyle name="Total 2 2 12 3 3" xfId="31385" xr:uid="{6F1DA5C6-D0C6-4440-B26F-7740078CE95C}"/>
    <cellStyle name="Total 2 2 12 3_Volatility" xfId="31386" xr:uid="{2071FC25-DD52-4B51-8372-0C903BA8FE7E}"/>
    <cellStyle name="Total 2 2 12 4" xfId="31387" xr:uid="{7081A245-B35C-4C40-BD34-BFFC3C31BE08}"/>
    <cellStyle name="Total 2 2 12 4 2" xfId="31388" xr:uid="{60E7A2C1-9259-4D90-8370-60A4BEE84D92}"/>
    <cellStyle name="Total 2 2 12 4_Volatility" xfId="31389" xr:uid="{07FA4DC9-8488-4A5A-9D3D-47A8B31F6AAC}"/>
    <cellStyle name="Total 2 2 12 5" xfId="31390" xr:uid="{189BD380-92A5-4C17-8431-8DE4D6EDF98D}"/>
    <cellStyle name="Total 2 2 12_Volatility" xfId="31391" xr:uid="{D7BE4EB2-3849-4B98-AB73-0EDF0E8FFE5C}"/>
    <cellStyle name="Total 2 2 13" xfId="31392" xr:uid="{3F9717E8-C77D-434A-86CC-BFEB1D3030FC}"/>
    <cellStyle name="Total 2 2 13 2" xfId="31393" xr:uid="{1CA85E04-3770-4CE2-9C73-182E575F608E}"/>
    <cellStyle name="Total 2 2 13 2 2" xfId="31394" xr:uid="{E6A18825-5C62-481A-BFC6-B2C1D651BC01}"/>
    <cellStyle name="Total 2 2 13 2 2 2" xfId="31395" xr:uid="{B91D503A-4D16-435A-B0D4-442ED6025D9B}"/>
    <cellStyle name="Total 2 2 13 2 2 2 2" xfId="31396" xr:uid="{C386400E-9D01-4ACB-A404-6F28C89F2861}"/>
    <cellStyle name="Total 2 2 13 2 2 2_Volatility" xfId="31397" xr:uid="{C006FEF3-F3B6-49DE-B7CB-9B9D9255234D}"/>
    <cellStyle name="Total 2 2 13 2 2 3" xfId="31398" xr:uid="{2401B0A5-DCA7-4D09-8A46-A3D48FEF6BEB}"/>
    <cellStyle name="Total 2 2 13 2 2_Volatility" xfId="31399" xr:uid="{37BD0B6E-2458-4F10-88AE-4E1A35A8037C}"/>
    <cellStyle name="Total 2 2 13 2 3" xfId="31400" xr:uid="{4C5085BF-2A2A-47B3-9DF6-1608CDD4E598}"/>
    <cellStyle name="Total 2 2 13 2 3 2" xfId="31401" xr:uid="{20462C84-0426-4CBD-9137-B4E6420CFF50}"/>
    <cellStyle name="Total 2 2 13 2 3 2 2" xfId="31402" xr:uid="{2AD97AD0-9CA0-43E1-9260-EDB74C1792EF}"/>
    <cellStyle name="Total 2 2 13 2 3 2_Volatility" xfId="31403" xr:uid="{852ED4EB-3F43-4745-A04D-CD36DC04F080}"/>
    <cellStyle name="Total 2 2 13 2 3 3" xfId="31404" xr:uid="{FB12BA9E-9F35-4D71-8747-10D88FD8E524}"/>
    <cellStyle name="Total 2 2 13 2 3_Volatility" xfId="31405" xr:uid="{A4A75C26-FE90-4423-9552-1F3C4ABFCE1E}"/>
    <cellStyle name="Total 2 2 13 2 4" xfId="31406" xr:uid="{E885EDAC-BD11-47AA-9924-6D3BB245A2FA}"/>
    <cellStyle name="Total 2 2 13 2 4 2" xfId="31407" xr:uid="{20C633C1-49C8-43EF-BF97-9A1E73CB4929}"/>
    <cellStyle name="Total 2 2 13 2 4_Volatility" xfId="31408" xr:uid="{99E19E2D-65DA-4769-86DC-ABEB8C9002E1}"/>
    <cellStyle name="Total 2 2 13 2 5" xfId="31409" xr:uid="{084A2917-7F6D-4893-8D82-E425E58B033F}"/>
    <cellStyle name="Total 2 2 13 2_Volatility" xfId="31410" xr:uid="{C74F2BFF-AE75-4EF5-A630-6E564D6682E8}"/>
    <cellStyle name="Total 2 2 13 3" xfId="31411" xr:uid="{C032C62B-FB2A-4A25-B127-6D3EF8018A42}"/>
    <cellStyle name="Total 2 2 13 3 2" xfId="31412" xr:uid="{466B407C-0BDE-444C-884F-B1B830F72CB8}"/>
    <cellStyle name="Total 2 2 13 3 2 2" xfId="31413" xr:uid="{0F9D6F01-15FB-4AB6-A8B7-0EF54BAFDF76}"/>
    <cellStyle name="Total 2 2 13 3 2_Volatility" xfId="31414" xr:uid="{4AEC35AD-5474-48E1-852F-714E281AFB89}"/>
    <cellStyle name="Total 2 2 13 3 3" xfId="31415" xr:uid="{7975C465-3462-45AE-9CE3-3DABF085357B}"/>
    <cellStyle name="Total 2 2 13 3_Volatility" xfId="31416" xr:uid="{AED624E8-480C-4024-880E-E30B55BA4464}"/>
    <cellStyle name="Total 2 2 13 4" xfId="31417" xr:uid="{DB28853D-40A0-4BDD-B46F-69AD8C4226FE}"/>
    <cellStyle name="Total 2 2 13 4 2" xfId="31418" xr:uid="{9B218212-96A6-4D49-9370-8395078CD831}"/>
    <cellStyle name="Total 2 2 13 4_Volatility" xfId="31419" xr:uid="{597ACDB8-DE6B-4DDB-817B-120FAB8AF1AB}"/>
    <cellStyle name="Total 2 2 13 5" xfId="31420" xr:uid="{6213B04D-5BA1-43B3-89B3-9409EA14CE11}"/>
    <cellStyle name="Total 2 2 13_Volatility" xfId="31421" xr:uid="{19EDA675-08DE-4553-9A54-1044D0310B11}"/>
    <cellStyle name="Total 2 2 14" xfId="31422" xr:uid="{E1D9C582-C953-49C1-9249-B07B69BB767E}"/>
    <cellStyle name="Total 2 2 14 2" xfId="31423" xr:uid="{246C7E16-D325-45DC-BCD6-D2915B96401C}"/>
    <cellStyle name="Total 2 2 14 2 2" xfId="31424" xr:uid="{1579C525-8EAE-4B99-A599-48BD393EDA69}"/>
    <cellStyle name="Total 2 2 14 2 2 2" xfId="31425" xr:uid="{D36947B7-0D53-4A20-BB9E-90BAC43243A4}"/>
    <cellStyle name="Total 2 2 14 2 2 2 2" xfId="31426" xr:uid="{1715B046-61E6-4B88-8602-1ED6E7037B54}"/>
    <cellStyle name="Total 2 2 14 2 2 2_Volatility" xfId="31427" xr:uid="{EC9D8484-135A-47D2-9B21-FF32F98C278A}"/>
    <cellStyle name="Total 2 2 14 2 2 3" xfId="31428" xr:uid="{4DD5E67B-D211-4F03-B485-B3D4D0D750BF}"/>
    <cellStyle name="Total 2 2 14 2 2_Volatility" xfId="31429" xr:uid="{A86CCBC9-2E96-4EFE-8269-390608360AC5}"/>
    <cellStyle name="Total 2 2 14 2 3" xfId="31430" xr:uid="{FD2B043E-5A22-40DF-806A-CEAD7AE37C92}"/>
    <cellStyle name="Total 2 2 14 2 3 2" xfId="31431" xr:uid="{8DF55B96-F07A-4C24-9ADA-2E32DEB6A683}"/>
    <cellStyle name="Total 2 2 14 2 3 2 2" xfId="31432" xr:uid="{3DA3F96C-0FA6-484B-A9D1-6650E69BFFE8}"/>
    <cellStyle name="Total 2 2 14 2 3 2_Volatility" xfId="31433" xr:uid="{0E90A174-58D7-49DD-83D4-F512D6BC06AF}"/>
    <cellStyle name="Total 2 2 14 2 3 3" xfId="31434" xr:uid="{7C2EEA68-6290-4081-8F48-A6DBCF74588E}"/>
    <cellStyle name="Total 2 2 14 2 3_Volatility" xfId="31435" xr:uid="{197887AD-8DB7-447F-B039-089B33AAD35C}"/>
    <cellStyle name="Total 2 2 14 2 4" xfId="31436" xr:uid="{29B1B625-37B6-4DAD-B941-7BC85FDF0C7F}"/>
    <cellStyle name="Total 2 2 14 2 4 2" xfId="31437" xr:uid="{E1E0F444-EC8C-4F49-9F53-3C44CAEA05E1}"/>
    <cellStyle name="Total 2 2 14 2 4_Volatility" xfId="31438" xr:uid="{B5D67D66-F052-4182-B49D-0E9839D5C353}"/>
    <cellStyle name="Total 2 2 14 2 5" xfId="31439" xr:uid="{1EAC45D3-51D9-467F-A63B-A92F07DDDD1F}"/>
    <cellStyle name="Total 2 2 14 2_Volatility" xfId="31440" xr:uid="{979ECAD5-41A2-4103-8F08-C4D6FBC635D6}"/>
    <cellStyle name="Total 2 2 14 3" xfId="31441" xr:uid="{D2EF6864-20B8-4509-9724-96E7869E40AA}"/>
    <cellStyle name="Total 2 2 14 3 2" xfId="31442" xr:uid="{08C0E3FB-B1F9-4F9E-8664-510FB74FDEA0}"/>
    <cellStyle name="Total 2 2 14 3 2 2" xfId="31443" xr:uid="{5D6E12E4-0FE6-4AB5-92A5-E7F119F48834}"/>
    <cellStyle name="Total 2 2 14 3 2_Volatility" xfId="31444" xr:uid="{8395FBF2-6237-471F-BA91-F112280C4079}"/>
    <cellStyle name="Total 2 2 14 3 3" xfId="31445" xr:uid="{07A9C45A-DC2A-4C0E-8F47-AE63B02E680B}"/>
    <cellStyle name="Total 2 2 14 3_Volatility" xfId="31446" xr:uid="{FCFFAFCE-44C8-4967-8705-8EFE6C45B672}"/>
    <cellStyle name="Total 2 2 14 4" xfId="31447" xr:uid="{AFD3B7F9-DAFC-4D7C-A7B3-4B09BCBB2FD8}"/>
    <cellStyle name="Total 2 2 14 4 2" xfId="31448" xr:uid="{B3F2BD93-26D8-4AE9-95DD-B2CF41F6371E}"/>
    <cellStyle name="Total 2 2 14 4_Volatility" xfId="31449" xr:uid="{4308912D-5650-4478-A25A-DC4F837F868C}"/>
    <cellStyle name="Total 2 2 14 5" xfId="31450" xr:uid="{290926FF-7B54-48DA-BDDC-9991166C8474}"/>
    <cellStyle name="Total 2 2 14_Volatility" xfId="31451" xr:uid="{DC800E47-A41B-49F3-8373-CBE6E95B3DCD}"/>
    <cellStyle name="Total 2 2 15" xfId="31452" xr:uid="{92C6BF03-73B1-4703-8C01-E8C61EF4A486}"/>
    <cellStyle name="Total 2 2 15 2" xfId="31453" xr:uid="{AA230883-760F-434B-8C9C-7A92ED2C1E9F}"/>
    <cellStyle name="Total 2 2 15 2 2" xfId="31454" xr:uid="{9D86FD14-AA74-418B-88EE-940036293E9A}"/>
    <cellStyle name="Total 2 2 15 2 2 2" xfId="31455" xr:uid="{47639A95-38E3-4284-8CEB-A0201A6912D1}"/>
    <cellStyle name="Total 2 2 15 2 2 2 2" xfId="31456" xr:uid="{AF220802-2B9A-4540-AD56-2AE253521C4D}"/>
    <cellStyle name="Total 2 2 15 2 2 2_Volatility" xfId="31457" xr:uid="{917E5E25-75C1-4B23-A683-2EB416D2DD10}"/>
    <cellStyle name="Total 2 2 15 2 2 3" xfId="31458" xr:uid="{E7C6F47B-295D-4592-8840-0AD28A3897EA}"/>
    <cellStyle name="Total 2 2 15 2 2_Volatility" xfId="31459" xr:uid="{50EAACCE-24D4-470A-BE44-698B5B247AEB}"/>
    <cellStyle name="Total 2 2 15 2 3" xfId="31460" xr:uid="{EFB506ED-35C2-4613-A6AF-6D4FEBEC5964}"/>
    <cellStyle name="Total 2 2 15 2 3 2" xfId="31461" xr:uid="{8793F168-4AAE-451F-B14F-B742ABE1DC19}"/>
    <cellStyle name="Total 2 2 15 2 3 2 2" xfId="31462" xr:uid="{73B58175-EEB6-4079-BE45-EE15FD4A2A70}"/>
    <cellStyle name="Total 2 2 15 2 3 2_Volatility" xfId="31463" xr:uid="{265FCFBE-86F4-453D-B825-B1ECF9C19967}"/>
    <cellStyle name="Total 2 2 15 2 3 3" xfId="31464" xr:uid="{54053467-C296-480C-86AE-23417FDE7E9D}"/>
    <cellStyle name="Total 2 2 15 2 3_Volatility" xfId="31465" xr:uid="{ECCC4AC1-9DA9-436E-A1B2-83877F61EE52}"/>
    <cellStyle name="Total 2 2 15 2 4" xfId="31466" xr:uid="{1FFE843C-08E7-4C98-8CA1-B1716EB3477E}"/>
    <cellStyle name="Total 2 2 15 2 4 2" xfId="31467" xr:uid="{2AB9062E-5425-42C6-A6B9-BA8643CBE7CB}"/>
    <cellStyle name="Total 2 2 15 2 4_Volatility" xfId="31468" xr:uid="{2EEE2447-3DBD-4EAE-AA0C-CA568829AE3E}"/>
    <cellStyle name="Total 2 2 15 2 5" xfId="31469" xr:uid="{5395D0DA-78B1-491E-AB3C-7B3F50F3D6CA}"/>
    <cellStyle name="Total 2 2 15 2_Volatility" xfId="31470" xr:uid="{0F2B3460-2185-444A-90A4-9D5756D5BC96}"/>
    <cellStyle name="Total 2 2 15 3" xfId="31471" xr:uid="{B8A71A90-A89C-4260-8DF4-BDE91C7A869F}"/>
    <cellStyle name="Total 2 2 15 3 2" xfId="31472" xr:uid="{EA45DA95-11A2-4181-B73F-39AAC099BDAC}"/>
    <cellStyle name="Total 2 2 15 3 2 2" xfId="31473" xr:uid="{2AF7DB56-BCC5-4921-9B13-8E3DB086B0BA}"/>
    <cellStyle name="Total 2 2 15 3 2_Volatility" xfId="31474" xr:uid="{C6346F30-EE7C-4823-BFCA-C460E5729CA0}"/>
    <cellStyle name="Total 2 2 15 3 3" xfId="31475" xr:uid="{C3B0AA0C-F449-45D4-AA9E-A8FD7A185534}"/>
    <cellStyle name="Total 2 2 15 3_Volatility" xfId="31476" xr:uid="{44BC647B-7753-4A1D-B9D8-913884135CDF}"/>
    <cellStyle name="Total 2 2 15 4" xfId="31477" xr:uid="{E20D399D-23D7-44A1-AB15-5239447F9EC7}"/>
    <cellStyle name="Total 2 2 15 4 2" xfId="31478" xr:uid="{AB31096D-1870-418F-AFCA-8ACED1E46B77}"/>
    <cellStyle name="Total 2 2 15 4_Volatility" xfId="31479" xr:uid="{D9B6AAE9-E6BD-4B81-8CD5-941F8BF0307A}"/>
    <cellStyle name="Total 2 2 15 5" xfId="31480" xr:uid="{0BE92BB9-C3F8-4E45-80B7-321A450CB906}"/>
    <cellStyle name="Total 2 2 15_Volatility" xfId="31481" xr:uid="{8744A0D1-B3A0-4435-9E66-52C0D7D4A79A}"/>
    <cellStyle name="Total 2 2 16" xfId="31482" xr:uid="{C585E4A6-68D7-4DA1-97E9-91458F0EC1CE}"/>
    <cellStyle name="Total 2 2 16 2" xfId="31483" xr:uid="{E08D6989-4615-43C3-BB8F-8E0B748ED72A}"/>
    <cellStyle name="Total 2 2 16 2 2" xfId="31484" xr:uid="{9E44EA86-63B1-4390-84B6-64D15D82AE8C}"/>
    <cellStyle name="Total 2 2 16 2 2 2" xfId="31485" xr:uid="{472F3CFE-B5E3-442E-8D9E-19BBCCE77E53}"/>
    <cellStyle name="Total 2 2 16 2 2 2 2" xfId="31486" xr:uid="{0143DB11-6989-40EF-8C05-A932B6FB8992}"/>
    <cellStyle name="Total 2 2 16 2 2 2_Volatility" xfId="31487" xr:uid="{9F864269-106D-4876-A008-42E2FA774111}"/>
    <cellStyle name="Total 2 2 16 2 2 3" xfId="31488" xr:uid="{4DA0CC33-C9DE-4693-86D9-9BED7923A8EF}"/>
    <cellStyle name="Total 2 2 16 2 2_Volatility" xfId="31489" xr:uid="{008FF595-5697-45BC-8108-BD510D9BF201}"/>
    <cellStyle name="Total 2 2 16 2 3" xfId="31490" xr:uid="{C5EFDFB7-6A20-4AE4-817A-A0BE6F474DDA}"/>
    <cellStyle name="Total 2 2 16 2 3 2" xfId="31491" xr:uid="{499233C0-75EF-49DB-92DC-16EDEA801FB0}"/>
    <cellStyle name="Total 2 2 16 2 3 2 2" xfId="31492" xr:uid="{47FE3D89-12F5-471A-9DAA-015EB359533A}"/>
    <cellStyle name="Total 2 2 16 2 3 2_Volatility" xfId="31493" xr:uid="{E1475870-B073-404E-8D53-AC0E2BB479FB}"/>
    <cellStyle name="Total 2 2 16 2 3 3" xfId="31494" xr:uid="{A1E54EF2-96AA-4594-98F3-63E2F5463CBC}"/>
    <cellStyle name="Total 2 2 16 2 3_Volatility" xfId="31495" xr:uid="{0D16BC0F-BBEF-42B0-8D67-DC7A848BAF0B}"/>
    <cellStyle name="Total 2 2 16 2 4" xfId="31496" xr:uid="{93738FC0-EF36-4CAE-99ED-F9CA1A736090}"/>
    <cellStyle name="Total 2 2 16 2 4 2" xfId="31497" xr:uid="{99C14C49-D917-468C-B19F-16F39147D8E7}"/>
    <cellStyle name="Total 2 2 16 2 4_Volatility" xfId="31498" xr:uid="{49523CF6-2F7C-4407-B323-EEE39B0D5935}"/>
    <cellStyle name="Total 2 2 16 2 5" xfId="31499" xr:uid="{1DB4194B-2E0A-45F3-8983-22A64761909A}"/>
    <cellStyle name="Total 2 2 16 2_Volatility" xfId="31500" xr:uid="{32FDDC63-0A3B-4DD0-92A6-C79ECE4FB12C}"/>
    <cellStyle name="Total 2 2 16 3" xfId="31501" xr:uid="{911DD309-316A-4C80-93BA-8D808C0860C3}"/>
    <cellStyle name="Total 2 2 16 3 2" xfId="31502" xr:uid="{0F8CACC6-FFF3-48FE-9EE5-F3D14453ECFD}"/>
    <cellStyle name="Total 2 2 16 3 2 2" xfId="31503" xr:uid="{2F9E6829-DF97-48AD-AAA7-5FDD83DCF945}"/>
    <cellStyle name="Total 2 2 16 3 2_Volatility" xfId="31504" xr:uid="{CBC59151-D612-49B8-AD6D-0D6CCD875BD0}"/>
    <cellStyle name="Total 2 2 16 3 3" xfId="31505" xr:uid="{5E2E394B-1459-4D15-8C15-E0CB4D42600C}"/>
    <cellStyle name="Total 2 2 16 3_Volatility" xfId="31506" xr:uid="{D0396565-9C8B-45A4-9F67-3744DC3D3908}"/>
    <cellStyle name="Total 2 2 16 4" xfId="31507" xr:uid="{BD96BC85-C044-423F-8767-2CE7AE333A2F}"/>
    <cellStyle name="Total 2 2 16 4 2" xfId="31508" xr:uid="{0C71CD4F-E013-4708-B6E2-A7A07A5DE222}"/>
    <cellStyle name="Total 2 2 16 4_Volatility" xfId="31509" xr:uid="{96135975-0295-40E8-AD32-217BA6A2C42E}"/>
    <cellStyle name="Total 2 2 16 5" xfId="31510" xr:uid="{30BF0825-FDEA-462B-8193-AC005163216E}"/>
    <cellStyle name="Total 2 2 16_Volatility" xfId="31511" xr:uid="{CB3A2E9B-E17C-4008-94E5-ADBFFB72EBA5}"/>
    <cellStyle name="Total 2 2 17" xfId="31512" xr:uid="{7C550EA8-7F00-4A38-8C33-7AA0E57C15D7}"/>
    <cellStyle name="Total 2 2 17 2" xfId="31513" xr:uid="{A4E8589A-3209-4C84-8487-24B55015DA99}"/>
    <cellStyle name="Total 2 2 17 2 2" xfId="31514" xr:uid="{3F2A35FA-E18A-448C-88E4-CFFA223E7E51}"/>
    <cellStyle name="Total 2 2 17 2 2 2" xfId="31515" xr:uid="{E7574B4E-2561-43F7-A0F0-46BDA29188FC}"/>
    <cellStyle name="Total 2 2 17 2 2 2 2" xfId="31516" xr:uid="{E6CA7D5F-A8BA-41DC-B0B1-44F82B6F3DBF}"/>
    <cellStyle name="Total 2 2 17 2 2 2_Volatility" xfId="31517" xr:uid="{B44113F5-0D18-4E4D-A945-3D3E9C535091}"/>
    <cellStyle name="Total 2 2 17 2 2 3" xfId="31518" xr:uid="{F93E88AC-404B-4F6F-91A3-16308C828981}"/>
    <cellStyle name="Total 2 2 17 2 2_Volatility" xfId="31519" xr:uid="{F19CDA12-66AD-4F04-AD7F-711971ACD1EA}"/>
    <cellStyle name="Total 2 2 17 2 3" xfId="31520" xr:uid="{0CD6D5CC-3759-4E94-A218-363ED170B2F5}"/>
    <cellStyle name="Total 2 2 17 2 3 2" xfId="31521" xr:uid="{198DC18D-2FC7-4F04-9A5C-B8066C566CC6}"/>
    <cellStyle name="Total 2 2 17 2 3 2 2" xfId="31522" xr:uid="{9A325FA5-E354-4A9E-8FDE-279C62DCDE4C}"/>
    <cellStyle name="Total 2 2 17 2 3 2_Volatility" xfId="31523" xr:uid="{487DD608-58D5-4456-8B9F-E13A5BC93E10}"/>
    <cellStyle name="Total 2 2 17 2 3 3" xfId="31524" xr:uid="{EFFC4C0F-EE3A-4297-86AB-67A8773A69D5}"/>
    <cellStyle name="Total 2 2 17 2 3_Volatility" xfId="31525" xr:uid="{5F0F6098-2D82-4FB8-9DF7-3AE22150AA41}"/>
    <cellStyle name="Total 2 2 17 2 4" xfId="31526" xr:uid="{11F658A1-C9ED-476C-AE20-030EF8506146}"/>
    <cellStyle name="Total 2 2 17 2 4 2" xfId="31527" xr:uid="{39DC73B8-C56E-461A-BB23-ED23FEB4D044}"/>
    <cellStyle name="Total 2 2 17 2 4_Volatility" xfId="31528" xr:uid="{B3282082-B633-4B1F-A325-873F9C53980B}"/>
    <cellStyle name="Total 2 2 17 2 5" xfId="31529" xr:uid="{BB020A43-1480-4A82-9821-C747CEC29F90}"/>
    <cellStyle name="Total 2 2 17 2_Volatility" xfId="31530" xr:uid="{8DE44F6E-B75C-4510-B195-B261C7EA5800}"/>
    <cellStyle name="Total 2 2 17 3" xfId="31531" xr:uid="{B61003D0-58D8-4D7A-945E-BBD51A0532F8}"/>
    <cellStyle name="Total 2 2 17 3 2" xfId="31532" xr:uid="{08BD4905-CC6A-43DD-BAE2-10E5BB07DD09}"/>
    <cellStyle name="Total 2 2 17 3 2 2" xfId="31533" xr:uid="{CBCB6340-E132-4A99-9092-63B543F18E11}"/>
    <cellStyle name="Total 2 2 17 3 2_Volatility" xfId="31534" xr:uid="{1F36220F-D951-4054-AEBA-602FC1B1080B}"/>
    <cellStyle name="Total 2 2 17 3 3" xfId="31535" xr:uid="{B39614A6-FABD-4B6D-ADC4-512E0D5995CA}"/>
    <cellStyle name="Total 2 2 17 3_Volatility" xfId="31536" xr:uid="{0A58C6EE-705A-44EC-AFAE-4653C9966F86}"/>
    <cellStyle name="Total 2 2 17 4" xfId="31537" xr:uid="{58B6CC43-1855-4736-A53E-655C2C8D3BCE}"/>
    <cellStyle name="Total 2 2 17 4 2" xfId="31538" xr:uid="{49B524E9-0924-442C-B95D-DC43715B5BA0}"/>
    <cellStyle name="Total 2 2 17 4_Volatility" xfId="31539" xr:uid="{33344CCD-5E8E-44E4-9840-E3A1C424439C}"/>
    <cellStyle name="Total 2 2 17 5" xfId="31540" xr:uid="{7B5B77EF-A2E5-4B3E-8120-1D02B6BF46DC}"/>
    <cellStyle name="Total 2 2 17_Volatility" xfId="31541" xr:uid="{F291A9C1-5F41-4A13-984D-C1B0EFA5B7B7}"/>
    <cellStyle name="Total 2 2 18" xfId="31542" xr:uid="{D9EDDFBE-C07A-4BAC-A768-AAE0960DAAEE}"/>
    <cellStyle name="Total 2 2 18 2" xfId="31543" xr:uid="{2455FF86-0F1D-41D9-AD0E-CBE90A113318}"/>
    <cellStyle name="Total 2 2 18 2 2" xfId="31544" xr:uid="{D09C7DC2-19E0-4173-8C04-7089811A11BA}"/>
    <cellStyle name="Total 2 2 18 2 2 2" xfId="31545" xr:uid="{3745C198-1930-4B60-B371-7738E2788C1A}"/>
    <cellStyle name="Total 2 2 18 2 2 2 2" xfId="31546" xr:uid="{19EEB59F-C4B5-4617-B56D-EFD5A38914DD}"/>
    <cellStyle name="Total 2 2 18 2 2 2_Volatility" xfId="31547" xr:uid="{0CE00E53-5ECB-42C9-A0A1-B15513CF7041}"/>
    <cellStyle name="Total 2 2 18 2 2 3" xfId="31548" xr:uid="{D594A551-1D47-49E8-AC65-49E3F35C501A}"/>
    <cellStyle name="Total 2 2 18 2 2_Volatility" xfId="31549" xr:uid="{F8D310F4-7EC3-407D-8F47-3E3EEBA1FE7D}"/>
    <cellStyle name="Total 2 2 18 2 3" xfId="31550" xr:uid="{51E28CB5-3F48-4D59-823E-E376D33552CE}"/>
    <cellStyle name="Total 2 2 18 2 3 2" xfId="31551" xr:uid="{3EC5F8FF-7446-4828-8F94-7445923D8B67}"/>
    <cellStyle name="Total 2 2 18 2 3 2 2" xfId="31552" xr:uid="{97C6DA87-5DC6-4ED1-A681-518583E0B2F9}"/>
    <cellStyle name="Total 2 2 18 2 3 2_Volatility" xfId="31553" xr:uid="{E15771A3-7EB2-4CBA-93D5-0C272C18418C}"/>
    <cellStyle name="Total 2 2 18 2 3 3" xfId="31554" xr:uid="{543520A1-125C-4D29-B721-A88FF6637BFC}"/>
    <cellStyle name="Total 2 2 18 2 3_Volatility" xfId="31555" xr:uid="{DAE33D08-FE06-4990-A778-24638F2DCDDB}"/>
    <cellStyle name="Total 2 2 18 2 4" xfId="31556" xr:uid="{0338357A-645B-4501-A3F8-3F575B9FE3B3}"/>
    <cellStyle name="Total 2 2 18 2 4 2" xfId="31557" xr:uid="{BDE64F3F-88BB-467D-9069-2AD530599B2C}"/>
    <cellStyle name="Total 2 2 18 2 4_Volatility" xfId="31558" xr:uid="{35A43592-3334-46AB-8940-B2ADFA19767E}"/>
    <cellStyle name="Total 2 2 18 2 5" xfId="31559" xr:uid="{813C9EAA-A852-47E5-886D-9BA51346F526}"/>
    <cellStyle name="Total 2 2 18 2_Volatility" xfId="31560" xr:uid="{642E9DEB-3E06-403C-8310-1C8126C246ED}"/>
    <cellStyle name="Total 2 2 18 3" xfId="31561" xr:uid="{D946C353-A86E-4A7F-BEDA-FA3293E74DEC}"/>
    <cellStyle name="Total 2 2 18 3 2" xfId="31562" xr:uid="{074A7D85-B457-4E60-B366-AE2E221551FA}"/>
    <cellStyle name="Total 2 2 18 3 2 2" xfId="31563" xr:uid="{E4455F91-6F47-407A-BD3B-AD414A35CFEB}"/>
    <cellStyle name="Total 2 2 18 3 2_Volatility" xfId="31564" xr:uid="{E166BAC5-34BD-4FBA-BD5F-9C778B0313F3}"/>
    <cellStyle name="Total 2 2 18 3 3" xfId="31565" xr:uid="{8FB55BA6-AC7D-4C93-BFA8-0BCDB93683F4}"/>
    <cellStyle name="Total 2 2 18 3_Volatility" xfId="31566" xr:uid="{6D8211A5-686B-4CB5-A824-FF59CEF04AAF}"/>
    <cellStyle name="Total 2 2 18 4" xfId="31567" xr:uid="{312752F9-C679-4F8D-9B77-5AE9A6BCE0B3}"/>
    <cellStyle name="Total 2 2 18 4 2" xfId="31568" xr:uid="{13733788-C024-484A-B00B-6CC992A7DF4A}"/>
    <cellStyle name="Total 2 2 18 4_Volatility" xfId="31569" xr:uid="{45DD1CDF-4E5D-4946-A7D9-DA4D4C09DF63}"/>
    <cellStyle name="Total 2 2 18 5" xfId="31570" xr:uid="{150EDF17-4EAB-4FAC-8912-F43313FCFFD1}"/>
    <cellStyle name="Total 2 2 18_Volatility" xfId="31571" xr:uid="{1F64417E-4459-4AAC-A44F-606C0F310B0A}"/>
    <cellStyle name="Total 2 2 19" xfId="31572" xr:uid="{B0B27C62-AF7A-4963-8664-736DC0E77F88}"/>
    <cellStyle name="Total 2 2 19 2" xfId="31573" xr:uid="{137D8CFF-7628-4EA1-8183-1294656AC8E7}"/>
    <cellStyle name="Total 2 2 19 2 2" xfId="31574" xr:uid="{F3434317-3636-4464-A2E8-34D4139F8D98}"/>
    <cellStyle name="Total 2 2 19 2 2 2" xfId="31575" xr:uid="{42CE55E0-FC57-4DC9-9DE4-A5F225558FAA}"/>
    <cellStyle name="Total 2 2 19 2 2 2 2" xfId="31576" xr:uid="{EBF31ED4-4C24-4499-8729-5C60AD4C0129}"/>
    <cellStyle name="Total 2 2 19 2 2 2_Volatility" xfId="31577" xr:uid="{C362CE09-88C2-4E95-9BC3-363A271E9141}"/>
    <cellStyle name="Total 2 2 19 2 2 3" xfId="31578" xr:uid="{F034B4C2-4981-4F85-97C0-518C2369096F}"/>
    <cellStyle name="Total 2 2 19 2 2_Volatility" xfId="31579" xr:uid="{0C63C1C1-CD48-4392-9A84-620E85964C9D}"/>
    <cellStyle name="Total 2 2 19 2 3" xfId="31580" xr:uid="{C525B0D0-34E3-47D1-8C31-E6A7A7F7F471}"/>
    <cellStyle name="Total 2 2 19 2 3 2" xfId="31581" xr:uid="{79AF4B9E-CFED-480D-BEF0-AF29F527D62B}"/>
    <cellStyle name="Total 2 2 19 2 3 2 2" xfId="31582" xr:uid="{A3E1139D-06D3-4557-A057-D677513D04FE}"/>
    <cellStyle name="Total 2 2 19 2 3 2_Volatility" xfId="31583" xr:uid="{CEFAF42D-57C8-4BD0-94BC-A32D79B8F717}"/>
    <cellStyle name="Total 2 2 19 2 3 3" xfId="31584" xr:uid="{687A9834-433A-4F01-A7DA-9052AC9BBC30}"/>
    <cellStyle name="Total 2 2 19 2 3_Volatility" xfId="31585" xr:uid="{A44369AD-4434-4FBE-BD88-6F75ADE439B8}"/>
    <cellStyle name="Total 2 2 19 2 4" xfId="31586" xr:uid="{F48B6E3B-FD6B-4C80-BE99-D8465B60DE1B}"/>
    <cellStyle name="Total 2 2 19 2 4 2" xfId="31587" xr:uid="{AA306F72-30A7-4E0B-8D0C-7BE8BE8B5803}"/>
    <cellStyle name="Total 2 2 19 2 4_Volatility" xfId="31588" xr:uid="{70E942D0-CE33-4EC4-BF7A-72370606CACA}"/>
    <cellStyle name="Total 2 2 19 2 5" xfId="31589" xr:uid="{E09A2D83-021C-4C46-92AB-2BFD8B1864D6}"/>
    <cellStyle name="Total 2 2 19 2_Volatility" xfId="31590" xr:uid="{9FB770CE-BCD0-4272-8CCB-EA66B6A02C33}"/>
    <cellStyle name="Total 2 2 19 3" xfId="31591" xr:uid="{AE34C3B8-7CCD-472E-9FFB-CEE337FD73AE}"/>
    <cellStyle name="Total 2 2 19 3 2" xfId="31592" xr:uid="{892F3DD8-32E8-48F1-8339-C7302DAC6583}"/>
    <cellStyle name="Total 2 2 19 3 2 2" xfId="31593" xr:uid="{D2CF58D4-E2B7-43C8-A3F2-ED18A9323AC1}"/>
    <cellStyle name="Total 2 2 19 3 2_Volatility" xfId="31594" xr:uid="{6B072DC8-B39A-4D59-9FF9-8D605D861FED}"/>
    <cellStyle name="Total 2 2 19 3 3" xfId="31595" xr:uid="{45021340-22DD-4575-9903-F3442D002AA1}"/>
    <cellStyle name="Total 2 2 19 3_Volatility" xfId="31596" xr:uid="{61423C8A-FB6A-4C2C-9C88-A9351E75BC44}"/>
    <cellStyle name="Total 2 2 19 4" xfId="31597" xr:uid="{301AF2C2-0D3E-4C1D-8E05-30B599A74233}"/>
    <cellStyle name="Total 2 2 19 4 2" xfId="31598" xr:uid="{E22C4576-2D7A-4179-A3EC-A8E46ED9D8C3}"/>
    <cellStyle name="Total 2 2 19 4_Volatility" xfId="31599" xr:uid="{A8526AAC-DA80-4AAD-8F97-716B321CE2D7}"/>
    <cellStyle name="Total 2 2 19 5" xfId="31600" xr:uid="{E73D3C38-927B-49E2-9345-0FBD81CA9972}"/>
    <cellStyle name="Total 2 2 19_Volatility" xfId="31601" xr:uid="{2AE11EA7-53E0-41FD-B180-C57BE4D1D0AF}"/>
    <cellStyle name="Total 2 2 2" xfId="31602" xr:uid="{C69D99DE-A0D0-4ECD-9033-40734A8C4EB4}"/>
    <cellStyle name="Total 2 2 2 2" xfId="31603" xr:uid="{8115229F-AF4D-46DE-B3BD-D42A6FD24F10}"/>
    <cellStyle name="Total 2 2 2 2 2" xfId="31604" xr:uid="{7A5EAEBF-54ED-47BF-873C-ADFC0FE000FD}"/>
    <cellStyle name="Total 2 2 2 2 2 2" xfId="31605" xr:uid="{9401EA63-B054-4208-9122-A22361DBD3D1}"/>
    <cellStyle name="Total 2 2 2 2 2 2 2" xfId="31606" xr:uid="{74D0BB24-A386-40FA-8562-13EFCED71AD4}"/>
    <cellStyle name="Total 2 2 2 2 2 2_Volatility" xfId="31607" xr:uid="{F841222B-0343-4CBF-8D64-3C4E83529B0D}"/>
    <cellStyle name="Total 2 2 2 2 2 3" xfId="31608" xr:uid="{34C54BA9-9145-4ED6-8A1A-975CBA8D8F7D}"/>
    <cellStyle name="Total 2 2 2 2 2_Volatility" xfId="31609" xr:uid="{998F30D1-6E0D-40A0-B5D4-0ED6DD0057BC}"/>
    <cellStyle name="Total 2 2 2 2 3" xfId="31610" xr:uid="{8960B81B-3461-4C72-AEB4-567D54F5C7B3}"/>
    <cellStyle name="Total 2 2 2 2 3 2" xfId="31611" xr:uid="{A01F7FAD-CDA1-4DD1-BD54-9184BCB1A8A7}"/>
    <cellStyle name="Total 2 2 2 2 3 2 2" xfId="31612" xr:uid="{65360146-6075-4DEA-9C13-510DAFBBD2BC}"/>
    <cellStyle name="Total 2 2 2 2 3 2_Volatility" xfId="31613" xr:uid="{FC50609D-65AA-4B27-9085-D0A31B5E893F}"/>
    <cellStyle name="Total 2 2 2 2 3 3" xfId="31614" xr:uid="{392630D4-1D24-46AA-9B14-3B8748B854EF}"/>
    <cellStyle name="Total 2 2 2 2 3_Volatility" xfId="31615" xr:uid="{8C7C3035-6DC1-4941-9032-6D5AC96C685E}"/>
    <cellStyle name="Total 2 2 2 2 4" xfId="31616" xr:uid="{7AAA25EF-B13B-488E-A119-5261AFB3F972}"/>
    <cellStyle name="Total 2 2 2 2 4 2" xfId="31617" xr:uid="{F58AFB75-CBBD-430E-8843-EC11DC847A8F}"/>
    <cellStyle name="Total 2 2 2 2 4_Volatility" xfId="31618" xr:uid="{5155F03D-0236-4DCB-87A2-CEFA14BF39F6}"/>
    <cellStyle name="Total 2 2 2 2 5" xfId="31619" xr:uid="{11690EBA-CB80-4818-8299-DB7D7146E742}"/>
    <cellStyle name="Total 2 2 2 2_Volatility" xfId="31620" xr:uid="{2F34D5FF-12B5-4F38-AF31-F4AA17AA1887}"/>
    <cellStyle name="Total 2 2 2 3" xfId="31621" xr:uid="{E889C6DE-8A9E-4F71-9E09-DE9E8F23E50D}"/>
    <cellStyle name="Total 2 2 2 3 2" xfId="31622" xr:uid="{A062E703-02B5-4F68-AC78-9E1993A5477E}"/>
    <cellStyle name="Total 2 2 2 3 2 2" xfId="31623" xr:uid="{3A2592B0-BC28-4BC3-B7BB-E4DBDAC94F4B}"/>
    <cellStyle name="Total 2 2 2 3 2_Volatility" xfId="31624" xr:uid="{1BA73BF7-5264-4095-8E86-75937E417111}"/>
    <cellStyle name="Total 2 2 2 3 3" xfId="31625" xr:uid="{3143C37C-FFB5-4A93-8A3C-900E28B0BA4B}"/>
    <cellStyle name="Total 2 2 2 3_Volatility" xfId="31626" xr:uid="{EFB47973-25B8-493F-946A-48041BB64D44}"/>
    <cellStyle name="Total 2 2 2 4" xfId="31627" xr:uid="{7DEAC0F2-AA79-43FA-979A-66EBDC03CEF4}"/>
    <cellStyle name="Total 2 2 2 4 2" xfId="31628" xr:uid="{F607056B-6BA4-44FB-99C1-A9D2A0105EDE}"/>
    <cellStyle name="Total 2 2 2 4_Volatility" xfId="31629" xr:uid="{C7F21F08-4C2F-4DF0-961F-6A1175DF7874}"/>
    <cellStyle name="Total 2 2 2 5" xfId="31630" xr:uid="{A78C5644-46EB-4F2F-920B-58BA40C269BB}"/>
    <cellStyle name="Total 2 2 2_Volatility" xfId="31631" xr:uid="{22EFFA24-C673-4568-94E7-DEC274702DBD}"/>
    <cellStyle name="Total 2 2 20" xfId="31632" xr:uid="{DC128A66-11FF-4D74-8856-866F0A76C5E3}"/>
    <cellStyle name="Total 2 2 20 2" xfId="31633" xr:uid="{411399CB-909E-4BEA-80F3-5233F050C5A5}"/>
    <cellStyle name="Total 2 2 20 2 2" xfId="31634" xr:uid="{32FFA95D-0A1F-4892-9AED-A3829760AA21}"/>
    <cellStyle name="Total 2 2 20 2 2 2" xfId="31635" xr:uid="{F7EF8485-41DE-4F38-933A-A2CE08BA98FC}"/>
    <cellStyle name="Total 2 2 20 2 2 2 2" xfId="31636" xr:uid="{0429798B-A7EB-4FB3-B5BE-82DB563235FD}"/>
    <cellStyle name="Total 2 2 20 2 2 2_Volatility" xfId="31637" xr:uid="{34C77446-9E49-47DD-8814-69D920127C0F}"/>
    <cellStyle name="Total 2 2 20 2 2 3" xfId="31638" xr:uid="{DB507E34-EAA4-4926-A742-370CD1A9519A}"/>
    <cellStyle name="Total 2 2 20 2 2_Volatility" xfId="31639" xr:uid="{7FE13167-5E9C-4650-A3FA-DDEA209A75BF}"/>
    <cellStyle name="Total 2 2 20 2 3" xfId="31640" xr:uid="{374B159A-37F1-4CF8-BB86-A475569D0029}"/>
    <cellStyle name="Total 2 2 20 2 3 2" xfId="31641" xr:uid="{F1DEBAB1-DFBD-473B-B30C-523CB1107703}"/>
    <cellStyle name="Total 2 2 20 2 3 2 2" xfId="31642" xr:uid="{9260EBD2-06A4-4AFA-A054-E4A7E8456F0F}"/>
    <cellStyle name="Total 2 2 20 2 3 2_Volatility" xfId="31643" xr:uid="{4875CC34-E234-4317-9BE9-9866547AD282}"/>
    <cellStyle name="Total 2 2 20 2 3 3" xfId="31644" xr:uid="{41347F0F-7B1E-42FF-A335-AFE98212CC53}"/>
    <cellStyle name="Total 2 2 20 2 3_Volatility" xfId="31645" xr:uid="{4D46E8B6-8BA6-4B10-8F83-0133AA13BFB4}"/>
    <cellStyle name="Total 2 2 20 2 4" xfId="31646" xr:uid="{7A434399-5056-4530-B430-D8571D18F71C}"/>
    <cellStyle name="Total 2 2 20 2 4 2" xfId="31647" xr:uid="{EEB29620-E96D-4A60-9FBC-49C5CFE521B3}"/>
    <cellStyle name="Total 2 2 20 2 4_Volatility" xfId="31648" xr:uid="{4C9F6C35-E619-47CD-B157-A88A63F51B0A}"/>
    <cellStyle name="Total 2 2 20 2 5" xfId="31649" xr:uid="{20BF9FEB-6441-47EE-97F7-B8BCE1895764}"/>
    <cellStyle name="Total 2 2 20 2_Volatility" xfId="31650" xr:uid="{0DE2A2BD-7FC1-4BD5-9E54-80AAFC42188A}"/>
    <cellStyle name="Total 2 2 20 3" xfId="31651" xr:uid="{A924C859-76CD-499F-BF46-1942E5174A2B}"/>
    <cellStyle name="Total 2 2 20 3 2" xfId="31652" xr:uid="{0878B8A5-9C25-4927-9B5A-3E90F8FD6A98}"/>
    <cellStyle name="Total 2 2 20 3 2 2" xfId="31653" xr:uid="{752CF00E-7392-463E-B9D6-993B82A6D8A9}"/>
    <cellStyle name="Total 2 2 20 3 2_Volatility" xfId="31654" xr:uid="{F0E2A8E5-E66A-4854-9377-FD9BD87E3E58}"/>
    <cellStyle name="Total 2 2 20 3 3" xfId="31655" xr:uid="{0734860F-42E6-494B-AD84-D52746A6F86E}"/>
    <cellStyle name="Total 2 2 20 3_Volatility" xfId="31656" xr:uid="{997D08BF-E4F2-43E9-968E-3D873068E6E6}"/>
    <cellStyle name="Total 2 2 20 4" xfId="31657" xr:uid="{7197C21E-0836-4007-895B-323B8123F095}"/>
    <cellStyle name="Total 2 2 20 4 2" xfId="31658" xr:uid="{2FF9A8AF-1DF2-48ED-99A4-29E5DCB3B96C}"/>
    <cellStyle name="Total 2 2 20 4_Volatility" xfId="31659" xr:uid="{DBF4FF90-D726-44E0-98D2-606D47B88F7F}"/>
    <cellStyle name="Total 2 2 20 5" xfId="31660" xr:uid="{7ABCDABD-0772-480B-9B7C-8B24D48A38D3}"/>
    <cellStyle name="Total 2 2 20_Volatility" xfId="31661" xr:uid="{EFC147E9-4FF5-4B1D-9A0D-4F9437E94080}"/>
    <cellStyle name="Total 2 2 21" xfId="31662" xr:uid="{181E97A1-46FD-4E8E-87A3-93163D0933C7}"/>
    <cellStyle name="Total 2 2 21 2" xfId="31663" xr:uid="{393D4417-75A7-4E9D-BB8B-EE9C9597B43B}"/>
    <cellStyle name="Total 2 2 21 2 2" xfId="31664" xr:uid="{2B6750D2-3BCB-4117-A238-FF4BF307FFD0}"/>
    <cellStyle name="Total 2 2 21 2 2 2" xfId="31665" xr:uid="{12886E82-31F1-4B8F-988E-698BF60C0279}"/>
    <cellStyle name="Total 2 2 21 2 2 2 2" xfId="31666" xr:uid="{DC3CF00A-5357-470D-B7BD-AC38286C3BBF}"/>
    <cellStyle name="Total 2 2 21 2 2 2_Volatility" xfId="31667" xr:uid="{9FF784DE-27A7-4F78-8E30-21651AAB060C}"/>
    <cellStyle name="Total 2 2 21 2 2 3" xfId="31668" xr:uid="{8F467AA8-68FB-4670-AB9A-43AAEC43A6CB}"/>
    <cellStyle name="Total 2 2 21 2 2_Volatility" xfId="31669" xr:uid="{E5E49AA6-BE39-4AFA-A2A9-09E21F2AD925}"/>
    <cellStyle name="Total 2 2 21 2 3" xfId="31670" xr:uid="{2FB4B75F-0B4F-4425-91AC-9CE4C6EA690D}"/>
    <cellStyle name="Total 2 2 21 2 3 2" xfId="31671" xr:uid="{60BB5037-164E-4902-8798-46C3C904987C}"/>
    <cellStyle name="Total 2 2 21 2 3 2 2" xfId="31672" xr:uid="{B0F5ED1D-2549-45DA-A2FB-05B8A0763BF0}"/>
    <cellStyle name="Total 2 2 21 2 3 2_Volatility" xfId="31673" xr:uid="{DAACD8CC-8DE5-493B-B40A-732F221A7F1B}"/>
    <cellStyle name="Total 2 2 21 2 3 3" xfId="31674" xr:uid="{D96A0024-85A3-48F6-8BF0-38B0A4078247}"/>
    <cellStyle name="Total 2 2 21 2 3_Volatility" xfId="31675" xr:uid="{1A8CBBBD-82C3-421B-B645-C057CF2E23A8}"/>
    <cellStyle name="Total 2 2 21 2 4" xfId="31676" xr:uid="{827EFB98-287B-4BE9-97FA-53662512A121}"/>
    <cellStyle name="Total 2 2 21 2 4 2" xfId="31677" xr:uid="{FC066002-EAD4-49B6-8A24-32752539343E}"/>
    <cellStyle name="Total 2 2 21 2 4_Volatility" xfId="31678" xr:uid="{42247BA1-CB7E-4468-B75B-B7D3DCDD4FB0}"/>
    <cellStyle name="Total 2 2 21 2 5" xfId="31679" xr:uid="{3F7B73D0-85A5-44FB-8E2E-77480D16C1EF}"/>
    <cellStyle name="Total 2 2 21 2_Volatility" xfId="31680" xr:uid="{525F7C6C-3D1E-414C-A099-374D9FBA8857}"/>
    <cellStyle name="Total 2 2 21 3" xfId="31681" xr:uid="{3D264F4A-17EE-4A28-83E1-055FAC59B776}"/>
    <cellStyle name="Total 2 2 21 3 2" xfId="31682" xr:uid="{78E597E6-FB79-4D6E-B6A8-A3D602735C44}"/>
    <cellStyle name="Total 2 2 21 3 2 2" xfId="31683" xr:uid="{259A79FB-C259-4CA4-82B9-55F8A53FC080}"/>
    <cellStyle name="Total 2 2 21 3 2_Volatility" xfId="31684" xr:uid="{5267B761-AC04-48DF-A46A-F2FD423143C6}"/>
    <cellStyle name="Total 2 2 21 3 3" xfId="31685" xr:uid="{DC7BD850-AF24-4D2E-B05E-5B70D3EE4246}"/>
    <cellStyle name="Total 2 2 21 3_Volatility" xfId="31686" xr:uid="{08492ED2-1872-47E2-A7AA-2F78214E1383}"/>
    <cellStyle name="Total 2 2 21 4" xfId="31687" xr:uid="{AE71034E-7F49-4C19-B2DB-0EA1C0E9CB46}"/>
    <cellStyle name="Total 2 2 21 4 2" xfId="31688" xr:uid="{5CFA043A-FFF0-46FA-8F6C-8E474841C26A}"/>
    <cellStyle name="Total 2 2 21 4_Volatility" xfId="31689" xr:uid="{DEC48714-359E-4610-A6BC-CCF29C2115E5}"/>
    <cellStyle name="Total 2 2 21 5" xfId="31690" xr:uid="{F96D2447-4CC9-45DE-8E6E-05CB8073B0C4}"/>
    <cellStyle name="Total 2 2 21_Volatility" xfId="31691" xr:uid="{FA07C5FD-7137-4C8F-ACDA-A8111023A50E}"/>
    <cellStyle name="Total 2 2 22" xfId="31692" xr:uid="{B7862786-E771-4C39-ABD7-F23D210767C8}"/>
    <cellStyle name="Total 2 2 22 2" xfId="31693" xr:uid="{F63162D6-9478-42D9-A91A-CC00EE8A6E24}"/>
    <cellStyle name="Total 2 2 22 2 2" xfId="31694" xr:uid="{27BACEDD-D8C9-449C-A45C-B52FFDAE3F36}"/>
    <cellStyle name="Total 2 2 22 2 2 2" xfId="31695" xr:uid="{2DF5E6DF-6605-435A-866D-543002FA9751}"/>
    <cellStyle name="Total 2 2 22 2 2 2 2" xfId="31696" xr:uid="{91EA8FE2-15A0-4B17-8AA1-9505472740A1}"/>
    <cellStyle name="Total 2 2 22 2 2 2_Volatility" xfId="31697" xr:uid="{C1C9A034-F5C6-4928-A3E8-9A6175AAA98E}"/>
    <cellStyle name="Total 2 2 22 2 2 3" xfId="31698" xr:uid="{7A273BD1-1388-45E2-8ED8-D1475CB97A05}"/>
    <cellStyle name="Total 2 2 22 2 2_Volatility" xfId="31699" xr:uid="{FD2C7262-6077-40C2-8DE0-824D1F783B28}"/>
    <cellStyle name="Total 2 2 22 2 3" xfId="31700" xr:uid="{2B4429B8-D8A7-48FA-925C-BC7AE9A67BB9}"/>
    <cellStyle name="Total 2 2 22 2 3 2" xfId="31701" xr:uid="{EA476D03-33F0-47CA-B79C-99FC2EED82D4}"/>
    <cellStyle name="Total 2 2 22 2 3 2 2" xfId="31702" xr:uid="{10A2B8DB-E113-4889-919F-A6E21169F709}"/>
    <cellStyle name="Total 2 2 22 2 3 2_Volatility" xfId="31703" xr:uid="{1FEF4082-7910-4D31-B180-BBD2E47B562B}"/>
    <cellStyle name="Total 2 2 22 2 3 3" xfId="31704" xr:uid="{6BFFAA1B-24D0-4D66-B7B2-4A3F8AE6F126}"/>
    <cellStyle name="Total 2 2 22 2 3_Volatility" xfId="31705" xr:uid="{1D7DFB40-E4EB-49AA-89E4-E3A2F9C20766}"/>
    <cellStyle name="Total 2 2 22 2 4" xfId="31706" xr:uid="{2BB66965-71B4-42C8-8823-874D690725CE}"/>
    <cellStyle name="Total 2 2 22 2 4 2" xfId="31707" xr:uid="{97775B1D-9991-4A43-BFDC-DB5A156D6CF3}"/>
    <cellStyle name="Total 2 2 22 2 4_Volatility" xfId="31708" xr:uid="{82E8486D-9AA8-42F5-9722-AEFA52BFD1CD}"/>
    <cellStyle name="Total 2 2 22 2 5" xfId="31709" xr:uid="{25B10A2D-5919-4A2F-925B-B9F352E7CBAE}"/>
    <cellStyle name="Total 2 2 22 2_Volatility" xfId="31710" xr:uid="{65D7C61E-E8AD-4150-B0C2-FFBB1CB0C527}"/>
    <cellStyle name="Total 2 2 22 3" xfId="31711" xr:uid="{5D961C00-8C9E-45C2-9DE5-D656496A704F}"/>
    <cellStyle name="Total 2 2 22 3 2" xfId="31712" xr:uid="{7BC9DD76-2B41-4CEF-A39D-5BD32A9781F3}"/>
    <cellStyle name="Total 2 2 22 3 2 2" xfId="31713" xr:uid="{CACF9CFF-CED5-435E-A5ED-15C367772EF7}"/>
    <cellStyle name="Total 2 2 22 3 2_Volatility" xfId="31714" xr:uid="{C7EF76A8-9F27-4909-8FE2-8DF9D5C6A25C}"/>
    <cellStyle name="Total 2 2 22 3 3" xfId="31715" xr:uid="{21E21A48-9A3C-4A5B-8449-7FE32B480B88}"/>
    <cellStyle name="Total 2 2 22 3_Volatility" xfId="31716" xr:uid="{F1CE9491-9FA2-4423-AC1C-B5DDF2E64665}"/>
    <cellStyle name="Total 2 2 22 4" xfId="31717" xr:uid="{1737EC32-E373-4BF8-9183-6473181B5F14}"/>
    <cellStyle name="Total 2 2 22 4 2" xfId="31718" xr:uid="{EB4F5D3C-87B6-4011-9C4D-AE0FCF3B00F7}"/>
    <cellStyle name="Total 2 2 22 4_Volatility" xfId="31719" xr:uid="{83513402-19C3-42A5-80EB-4AC4EE71FA04}"/>
    <cellStyle name="Total 2 2 22 5" xfId="31720" xr:uid="{08794D08-8DA7-449B-9678-D28732C91491}"/>
    <cellStyle name="Total 2 2 22_Volatility" xfId="31721" xr:uid="{695A7A74-877C-42D2-A4A7-FB397896BB26}"/>
    <cellStyle name="Total 2 2 23" xfId="31722" xr:uid="{6951E731-C190-4E1B-9B90-32BB842E6B5D}"/>
    <cellStyle name="Total 2 2 23 2" xfId="31723" xr:uid="{A65E02AF-4B10-4C7E-96AD-1906754EE3AC}"/>
    <cellStyle name="Total 2 2 23 2 2" xfId="31724" xr:uid="{584DA035-6979-4BEB-BDE0-CE4A9C5A94FB}"/>
    <cellStyle name="Total 2 2 23 2 2 2" xfId="31725" xr:uid="{61D553AE-9761-4799-8FAA-04AA357D74C9}"/>
    <cellStyle name="Total 2 2 23 2 2 2 2" xfId="31726" xr:uid="{14399097-FD68-4180-9CEB-F4A3F3B06E9E}"/>
    <cellStyle name="Total 2 2 23 2 2 2_Volatility" xfId="31727" xr:uid="{6E10B0F9-17B2-4C2F-8E51-3F2FEF8DBE5A}"/>
    <cellStyle name="Total 2 2 23 2 2 3" xfId="31728" xr:uid="{8FBD8ABA-81A8-40F4-BEFA-E785CBD385E0}"/>
    <cellStyle name="Total 2 2 23 2 2_Volatility" xfId="31729" xr:uid="{53AEB3D3-417F-4C4A-AC12-9DFD9ED2A67C}"/>
    <cellStyle name="Total 2 2 23 2 3" xfId="31730" xr:uid="{88F1B483-57E2-4C82-8FCF-B0336B723578}"/>
    <cellStyle name="Total 2 2 23 2 3 2" xfId="31731" xr:uid="{151C2945-682E-4FFD-A594-DB2E863E9EF9}"/>
    <cellStyle name="Total 2 2 23 2 3 2 2" xfId="31732" xr:uid="{C4BB5760-709D-4B69-ACEC-655501E163CA}"/>
    <cellStyle name="Total 2 2 23 2 3 2_Volatility" xfId="31733" xr:uid="{A3093344-520D-4560-B98F-02CE1D177249}"/>
    <cellStyle name="Total 2 2 23 2 3 3" xfId="31734" xr:uid="{AE2F81D8-4158-4BDD-B201-1FA3A62028E9}"/>
    <cellStyle name="Total 2 2 23 2 3_Volatility" xfId="31735" xr:uid="{00AC6BE9-690F-4F5A-926D-05458C78B59B}"/>
    <cellStyle name="Total 2 2 23 2 4" xfId="31736" xr:uid="{872B7020-0243-4419-85F8-53FA1EEE16BA}"/>
    <cellStyle name="Total 2 2 23 2 4 2" xfId="31737" xr:uid="{50265A8B-03AB-4A98-8F99-1F5B1120BFF6}"/>
    <cellStyle name="Total 2 2 23 2 4_Volatility" xfId="31738" xr:uid="{1CCAF462-9D9D-458F-A39A-D946F41A0B59}"/>
    <cellStyle name="Total 2 2 23 2 5" xfId="31739" xr:uid="{E9CF2F20-D7EB-4E26-8A16-0A4EDE7F297A}"/>
    <cellStyle name="Total 2 2 23 2_Volatility" xfId="31740" xr:uid="{DE9851E2-9BF2-4CD7-A6CF-8CF6B36ABEFB}"/>
    <cellStyle name="Total 2 2 23 3" xfId="31741" xr:uid="{2515866D-84B9-4691-8678-C89E450DCAFF}"/>
    <cellStyle name="Total 2 2 23 3 2" xfId="31742" xr:uid="{32D92EBC-F725-408E-A38A-E73970F8E848}"/>
    <cellStyle name="Total 2 2 23 3 2 2" xfId="31743" xr:uid="{F3169186-F083-4DE0-998C-FBE2DFC65CE2}"/>
    <cellStyle name="Total 2 2 23 3 2_Volatility" xfId="31744" xr:uid="{60E48484-396C-4968-A43B-A58ECA0BED84}"/>
    <cellStyle name="Total 2 2 23 3 3" xfId="31745" xr:uid="{7E2A38EA-E821-4BB5-9662-C6D2E463A501}"/>
    <cellStyle name="Total 2 2 23 3_Volatility" xfId="31746" xr:uid="{7688E048-EA7B-4B7C-9F29-66EB8591AB16}"/>
    <cellStyle name="Total 2 2 23 4" xfId="31747" xr:uid="{F2ADA616-8438-403C-BC0F-72265441B3AE}"/>
    <cellStyle name="Total 2 2 23 4 2" xfId="31748" xr:uid="{3050D481-0B91-4F22-A83C-487D4F6EA35B}"/>
    <cellStyle name="Total 2 2 23 4_Volatility" xfId="31749" xr:uid="{117546AD-709D-4D33-9B32-9556AEC34D61}"/>
    <cellStyle name="Total 2 2 23 5" xfId="31750" xr:uid="{4A72205B-4CB7-4ED3-A3FC-333FF108E23B}"/>
    <cellStyle name="Total 2 2 23_Volatility" xfId="31751" xr:uid="{2F384D7D-B3AF-4A22-BADA-8018C92185E6}"/>
    <cellStyle name="Total 2 2 24" xfId="31752" xr:uid="{5824AE58-5C37-4873-9F10-FA54B25753C9}"/>
    <cellStyle name="Total 2 2 24 2" xfId="31753" xr:uid="{D7D48239-381A-4DFF-8D27-ABD5254834E5}"/>
    <cellStyle name="Total 2 2 24 2 2" xfId="31754" xr:uid="{6CE95C7D-4F55-4300-9820-02E6E7575B12}"/>
    <cellStyle name="Total 2 2 24 2 2 2" xfId="31755" xr:uid="{0D1113B9-9F42-4D8E-92DA-FDCC2B7E2F76}"/>
    <cellStyle name="Total 2 2 24 2 2 2 2" xfId="31756" xr:uid="{2A0B10F0-F15B-457C-BBBB-C44D493A92CC}"/>
    <cellStyle name="Total 2 2 24 2 2 2_Volatility" xfId="31757" xr:uid="{03D2DC7A-3EB0-44F8-9A68-95EB24CCAE97}"/>
    <cellStyle name="Total 2 2 24 2 2 3" xfId="31758" xr:uid="{B536673C-0BFD-44C3-AC21-5388F563473A}"/>
    <cellStyle name="Total 2 2 24 2 2_Volatility" xfId="31759" xr:uid="{3FA2E359-F0A3-418B-A173-7B861E92686D}"/>
    <cellStyle name="Total 2 2 24 2 3" xfId="31760" xr:uid="{E4483F6E-6398-40AD-9103-4CC34D491393}"/>
    <cellStyle name="Total 2 2 24 2 3 2" xfId="31761" xr:uid="{A815FBD6-83F5-403C-81D2-B38CF859A6DE}"/>
    <cellStyle name="Total 2 2 24 2 3 2 2" xfId="31762" xr:uid="{A1797B1B-A82A-48C4-8505-C945459027A7}"/>
    <cellStyle name="Total 2 2 24 2 3 2_Volatility" xfId="31763" xr:uid="{5A23BEA2-BFBF-4F84-9903-D5BC4E08B112}"/>
    <cellStyle name="Total 2 2 24 2 3 3" xfId="31764" xr:uid="{4E4ACDC5-2BCE-4042-9BA9-8D66BBE014B4}"/>
    <cellStyle name="Total 2 2 24 2 3_Volatility" xfId="31765" xr:uid="{4155B771-A753-4DA8-B204-744767D18059}"/>
    <cellStyle name="Total 2 2 24 2 4" xfId="31766" xr:uid="{E493A129-C127-4EF3-B945-54475F291D32}"/>
    <cellStyle name="Total 2 2 24 2 4 2" xfId="31767" xr:uid="{C0D37254-7F5F-461D-A50B-EB2097B8E6B5}"/>
    <cellStyle name="Total 2 2 24 2 4_Volatility" xfId="31768" xr:uid="{DF1484FC-7819-44E5-8C5B-68518A1BCC5D}"/>
    <cellStyle name="Total 2 2 24 2 5" xfId="31769" xr:uid="{02304EF2-360F-40C1-8280-7AAFDCF1F0C1}"/>
    <cellStyle name="Total 2 2 24 2_Volatility" xfId="31770" xr:uid="{49E0F629-589B-4F8F-8EB3-8CFA03B36371}"/>
    <cellStyle name="Total 2 2 24 3" xfId="31771" xr:uid="{2D4E4C98-A4DD-4F19-A342-60B8BD1DE1DB}"/>
    <cellStyle name="Total 2 2 24 3 2" xfId="31772" xr:uid="{AD72F2BA-7BAC-42F0-BCC3-4651AE62C9E2}"/>
    <cellStyle name="Total 2 2 24 3 2 2" xfId="31773" xr:uid="{9C9D6A71-E2BB-4B6F-BB2C-9BE777F51980}"/>
    <cellStyle name="Total 2 2 24 3 2_Volatility" xfId="31774" xr:uid="{51C86B7B-4339-4872-8C21-540A03D00AB1}"/>
    <cellStyle name="Total 2 2 24 3 3" xfId="31775" xr:uid="{85E5DF86-87E3-402F-A46F-61CD7DE628C6}"/>
    <cellStyle name="Total 2 2 24 3_Volatility" xfId="31776" xr:uid="{856B524E-4B54-4EA8-BA28-C70A5573DAD1}"/>
    <cellStyle name="Total 2 2 24 4" xfId="31777" xr:uid="{7A7DDA31-2E7D-4B46-90A7-ECF61AF3BB6F}"/>
    <cellStyle name="Total 2 2 24 4 2" xfId="31778" xr:uid="{CB8CBC16-0A8C-4DCA-BE53-B6C684D2ACE4}"/>
    <cellStyle name="Total 2 2 24 4_Volatility" xfId="31779" xr:uid="{7C7CE898-4A04-4A16-92BD-E9C75452A082}"/>
    <cellStyle name="Total 2 2 24 5" xfId="31780" xr:uid="{70B87F39-1E94-4C01-A02F-2BFB513122E1}"/>
    <cellStyle name="Total 2 2 24_Volatility" xfId="31781" xr:uid="{C11EF0FD-84FB-4D0F-8739-A4CEDEBADB4C}"/>
    <cellStyle name="Total 2 2 25" xfId="31782" xr:uid="{B5AE7A9C-1185-4BC0-A50B-930B9D33F4F5}"/>
    <cellStyle name="Total 2 2 25 2" xfId="31783" xr:uid="{DC58884D-0A7C-4734-BD7B-F84C5ED4EBC0}"/>
    <cellStyle name="Total 2 2 25 2 2" xfId="31784" xr:uid="{9B3D6A77-29C3-497B-9DB4-CBF31892C52C}"/>
    <cellStyle name="Total 2 2 25 2 2 2" xfId="31785" xr:uid="{1F196A5D-741B-4D66-80E2-29164B39302B}"/>
    <cellStyle name="Total 2 2 25 2 2 2 2" xfId="31786" xr:uid="{9C8AE2C6-F1F6-43C7-BBD7-1D3C72BDDF5A}"/>
    <cellStyle name="Total 2 2 25 2 2 2_Volatility" xfId="31787" xr:uid="{A37EBE0E-7FD1-4B6B-AB75-CC587CCE87B1}"/>
    <cellStyle name="Total 2 2 25 2 2 3" xfId="31788" xr:uid="{5B4C1376-F417-49F1-BDE8-8FBD52871559}"/>
    <cellStyle name="Total 2 2 25 2 2_Volatility" xfId="31789" xr:uid="{500CBE86-7665-42C9-AB16-EF0113C5753A}"/>
    <cellStyle name="Total 2 2 25 2 3" xfId="31790" xr:uid="{D9AB327C-B2A4-4655-B7F9-1DAB7F9005F7}"/>
    <cellStyle name="Total 2 2 25 2 3 2" xfId="31791" xr:uid="{C05A92B3-5497-4BB8-99CD-158F05961F1A}"/>
    <cellStyle name="Total 2 2 25 2 3 2 2" xfId="31792" xr:uid="{94812B0A-7494-4BA8-8F89-F0FE50C0A3C0}"/>
    <cellStyle name="Total 2 2 25 2 3 2_Volatility" xfId="31793" xr:uid="{E8B397ED-6771-4136-B8E1-ED34780B5452}"/>
    <cellStyle name="Total 2 2 25 2 3 3" xfId="31794" xr:uid="{299DD8DF-4EB2-42A3-A75C-A3CB6AA76E27}"/>
    <cellStyle name="Total 2 2 25 2 3_Volatility" xfId="31795" xr:uid="{F13F534F-C977-453A-AC4F-C7B5459D4172}"/>
    <cellStyle name="Total 2 2 25 2 4" xfId="31796" xr:uid="{48A28D5A-8F84-4AFC-B5B3-B94A999DE875}"/>
    <cellStyle name="Total 2 2 25 2 4 2" xfId="31797" xr:uid="{4A96171A-5C11-4025-849B-65321844F6E4}"/>
    <cellStyle name="Total 2 2 25 2 4_Volatility" xfId="31798" xr:uid="{E793E2E6-57BF-44F6-BBBF-F9B7937C0C94}"/>
    <cellStyle name="Total 2 2 25 2 5" xfId="31799" xr:uid="{E1A1B0E7-FE38-4661-8D79-7E2D4DB773F2}"/>
    <cellStyle name="Total 2 2 25 2_Volatility" xfId="31800" xr:uid="{4940BB1A-C4F8-4CC8-8C25-60BB6668EB12}"/>
    <cellStyle name="Total 2 2 25 3" xfId="31801" xr:uid="{48E0E5D5-25A3-414D-AAE0-5FCF2FDB26FA}"/>
    <cellStyle name="Total 2 2 25 3 2" xfId="31802" xr:uid="{85B1BD68-59CF-4B96-8A29-A6DE453085B7}"/>
    <cellStyle name="Total 2 2 25 3 2 2" xfId="31803" xr:uid="{269DBAF9-1847-4FCD-B3CF-FACB447A2D06}"/>
    <cellStyle name="Total 2 2 25 3 2_Volatility" xfId="31804" xr:uid="{9FB05D7D-82BF-4B78-AB24-9F5CE8DD01A3}"/>
    <cellStyle name="Total 2 2 25 3 3" xfId="31805" xr:uid="{DDD67BDA-5570-477C-A607-160BA66027B3}"/>
    <cellStyle name="Total 2 2 25 3_Volatility" xfId="31806" xr:uid="{E7B220F9-29AD-4578-B479-1ADE8CE261A7}"/>
    <cellStyle name="Total 2 2 25 4" xfId="31807" xr:uid="{34FCFA6A-5C77-44C8-9705-D5DA417D3F0D}"/>
    <cellStyle name="Total 2 2 25 4 2" xfId="31808" xr:uid="{B6A45CA6-C9D4-4C3C-AA48-00C01647C206}"/>
    <cellStyle name="Total 2 2 25 4_Volatility" xfId="31809" xr:uid="{96BC079A-46C4-4FA9-9778-26AD1CBF479E}"/>
    <cellStyle name="Total 2 2 25 5" xfId="31810" xr:uid="{E2B5D0E0-5FCA-439C-BB46-C7DB20966826}"/>
    <cellStyle name="Total 2 2 25_Volatility" xfId="31811" xr:uid="{B47804B8-43EC-4601-A2E2-ABC1123B20B4}"/>
    <cellStyle name="Total 2 2 26" xfId="31812" xr:uid="{EE81EED2-F779-4C99-A2F4-2A3F02C3EC42}"/>
    <cellStyle name="Total 2 2 26 2" xfId="31813" xr:uid="{F3A37DE6-B3A3-49ED-84F4-27BC7D54855E}"/>
    <cellStyle name="Total 2 2 26 2 2" xfId="31814" xr:uid="{C2603C27-45BB-413E-A91F-9AADB135325C}"/>
    <cellStyle name="Total 2 2 26 2 2 2" xfId="31815" xr:uid="{94E71DCD-C763-48E8-B649-CDAB9F6106A5}"/>
    <cellStyle name="Total 2 2 26 2 2 2 2" xfId="31816" xr:uid="{B3FB855A-1D81-444C-BB24-6CACB4AAE04F}"/>
    <cellStyle name="Total 2 2 26 2 2 2_Volatility" xfId="31817" xr:uid="{A0E79EA2-A7CE-4FEB-8F07-3AEBD6D59188}"/>
    <cellStyle name="Total 2 2 26 2 2 3" xfId="31818" xr:uid="{48C4278E-628A-4720-9180-1365A304B5EF}"/>
    <cellStyle name="Total 2 2 26 2 2_Volatility" xfId="31819" xr:uid="{20239C31-9048-416F-878A-D4F56F6E628A}"/>
    <cellStyle name="Total 2 2 26 2 3" xfId="31820" xr:uid="{7ED97964-4972-4810-B368-CD0ADD8D44F6}"/>
    <cellStyle name="Total 2 2 26 2 3 2" xfId="31821" xr:uid="{476C331A-7B12-4F4C-91FE-4F03DECFCF31}"/>
    <cellStyle name="Total 2 2 26 2 3 2 2" xfId="31822" xr:uid="{3E26CC7B-DD8A-476A-A267-0808A95395D9}"/>
    <cellStyle name="Total 2 2 26 2 3 2_Volatility" xfId="31823" xr:uid="{5836ED5A-7EE6-4306-97CA-365A43F09789}"/>
    <cellStyle name="Total 2 2 26 2 3 3" xfId="31824" xr:uid="{D846DEDE-C7EB-4FA4-899A-EB3D21353F2C}"/>
    <cellStyle name="Total 2 2 26 2 3_Volatility" xfId="31825" xr:uid="{8C566FBA-1E9C-45F0-BD0C-0D878876AA08}"/>
    <cellStyle name="Total 2 2 26 2 4" xfId="31826" xr:uid="{90D8794D-11A2-4331-B6CF-4D18A551D8E9}"/>
    <cellStyle name="Total 2 2 26 2 4 2" xfId="31827" xr:uid="{88692277-E373-4032-93CE-07DA34BDDF80}"/>
    <cellStyle name="Total 2 2 26 2 4_Volatility" xfId="31828" xr:uid="{5570D1BB-9374-4797-ACBB-80EF2F1C666C}"/>
    <cellStyle name="Total 2 2 26 2 5" xfId="31829" xr:uid="{1E72C0D6-9850-4FAA-A99F-34370F1F6648}"/>
    <cellStyle name="Total 2 2 26 2_Volatility" xfId="31830" xr:uid="{268B8F02-CCF2-4A13-8977-F3E58865A601}"/>
    <cellStyle name="Total 2 2 26 3" xfId="31831" xr:uid="{BF121C3D-69C7-4F3A-94C7-83A732E30D3F}"/>
    <cellStyle name="Total 2 2 26 3 2" xfId="31832" xr:uid="{45235C1D-7A1B-4309-9888-28F29A8613CD}"/>
    <cellStyle name="Total 2 2 26 3 2 2" xfId="31833" xr:uid="{7268667C-E80F-431F-A119-FB4C22D9393A}"/>
    <cellStyle name="Total 2 2 26 3 2_Volatility" xfId="31834" xr:uid="{B6D784FE-1246-4254-8783-1506C065325F}"/>
    <cellStyle name="Total 2 2 26 3 3" xfId="31835" xr:uid="{CED7C378-8A5D-4333-9BA4-0B3FA8C49135}"/>
    <cellStyle name="Total 2 2 26 3_Volatility" xfId="31836" xr:uid="{696FE768-5D0B-46D1-AD53-39CC211A6EAD}"/>
    <cellStyle name="Total 2 2 26 4" xfId="31837" xr:uid="{4FED1F51-B5E2-4955-9F25-7F8A255F1653}"/>
    <cellStyle name="Total 2 2 26 4 2" xfId="31838" xr:uid="{4302CA52-635F-4862-81AB-8D745A584616}"/>
    <cellStyle name="Total 2 2 26 4_Volatility" xfId="31839" xr:uid="{5414B42F-F750-48EA-AF9E-BF90D1774778}"/>
    <cellStyle name="Total 2 2 26 5" xfId="31840" xr:uid="{D26190D9-C63F-4A46-B042-9D342D9ABE18}"/>
    <cellStyle name="Total 2 2 26_Volatility" xfId="31841" xr:uid="{0D62F618-B40F-41B3-B61E-F008CD51BF81}"/>
    <cellStyle name="Total 2 2 27" xfId="31842" xr:uid="{1642D064-D237-4AF9-9924-3DE423110D95}"/>
    <cellStyle name="Total 2 2 27 2" xfId="31843" xr:uid="{BC6B95AE-E699-4B3E-A268-022EAB80799F}"/>
    <cellStyle name="Total 2 2 27 2 2" xfId="31844" xr:uid="{9874473B-4C5E-442C-890F-820A48357091}"/>
    <cellStyle name="Total 2 2 27 2 2 2" xfId="31845" xr:uid="{FA6B3E55-042F-4133-B692-5999E1052E09}"/>
    <cellStyle name="Total 2 2 27 2 2 2 2" xfId="31846" xr:uid="{6CC7B53E-E827-4187-A8E4-295F6D67AAA3}"/>
    <cellStyle name="Total 2 2 27 2 2 2_Volatility" xfId="31847" xr:uid="{312DAEB6-EBD9-4ABD-B77B-C65C9F9C0319}"/>
    <cellStyle name="Total 2 2 27 2 2 3" xfId="31848" xr:uid="{5300A4E3-E863-4EB2-82E8-8A43D9F82CD9}"/>
    <cellStyle name="Total 2 2 27 2 2_Volatility" xfId="31849" xr:uid="{965AFF01-0E75-4F73-AD2E-2E2F5F671449}"/>
    <cellStyle name="Total 2 2 27 2 3" xfId="31850" xr:uid="{03F18449-FE22-4854-A62A-ACACEE0B3A8F}"/>
    <cellStyle name="Total 2 2 27 2 3 2" xfId="31851" xr:uid="{743AB7F0-8E8E-4F89-9672-55AA90DC47DF}"/>
    <cellStyle name="Total 2 2 27 2 3 2 2" xfId="31852" xr:uid="{37EA7EDD-7308-432C-97DD-9EB55537D6C7}"/>
    <cellStyle name="Total 2 2 27 2 3 2_Volatility" xfId="31853" xr:uid="{4EFAE481-2977-4D80-85F8-87860CE3BCC4}"/>
    <cellStyle name="Total 2 2 27 2 3 3" xfId="31854" xr:uid="{9B0537E9-871F-47B3-8872-598CB739DCF3}"/>
    <cellStyle name="Total 2 2 27 2 3_Volatility" xfId="31855" xr:uid="{8C84D451-96FF-4754-9D85-71B8D9ABB650}"/>
    <cellStyle name="Total 2 2 27 2 4" xfId="31856" xr:uid="{0545A213-12C7-48A1-97E5-56E468F5E971}"/>
    <cellStyle name="Total 2 2 27 2 4 2" xfId="31857" xr:uid="{A94D0BFA-1E15-41D8-8C04-3CD65A1A9862}"/>
    <cellStyle name="Total 2 2 27 2 4_Volatility" xfId="31858" xr:uid="{AD6902B8-9DA1-4C13-8C68-2071B82398C1}"/>
    <cellStyle name="Total 2 2 27 2 5" xfId="31859" xr:uid="{702720B4-5623-4F0F-AE4B-226D11B0F600}"/>
    <cellStyle name="Total 2 2 27 2_Volatility" xfId="31860" xr:uid="{E991C051-4B17-49B4-83DC-5BC381F29703}"/>
    <cellStyle name="Total 2 2 27 3" xfId="31861" xr:uid="{60A82BF4-0011-4D1B-8628-3A979146D065}"/>
    <cellStyle name="Total 2 2 27 3 2" xfId="31862" xr:uid="{5FA175C4-4EB9-443C-9BBE-050406AC2971}"/>
    <cellStyle name="Total 2 2 27 3 2 2" xfId="31863" xr:uid="{C8BF11BE-3954-41F0-9EBE-253B82002AB5}"/>
    <cellStyle name="Total 2 2 27 3 2_Volatility" xfId="31864" xr:uid="{58A477A0-0F63-4DC5-971F-8B96568F05EC}"/>
    <cellStyle name="Total 2 2 27 3 3" xfId="31865" xr:uid="{1EDC6243-B7F9-4819-8E95-FBD1C3B8108D}"/>
    <cellStyle name="Total 2 2 27 3_Volatility" xfId="31866" xr:uid="{0E085A97-8052-47E3-9D3C-5C8C73AB1617}"/>
    <cellStyle name="Total 2 2 27 4" xfId="31867" xr:uid="{93595CE7-5407-4C00-B0B7-F52A5103AB03}"/>
    <cellStyle name="Total 2 2 27 4 2" xfId="31868" xr:uid="{B05EE521-CD38-4403-8FCF-E39EE2FE596C}"/>
    <cellStyle name="Total 2 2 27 4_Volatility" xfId="31869" xr:uid="{54B46AA8-5821-4A25-ACD7-04D38ACDDBD6}"/>
    <cellStyle name="Total 2 2 27 5" xfId="31870" xr:uid="{E5B896EC-A627-4F61-8F84-6217F27AA45F}"/>
    <cellStyle name="Total 2 2 27_Volatility" xfId="31871" xr:uid="{6E16FED5-A7CB-4DAE-83BF-6F2A54264148}"/>
    <cellStyle name="Total 2 2 28" xfId="31872" xr:uid="{9021A5F4-5A2E-4435-ADF6-5FE1BBCE6F25}"/>
    <cellStyle name="Total 2 2 28 2" xfId="31873" xr:uid="{7F085C68-5041-44D8-915D-688BC477BA76}"/>
    <cellStyle name="Total 2 2 28 2 2" xfId="31874" xr:uid="{30B652BA-5074-4629-8694-43723A3989A2}"/>
    <cellStyle name="Total 2 2 28 2 2 2" xfId="31875" xr:uid="{791B756E-8785-489E-B32A-F6001D55D215}"/>
    <cellStyle name="Total 2 2 28 2 2 2 2" xfId="31876" xr:uid="{EBE8890A-34CF-4785-9252-D1E8C159FBD8}"/>
    <cellStyle name="Total 2 2 28 2 2 2_Volatility" xfId="31877" xr:uid="{E124A791-C40E-46EB-AFDC-4DC4B3539433}"/>
    <cellStyle name="Total 2 2 28 2 2 3" xfId="31878" xr:uid="{C2E3F9F5-C7B8-4BF5-BF49-906EAA0B090E}"/>
    <cellStyle name="Total 2 2 28 2 2_Volatility" xfId="31879" xr:uid="{5C113553-B629-4ED2-BB80-4BB9692B6C16}"/>
    <cellStyle name="Total 2 2 28 2 3" xfId="31880" xr:uid="{3B4B6397-5FC9-43C3-A74E-EFC485B85390}"/>
    <cellStyle name="Total 2 2 28 2 3 2" xfId="31881" xr:uid="{198D5D64-2629-4519-A8A3-98CE1C82C784}"/>
    <cellStyle name="Total 2 2 28 2 3 2 2" xfId="31882" xr:uid="{7819E2FF-4AA2-47DF-9EC6-117FA9440475}"/>
    <cellStyle name="Total 2 2 28 2 3 2_Volatility" xfId="31883" xr:uid="{D0235354-3E2D-4ADA-98F1-5488C4CD80B3}"/>
    <cellStyle name="Total 2 2 28 2 3 3" xfId="31884" xr:uid="{52C71C08-B1F3-4F8F-BAD4-CD332EC839CC}"/>
    <cellStyle name="Total 2 2 28 2 3_Volatility" xfId="31885" xr:uid="{77111E31-B1A8-421B-81D9-8049C52751BE}"/>
    <cellStyle name="Total 2 2 28 2 4" xfId="31886" xr:uid="{0AD7AC7B-3CF5-4177-988D-E2D417B00A03}"/>
    <cellStyle name="Total 2 2 28 2 4 2" xfId="31887" xr:uid="{BD67769E-3F95-46C8-BFF2-921F1AC542A2}"/>
    <cellStyle name="Total 2 2 28 2 4_Volatility" xfId="31888" xr:uid="{65B6E419-1C2A-4026-BBB5-4D1BC24E240D}"/>
    <cellStyle name="Total 2 2 28 2 5" xfId="31889" xr:uid="{BE7099A3-313D-4B4C-90CB-4181E7FF4581}"/>
    <cellStyle name="Total 2 2 28 2_Volatility" xfId="31890" xr:uid="{8C915BBA-16A5-42F9-BE3F-DDCC56C89BAA}"/>
    <cellStyle name="Total 2 2 28 3" xfId="31891" xr:uid="{BDA11962-A17B-45F5-A0D6-D5FCF559112A}"/>
    <cellStyle name="Total 2 2 28 3 2" xfId="31892" xr:uid="{AFFC4DD1-1CAA-4B81-9CD4-844A938AF7F1}"/>
    <cellStyle name="Total 2 2 28 3 2 2" xfId="31893" xr:uid="{6497AB1D-533A-4007-9A1E-6816CCF1C658}"/>
    <cellStyle name="Total 2 2 28 3 2_Volatility" xfId="31894" xr:uid="{6471852D-A3E6-470F-B5B2-7293C807C789}"/>
    <cellStyle name="Total 2 2 28 3 3" xfId="31895" xr:uid="{C383DE68-2718-4A5B-AFC8-2CE9F0EA1B86}"/>
    <cellStyle name="Total 2 2 28 3_Volatility" xfId="31896" xr:uid="{7995EB29-AE9F-4CC3-BAA7-D5F3B06B08E3}"/>
    <cellStyle name="Total 2 2 28 4" xfId="31897" xr:uid="{233F3C78-0BD2-4F2F-9BDB-B700DE9734A9}"/>
    <cellStyle name="Total 2 2 28 4 2" xfId="31898" xr:uid="{047E5F94-7DF2-435C-BD47-B7A7C427FF96}"/>
    <cellStyle name="Total 2 2 28 4_Volatility" xfId="31899" xr:uid="{E8A9DB3B-E7F7-4AF9-A605-7C8945BA0358}"/>
    <cellStyle name="Total 2 2 28 5" xfId="31900" xr:uid="{9345E827-CA59-4C1F-94E0-1EE3121B270D}"/>
    <cellStyle name="Total 2 2 28_Volatility" xfId="31901" xr:uid="{84C26B97-C413-42A5-933F-338CB09FDC23}"/>
    <cellStyle name="Total 2 2 29" xfId="31902" xr:uid="{13244757-AFFA-4CF9-A814-71E359FDBBC5}"/>
    <cellStyle name="Total 2 2 29 2" xfId="31903" xr:uid="{37CD4B8E-25CB-4823-80BA-B096B93D403A}"/>
    <cellStyle name="Total 2 2 29 2 2" xfId="31904" xr:uid="{69A86231-3E53-42B1-AC31-B23D39064C76}"/>
    <cellStyle name="Total 2 2 29 2 2 2" xfId="31905" xr:uid="{B891EE18-D3F6-47C0-AA4A-2E8B7D85AE9F}"/>
    <cellStyle name="Total 2 2 29 2 2 2 2" xfId="31906" xr:uid="{0317D8FE-9F24-4B99-996D-4B32F620706E}"/>
    <cellStyle name="Total 2 2 29 2 2 2_Volatility" xfId="31907" xr:uid="{C0A97E58-9EA4-4FED-B1E9-E5B414732257}"/>
    <cellStyle name="Total 2 2 29 2 2 3" xfId="31908" xr:uid="{576D5189-169C-4617-A1B7-F0E6416B56F7}"/>
    <cellStyle name="Total 2 2 29 2 2_Volatility" xfId="31909" xr:uid="{366AFBF8-8D73-49FE-A71B-4827F037AE45}"/>
    <cellStyle name="Total 2 2 29 2 3" xfId="31910" xr:uid="{530DD222-206D-419D-BDFA-C4EEE3F04F7D}"/>
    <cellStyle name="Total 2 2 29 2 3 2" xfId="31911" xr:uid="{43AE7922-EF94-4D85-8DB0-03E95DAA2897}"/>
    <cellStyle name="Total 2 2 29 2 3 2 2" xfId="31912" xr:uid="{95EAC9E5-3E23-421A-B435-B3627D005181}"/>
    <cellStyle name="Total 2 2 29 2 3 2_Volatility" xfId="31913" xr:uid="{75C18613-18BE-4C5F-AB18-747B40AB9DF1}"/>
    <cellStyle name="Total 2 2 29 2 3 3" xfId="31914" xr:uid="{D798992A-A96A-44E5-8E2A-506FE6CE0532}"/>
    <cellStyle name="Total 2 2 29 2 3_Volatility" xfId="31915" xr:uid="{8395BF0C-6CF8-45DD-B574-96D65BF9AA35}"/>
    <cellStyle name="Total 2 2 29 2 4" xfId="31916" xr:uid="{9A495B9E-FA70-4D15-9CB7-10EBDC8D409C}"/>
    <cellStyle name="Total 2 2 29 2 4 2" xfId="31917" xr:uid="{06B0CE8B-0569-4B0E-A1A7-2A065EB7CE60}"/>
    <cellStyle name="Total 2 2 29 2 4_Volatility" xfId="31918" xr:uid="{964622B7-B5A8-4EBB-996E-556C43BE5995}"/>
    <cellStyle name="Total 2 2 29 2 5" xfId="31919" xr:uid="{298B0C36-6F5F-41D1-B798-6F13A89D09DE}"/>
    <cellStyle name="Total 2 2 29 2_Volatility" xfId="31920" xr:uid="{1F0C60B3-0DE3-4012-A59C-BD9D55795D90}"/>
    <cellStyle name="Total 2 2 29 3" xfId="31921" xr:uid="{286D189C-EA99-4EBE-8D45-F7E7310FE617}"/>
    <cellStyle name="Total 2 2 29 3 2" xfId="31922" xr:uid="{DC810EAD-1D97-4767-9095-55857D8CB2AA}"/>
    <cellStyle name="Total 2 2 29 3 2 2" xfId="31923" xr:uid="{09C3127D-1EF9-4215-A988-172E24181FD8}"/>
    <cellStyle name="Total 2 2 29 3 2_Volatility" xfId="31924" xr:uid="{64FCB28A-A722-49E2-A7C3-BB04D747D7F1}"/>
    <cellStyle name="Total 2 2 29 3 3" xfId="31925" xr:uid="{6843DB01-C215-48CF-8E2B-3C8555BD80FC}"/>
    <cellStyle name="Total 2 2 29 3_Volatility" xfId="31926" xr:uid="{60621C4C-0FAE-486D-8D00-5459E6BFD9A1}"/>
    <cellStyle name="Total 2 2 29 4" xfId="31927" xr:uid="{5569A9E3-2287-4620-BD16-FCED634F3BF9}"/>
    <cellStyle name="Total 2 2 29 4 2" xfId="31928" xr:uid="{C4547919-2623-41CB-9691-1044730E3BE5}"/>
    <cellStyle name="Total 2 2 29 4_Volatility" xfId="31929" xr:uid="{BB82CD1C-61EE-4720-A485-4F5DE8FD23D9}"/>
    <cellStyle name="Total 2 2 29 5" xfId="31930" xr:uid="{E9CA64DF-4160-4EAE-B9DE-B11C13C55CAE}"/>
    <cellStyle name="Total 2 2 29_Volatility" xfId="31931" xr:uid="{EB561491-6D3F-445D-B562-702024034959}"/>
    <cellStyle name="Total 2 2 3" xfId="31932" xr:uid="{9869E763-9376-479D-8936-A255422E0ACA}"/>
    <cellStyle name="Total 2 2 3 2" xfId="31933" xr:uid="{488ED015-19C2-4962-88D9-D85FEA051AD8}"/>
    <cellStyle name="Total 2 2 3 2 2" xfId="31934" xr:uid="{75F6D88E-2AB0-45F0-A806-292620D5B752}"/>
    <cellStyle name="Total 2 2 3 2 2 2" xfId="31935" xr:uid="{69EDAB3D-BB7B-436C-9354-827878EBAD56}"/>
    <cellStyle name="Total 2 2 3 2 2 2 2" xfId="31936" xr:uid="{ED4DD9C5-8BD3-48D0-9E4C-445C4E8E4B56}"/>
    <cellStyle name="Total 2 2 3 2 2 2_Volatility" xfId="31937" xr:uid="{5A081D20-A356-4789-BD99-054489803E2D}"/>
    <cellStyle name="Total 2 2 3 2 2 3" xfId="31938" xr:uid="{48ABED2F-276E-49B5-AD26-6DEF1450163B}"/>
    <cellStyle name="Total 2 2 3 2 2_Volatility" xfId="31939" xr:uid="{825336DA-9AF3-4112-A67B-A05539AAAA50}"/>
    <cellStyle name="Total 2 2 3 2 3" xfId="31940" xr:uid="{2E1BFE51-27C0-4B29-B806-2D0679CBD8B8}"/>
    <cellStyle name="Total 2 2 3 2 3 2" xfId="31941" xr:uid="{A2B3B87D-B96D-458B-98DB-636B8CAE8939}"/>
    <cellStyle name="Total 2 2 3 2 3 2 2" xfId="31942" xr:uid="{ECEFDA50-1EE4-47DF-B94D-CC25D137334F}"/>
    <cellStyle name="Total 2 2 3 2 3 2_Volatility" xfId="31943" xr:uid="{4F8717E4-47D9-4C86-87D6-D5FB4B5CB6E6}"/>
    <cellStyle name="Total 2 2 3 2 3 3" xfId="31944" xr:uid="{74D825DF-0E62-447F-A656-8C929A58E7DC}"/>
    <cellStyle name="Total 2 2 3 2 3_Volatility" xfId="31945" xr:uid="{4D58DF67-B91C-44B8-8233-774F547A318D}"/>
    <cellStyle name="Total 2 2 3 2 4" xfId="31946" xr:uid="{F71A4882-36DC-4A32-ACC7-45C0BAC59EF8}"/>
    <cellStyle name="Total 2 2 3 2 4 2" xfId="31947" xr:uid="{31B2CE22-C089-4EC4-97CB-4E3644F9AA54}"/>
    <cellStyle name="Total 2 2 3 2 4_Volatility" xfId="31948" xr:uid="{371D2A8D-8198-45E5-AEB7-13ACB7228C03}"/>
    <cellStyle name="Total 2 2 3 2 5" xfId="31949" xr:uid="{6BFE8D0B-0867-4E55-91CB-F10105962DB5}"/>
    <cellStyle name="Total 2 2 3 2_Volatility" xfId="31950" xr:uid="{18D6018B-DE6F-46F7-B57A-6489795EB134}"/>
    <cellStyle name="Total 2 2 3 3" xfId="31951" xr:uid="{9F31B374-3592-4C16-A1BB-B49378D225A4}"/>
    <cellStyle name="Total 2 2 3 3 2" xfId="31952" xr:uid="{5B8801B0-AF44-4398-B9DB-5CD81F334EA0}"/>
    <cellStyle name="Total 2 2 3 3 2 2" xfId="31953" xr:uid="{A55AA8BE-2306-4C6D-881A-0D7585DA379B}"/>
    <cellStyle name="Total 2 2 3 3 2_Volatility" xfId="31954" xr:uid="{2D95055C-A60B-429D-B2DE-EEB43425E28E}"/>
    <cellStyle name="Total 2 2 3 3 3" xfId="31955" xr:uid="{F8BFC7E6-105E-489B-82F1-AFE5C1139AB0}"/>
    <cellStyle name="Total 2 2 3 3_Volatility" xfId="31956" xr:uid="{92910BA3-C89F-4462-BE36-10BE4FC31D1E}"/>
    <cellStyle name="Total 2 2 3 4" xfId="31957" xr:uid="{071A3A06-B4D0-4ECC-88BC-6D798B4ACB15}"/>
    <cellStyle name="Total 2 2 3 4 2" xfId="31958" xr:uid="{82B283AF-8359-4882-A8C2-7A3EB4FAE529}"/>
    <cellStyle name="Total 2 2 3 4_Volatility" xfId="31959" xr:uid="{D7B2A326-42DC-4A14-AA15-1358688F8572}"/>
    <cellStyle name="Total 2 2 3 5" xfId="31960" xr:uid="{A9514F68-CD99-4501-90FA-20CA16CD49C5}"/>
    <cellStyle name="Total 2 2 3_Volatility" xfId="31961" xr:uid="{E689963F-D22F-4303-BE07-A52CB6EE5836}"/>
    <cellStyle name="Total 2 2 30" xfId="31962" xr:uid="{3A101119-B26E-4C78-A068-49FE7F40559F}"/>
    <cellStyle name="Total 2 2 30 2" xfId="31963" xr:uid="{5F3ADF77-B63A-4BA5-B0F4-D0670744E943}"/>
    <cellStyle name="Total 2 2 30 2 2" xfId="31964" xr:uid="{5AF929BE-9DF6-4793-A6A5-51F69004D822}"/>
    <cellStyle name="Total 2 2 30 2 2 2" xfId="31965" xr:uid="{BC4F7046-5BFA-4FAE-A1E2-7E462F0B4E94}"/>
    <cellStyle name="Total 2 2 30 2 2 2 2" xfId="31966" xr:uid="{A76B316F-07C2-4786-BDF8-CE27932DF1C8}"/>
    <cellStyle name="Total 2 2 30 2 2 2_Volatility" xfId="31967" xr:uid="{110E2DBC-BE73-404E-8DC4-F82862C44891}"/>
    <cellStyle name="Total 2 2 30 2 2 3" xfId="31968" xr:uid="{660D6E05-B67E-407F-8A33-00EDA3904797}"/>
    <cellStyle name="Total 2 2 30 2 2_Volatility" xfId="31969" xr:uid="{A67EFFB1-575E-45BA-A902-F166EDED08FE}"/>
    <cellStyle name="Total 2 2 30 2 3" xfId="31970" xr:uid="{34126C7B-23E7-4D66-85B5-4315EAB104F9}"/>
    <cellStyle name="Total 2 2 30 2 3 2" xfId="31971" xr:uid="{F1EC86F7-FCA2-449F-A3DF-BA459F198222}"/>
    <cellStyle name="Total 2 2 30 2 3 2 2" xfId="31972" xr:uid="{5B7DDF7F-0AB4-4A89-AE5C-46736E737458}"/>
    <cellStyle name="Total 2 2 30 2 3 2_Volatility" xfId="31973" xr:uid="{4C66DF77-A520-4CD4-A0DA-BA7593350AA7}"/>
    <cellStyle name="Total 2 2 30 2 3 3" xfId="31974" xr:uid="{8141EC2A-24E1-43A0-892A-1E479FE79416}"/>
    <cellStyle name="Total 2 2 30 2 3_Volatility" xfId="31975" xr:uid="{48FC9C52-FBCA-4AD5-B8F6-520DA9A35B9C}"/>
    <cellStyle name="Total 2 2 30 2 4" xfId="31976" xr:uid="{4CBCE2A6-E872-4225-B6C1-874AF2099D56}"/>
    <cellStyle name="Total 2 2 30 2 4 2" xfId="31977" xr:uid="{7523EE1E-12F9-4510-8385-108ED9A37CF5}"/>
    <cellStyle name="Total 2 2 30 2 4_Volatility" xfId="31978" xr:uid="{4F0CDE91-F06C-4948-A321-141EB29F8BEF}"/>
    <cellStyle name="Total 2 2 30 2 5" xfId="31979" xr:uid="{C7450E96-FB00-4912-96B4-09FEE3349CE7}"/>
    <cellStyle name="Total 2 2 30 2_Volatility" xfId="31980" xr:uid="{BC844BB0-2727-49A7-A9D9-7D5359296EFC}"/>
    <cellStyle name="Total 2 2 30 3" xfId="31981" xr:uid="{3BDB7981-C6B8-4901-8005-1E6F5AA126E2}"/>
    <cellStyle name="Total 2 2 30 3 2" xfId="31982" xr:uid="{1DB617B7-A5DB-4285-A56B-829D2AC1593B}"/>
    <cellStyle name="Total 2 2 30 3 2 2" xfId="31983" xr:uid="{838C69A7-371F-4C9F-9C95-35920C3E8DF6}"/>
    <cellStyle name="Total 2 2 30 3 2_Volatility" xfId="31984" xr:uid="{B9965B87-08D2-48C1-96A2-F6D739F1ADBE}"/>
    <cellStyle name="Total 2 2 30 3 3" xfId="31985" xr:uid="{E11AA5CF-4C27-4065-8543-6544F6EB29AA}"/>
    <cellStyle name="Total 2 2 30 3_Volatility" xfId="31986" xr:uid="{89568B16-F938-4A26-88CE-4358B84FF657}"/>
    <cellStyle name="Total 2 2 30 4" xfId="31987" xr:uid="{8B781A51-89E6-4EF8-AB47-70A793D26713}"/>
    <cellStyle name="Total 2 2 30 4 2" xfId="31988" xr:uid="{3945CF7F-C289-4EFC-9AF2-6BD955C355FC}"/>
    <cellStyle name="Total 2 2 30 4_Volatility" xfId="31989" xr:uid="{1F406F7D-3BA7-4124-B20D-3AB4FCA13F2F}"/>
    <cellStyle name="Total 2 2 30 5" xfId="31990" xr:uid="{056DC8D4-E661-4085-A104-A078D5AD4B84}"/>
    <cellStyle name="Total 2 2 30_Volatility" xfId="31991" xr:uid="{EE40A188-96A4-4785-A1A2-11281F3DCDB0}"/>
    <cellStyle name="Total 2 2 31" xfId="31992" xr:uid="{497DC242-93FF-4E4D-A77C-E96F2E4D5DBF}"/>
    <cellStyle name="Total 2 2 31 2" xfId="31993" xr:uid="{A0B306FA-E405-46A6-950F-18A003EBD404}"/>
    <cellStyle name="Total 2 2 31 2 2" xfId="31994" xr:uid="{BC6D2F95-E396-4C55-B368-9227EFFA6D71}"/>
    <cellStyle name="Total 2 2 31 2 2 2" xfId="31995" xr:uid="{CC83D706-63F7-418C-9DF8-9F622C7CF0B5}"/>
    <cellStyle name="Total 2 2 31 2 2 2 2" xfId="31996" xr:uid="{2A20B6F3-3BD4-4624-AB23-244BD607DFC7}"/>
    <cellStyle name="Total 2 2 31 2 2 2_Volatility" xfId="31997" xr:uid="{765FCA0F-B9CB-4676-9C7C-4D0785089404}"/>
    <cellStyle name="Total 2 2 31 2 2 3" xfId="31998" xr:uid="{C2E54BC2-0A66-4581-82AC-71DBA7B67376}"/>
    <cellStyle name="Total 2 2 31 2 2_Volatility" xfId="31999" xr:uid="{07729F46-A420-4BD7-A6E1-C34821B044F4}"/>
    <cellStyle name="Total 2 2 31 2 3" xfId="32000" xr:uid="{800BC5B3-A71A-4B88-B45F-BC292F82A7CF}"/>
    <cellStyle name="Total 2 2 31 2 3 2" xfId="32001" xr:uid="{4C75B8DB-E449-4E48-85CB-2A0969B5259E}"/>
    <cellStyle name="Total 2 2 31 2 3 2 2" xfId="32002" xr:uid="{136DD702-11E0-41E0-B549-B32D99F8027D}"/>
    <cellStyle name="Total 2 2 31 2 3 2_Volatility" xfId="32003" xr:uid="{E7E16C39-C744-4163-AF67-3F5523EE9F4A}"/>
    <cellStyle name="Total 2 2 31 2 3 3" xfId="32004" xr:uid="{9F80ED02-857C-4FFF-890B-D4A817C3372A}"/>
    <cellStyle name="Total 2 2 31 2 3_Volatility" xfId="32005" xr:uid="{1885901D-1F7C-4359-92B8-799F2EBF7A47}"/>
    <cellStyle name="Total 2 2 31 2 4" xfId="32006" xr:uid="{C8354522-F4C6-44AF-B2C6-D401E37B41B8}"/>
    <cellStyle name="Total 2 2 31 2 4 2" xfId="32007" xr:uid="{1C5437F6-94F7-4527-8EEA-B387984C181E}"/>
    <cellStyle name="Total 2 2 31 2 4_Volatility" xfId="32008" xr:uid="{C5D81C1C-4005-45D2-93A4-456278A98050}"/>
    <cellStyle name="Total 2 2 31 2 5" xfId="32009" xr:uid="{3B79B470-FF3E-43F8-B2AF-E7AE878C50D1}"/>
    <cellStyle name="Total 2 2 31 2_Volatility" xfId="32010" xr:uid="{9F3E7723-394E-4EF4-B262-D864C6A8ED3E}"/>
    <cellStyle name="Total 2 2 31 3" xfId="32011" xr:uid="{AE5A60F3-F085-4AA1-B569-B9576E95CC75}"/>
    <cellStyle name="Total 2 2 31 3 2" xfId="32012" xr:uid="{577A4F84-DEA7-4ACE-8A2C-93860E552023}"/>
    <cellStyle name="Total 2 2 31 3 2 2" xfId="32013" xr:uid="{ACA32917-E685-4814-80A2-8241C8F9488A}"/>
    <cellStyle name="Total 2 2 31 3 2_Volatility" xfId="32014" xr:uid="{BA95799F-A374-420E-906D-859858DE771D}"/>
    <cellStyle name="Total 2 2 31 3 3" xfId="32015" xr:uid="{76BE5233-D46A-4345-8AF9-ABA825B4E00B}"/>
    <cellStyle name="Total 2 2 31 3_Volatility" xfId="32016" xr:uid="{74263C24-AADF-4166-BA9A-1524BC68FBC7}"/>
    <cellStyle name="Total 2 2 31 4" xfId="32017" xr:uid="{FF69BBCE-65BF-4903-8002-51094EDB9436}"/>
    <cellStyle name="Total 2 2 31 4 2" xfId="32018" xr:uid="{8F404AB0-A1E3-4CD1-A68C-0A23E4AE6424}"/>
    <cellStyle name="Total 2 2 31 4_Volatility" xfId="32019" xr:uid="{2D64251B-30C8-45BF-A442-3C65F92B6C16}"/>
    <cellStyle name="Total 2 2 31 5" xfId="32020" xr:uid="{4A8BFF7E-6A7C-459C-8401-7D78B9DAF796}"/>
    <cellStyle name="Total 2 2 31_Volatility" xfId="32021" xr:uid="{E9ADA541-B227-4A21-8940-571402A6484F}"/>
    <cellStyle name="Total 2 2 32" xfId="32022" xr:uid="{A1D82FA9-6B6C-45E4-B034-1CE6ABAA676F}"/>
    <cellStyle name="Total 2 2 32 2" xfId="32023" xr:uid="{D9C660ED-FE70-475D-84E3-88A06FF29029}"/>
    <cellStyle name="Total 2 2 32 2 2" xfId="32024" xr:uid="{384012DC-7B09-4BFA-B885-540139B34E32}"/>
    <cellStyle name="Total 2 2 32 2 2 2" xfId="32025" xr:uid="{D6EAD375-966E-48BB-BC57-65AD2F56E0C2}"/>
    <cellStyle name="Total 2 2 32 2 2 2 2" xfId="32026" xr:uid="{49F0BA20-A943-49CC-B7A2-AD09AA282D12}"/>
    <cellStyle name="Total 2 2 32 2 2 2_Volatility" xfId="32027" xr:uid="{F56DEBF9-A8F7-4AD4-BA55-34374EE1E6DB}"/>
    <cellStyle name="Total 2 2 32 2 2 3" xfId="32028" xr:uid="{D68F8618-15CE-4EA6-8772-53877E9FFC69}"/>
    <cellStyle name="Total 2 2 32 2 2_Volatility" xfId="32029" xr:uid="{786265EE-9987-4F87-B97B-EAC4DED8C881}"/>
    <cellStyle name="Total 2 2 32 2 3" xfId="32030" xr:uid="{2B830DFC-EED0-4B76-9279-8D6298E8DC56}"/>
    <cellStyle name="Total 2 2 32 2 3 2" xfId="32031" xr:uid="{89F4E23F-61A0-415C-82A1-C6CB9EA2AD29}"/>
    <cellStyle name="Total 2 2 32 2 3 2 2" xfId="32032" xr:uid="{7DC523F9-7AB0-4643-BB3A-09705241A33D}"/>
    <cellStyle name="Total 2 2 32 2 3 2_Volatility" xfId="32033" xr:uid="{AD9AFCEB-C184-4E64-A470-0B63D5013977}"/>
    <cellStyle name="Total 2 2 32 2 3 3" xfId="32034" xr:uid="{B3223181-7B31-4FA6-AB28-3FE83D21A7C3}"/>
    <cellStyle name="Total 2 2 32 2 3_Volatility" xfId="32035" xr:uid="{1CD4998F-442D-40C6-9DCE-B75E5ED956A3}"/>
    <cellStyle name="Total 2 2 32 2 4" xfId="32036" xr:uid="{EBDD7127-7ED7-494C-88F2-B850FCA93EF9}"/>
    <cellStyle name="Total 2 2 32 2 4 2" xfId="32037" xr:uid="{F8B11F0A-EBDC-46BD-B1BC-88CEFCDA4ACB}"/>
    <cellStyle name="Total 2 2 32 2 4_Volatility" xfId="32038" xr:uid="{81679C5A-183F-41E1-9C79-376AF5B0486B}"/>
    <cellStyle name="Total 2 2 32 2 5" xfId="32039" xr:uid="{2709EED4-8862-46BC-BB40-CF58A854A3DB}"/>
    <cellStyle name="Total 2 2 32 2_Volatility" xfId="32040" xr:uid="{1FCDF869-B3F6-4FBF-8703-E1B7264DB94C}"/>
    <cellStyle name="Total 2 2 32 3" xfId="32041" xr:uid="{7A165D2E-9E70-42CD-9095-541C836F146B}"/>
    <cellStyle name="Total 2 2 32 3 2" xfId="32042" xr:uid="{BC4DADC6-8CBB-4AA1-BA46-3BF551D8A7B1}"/>
    <cellStyle name="Total 2 2 32 3 2 2" xfId="32043" xr:uid="{B14415CE-128D-4D20-8D13-395542282B7E}"/>
    <cellStyle name="Total 2 2 32 3 2_Volatility" xfId="32044" xr:uid="{9DA9BD44-F0BD-4F7A-AD8B-44CC584E761A}"/>
    <cellStyle name="Total 2 2 32 3 3" xfId="32045" xr:uid="{3E98CC55-801E-4B2F-8E8E-20DD96933A42}"/>
    <cellStyle name="Total 2 2 32 3_Volatility" xfId="32046" xr:uid="{11248430-CA17-4127-87F5-168BC9B63B4A}"/>
    <cellStyle name="Total 2 2 32 4" xfId="32047" xr:uid="{C1898489-6ADA-487D-ADBC-34EAB1B4A2A2}"/>
    <cellStyle name="Total 2 2 32 4 2" xfId="32048" xr:uid="{865CA240-891A-44CB-BE98-EAFA3FE1B758}"/>
    <cellStyle name="Total 2 2 32 4_Volatility" xfId="32049" xr:uid="{754D82C6-1A49-4B98-BDD3-E11F07DB0301}"/>
    <cellStyle name="Total 2 2 32 5" xfId="32050" xr:uid="{2F0AED95-9C72-4A90-9DE9-CF848D82B86B}"/>
    <cellStyle name="Total 2 2 32_Volatility" xfId="32051" xr:uid="{01EC4725-3E6E-4E5B-952A-2A8A1A4F6726}"/>
    <cellStyle name="Total 2 2 33" xfId="32052" xr:uid="{2F73E1EF-33A5-4813-A091-1B2CED6FEA8C}"/>
    <cellStyle name="Total 2 2 33 2" xfId="32053" xr:uid="{72CB69FC-C1F0-489F-9BD7-90D03A2125B7}"/>
    <cellStyle name="Total 2 2 33 2 2" xfId="32054" xr:uid="{7D6C46EB-A381-4053-BC93-C1F24E054E22}"/>
    <cellStyle name="Total 2 2 33 2 2 2" xfId="32055" xr:uid="{AB59F6A5-0A45-4123-8B45-EB815977D519}"/>
    <cellStyle name="Total 2 2 33 2 2 2 2" xfId="32056" xr:uid="{E182B5A2-496C-4E2F-925E-099670143461}"/>
    <cellStyle name="Total 2 2 33 2 2 2_Volatility" xfId="32057" xr:uid="{60DC8B63-47F2-4DAE-B288-8D4CBED9710C}"/>
    <cellStyle name="Total 2 2 33 2 2 3" xfId="32058" xr:uid="{38832847-88EC-47AC-A983-B0FFAD839FF3}"/>
    <cellStyle name="Total 2 2 33 2 2_Volatility" xfId="32059" xr:uid="{4CE34487-0096-4793-8A54-C47089A83565}"/>
    <cellStyle name="Total 2 2 33 2 3" xfId="32060" xr:uid="{5DBBCBAC-7A88-47C2-9730-43AEFB9DEE2D}"/>
    <cellStyle name="Total 2 2 33 2 3 2" xfId="32061" xr:uid="{74AB45B0-33FB-409A-AA65-BB8DC26B8550}"/>
    <cellStyle name="Total 2 2 33 2 3 2 2" xfId="32062" xr:uid="{A1C71C4C-A028-4DCD-B8C0-7FDB695802D4}"/>
    <cellStyle name="Total 2 2 33 2 3 2_Volatility" xfId="32063" xr:uid="{ECD134EB-1C42-4AB5-A454-9350C12052B8}"/>
    <cellStyle name="Total 2 2 33 2 3 3" xfId="32064" xr:uid="{9389E5C9-0F64-4BF4-986D-165EE81662A6}"/>
    <cellStyle name="Total 2 2 33 2 3_Volatility" xfId="32065" xr:uid="{EF25A9B5-77F2-4BA6-9C3E-F77E3D44961E}"/>
    <cellStyle name="Total 2 2 33 2 4" xfId="32066" xr:uid="{E267C8AD-2FA9-4A69-BB4F-BB9AEF9701F1}"/>
    <cellStyle name="Total 2 2 33 2 4 2" xfId="32067" xr:uid="{08BF7072-E197-44D4-867D-9EC23A353EBF}"/>
    <cellStyle name="Total 2 2 33 2 4_Volatility" xfId="32068" xr:uid="{873E1956-B07D-4841-9C92-2BB0796C2D0D}"/>
    <cellStyle name="Total 2 2 33 2 5" xfId="32069" xr:uid="{F8E22A58-9FA7-4FFD-A01C-F5126DA93A6B}"/>
    <cellStyle name="Total 2 2 33 2_Volatility" xfId="32070" xr:uid="{141DCDC8-4F82-4DE2-B37F-492E6C684731}"/>
    <cellStyle name="Total 2 2 33 3" xfId="32071" xr:uid="{2ED56796-85BB-4BAE-A1EC-FEE0A16D39BE}"/>
    <cellStyle name="Total 2 2 33 3 2" xfId="32072" xr:uid="{EC5081AE-7B70-4B80-B7A7-68C09C91F153}"/>
    <cellStyle name="Total 2 2 33 3 2 2" xfId="32073" xr:uid="{80380E3F-77C3-4CBF-A63A-86D06710EA75}"/>
    <cellStyle name="Total 2 2 33 3 2_Volatility" xfId="32074" xr:uid="{D1FD8D3F-2662-453E-9B2B-3486B39F12C8}"/>
    <cellStyle name="Total 2 2 33 3 3" xfId="32075" xr:uid="{BEBC96CA-FC3F-4390-87D4-125F642B050F}"/>
    <cellStyle name="Total 2 2 33 3_Volatility" xfId="32076" xr:uid="{8132D7D7-38C4-4E59-B94D-2FDDB3E432CF}"/>
    <cellStyle name="Total 2 2 33 4" xfId="32077" xr:uid="{252A7948-8FC5-4FA4-85A7-5AB28ACA30E8}"/>
    <cellStyle name="Total 2 2 33 4 2" xfId="32078" xr:uid="{A69D98B7-8D32-45C2-8050-3B6221AEBD67}"/>
    <cellStyle name="Total 2 2 33 4_Volatility" xfId="32079" xr:uid="{9D2EFED5-9299-4DE0-95BD-001357A8AF86}"/>
    <cellStyle name="Total 2 2 33 5" xfId="32080" xr:uid="{DF52A7CD-5E5A-4E8A-B145-08373D36B609}"/>
    <cellStyle name="Total 2 2 33_Volatility" xfId="32081" xr:uid="{3013A76C-DB2F-4D7E-85F4-9697AF4434CD}"/>
    <cellStyle name="Total 2 2 34" xfId="32082" xr:uid="{4AB364D8-8724-4929-8104-892978071F50}"/>
    <cellStyle name="Total 2 2 34 2" xfId="32083" xr:uid="{1B7EB3D0-0A35-4D83-BE8E-B68BC0CBEB7F}"/>
    <cellStyle name="Total 2 2 34 2 2" xfId="32084" xr:uid="{B5DDD4A1-2E81-48D1-AD0D-5F2A3DA49DF4}"/>
    <cellStyle name="Total 2 2 34 2 2 2" xfId="32085" xr:uid="{40076DC9-C0DB-4777-AB5C-AD5BB2848DDD}"/>
    <cellStyle name="Total 2 2 34 2 2 2 2" xfId="32086" xr:uid="{4CF2B02B-05DC-445C-9B3B-AD3DF95C0E5E}"/>
    <cellStyle name="Total 2 2 34 2 2 2_Volatility" xfId="32087" xr:uid="{B4AD8B3D-0B48-498E-B3F0-115FC5DDAFC0}"/>
    <cellStyle name="Total 2 2 34 2 2 3" xfId="32088" xr:uid="{0EE6C44D-740B-414A-A25B-E0BFCA752B74}"/>
    <cellStyle name="Total 2 2 34 2 2_Volatility" xfId="32089" xr:uid="{2AE7757E-987F-4241-9C81-4A1904241294}"/>
    <cellStyle name="Total 2 2 34 2 3" xfId="32090" xr:uid="{557C146E-9162-4095-B68C-DC4A02C69043}"/>
    <cellStyle name="Total 2 2 34 2 3 2" xfId="32091" xr:uid="{F5060C11-2E06-4B3A-9FC5-8CF8D18A9848}"/>
    <cellStyle name="Total 2 2 34 2 3 2 2" xfId="32092" xr:uid="{1E8EEBED-6A0B-4E72-A57D-4DA7C52164E0}"/>
    <cellStyle name="Total 2 2 34 2 3 2_Volatility" xfId="32093" xr:uid="{F02A63C4-BB2A-4502-A619-A4029EFAAD50}"/>
    <cellStyle name="Total 2 2 34 2 3 3" xfId="32094" xr:uid="{F54C37D0-DD90-4263-98A1-1CEE418E05BB}"/>
    <cellStyle name="Total 2 2 34 2 3_Volatility" xfId="32095" xr:uid="{B8D36449-F103-42EA-A255-166CDFC52C1F}"/>
    <cellStyle name="Total 2 2 34 2 4" xfId="32096" xr:uid="{02B083C7-5A06-4494-B756-38985B118BAA}"/>
    <cellStyle name="Total 2 2 34 2 4 2" xfId="32097" xr:uid="{29DA8C94-5AF0-4632-9F32-F122377AF2F2}"/>
    <cellStyle name="Total 2 2 34 2 4_Volatility" xfId="32098" xr:uid="{D8D9AA10-1DAD-4301-80C0-6235F5D6C19B}"/>
    <cellStyle name="Total 2 2 34 2 5" xfId="32099" xr:uid="{3411BBFE-3F88-4DC9-9841-E5BD19439DEA}"/>
    <cellStyle name="Total 2 2 34 2_Volatility" xfId="32100" xr:uid="{9D5D7ADF-B471-4BAD-A6DF-A4782D1F11CF}"/>
    <cellStyle name="Total 2 2 34 3" xfId="32101" xr:uid="{A6EF7D50-3BF5-4766-BC12-BEC1E9001824}"/>
    <cellStyle name="Total 2 2 34 3 2" xfId="32102" xr:uid="{87571634-7B20-45BD-AA13-0BE36793324F}"/>
    <cellStyle name="Total 2 2 34 3 2 2" xfId="32103" xr:uid="{CEEF54B5-B4E1-4D64-B96D-F153ACCACFCE}"/>
    <cellStyle name="Total 2 2 34 3 2_Volatility" xfId="32104" xr:uid="{587D472B-7496-43BE-8715-CB0EC083FADF}"/>
    <cellStyle name="Total 2 2 34 3 3" xfId="32105" xr:uid="{E474723C-FB66-482F-8A07-582B43F807E5}"/>
    <cellStyle name="Total 2 2 34 3_Volatility" xfId="32106" xr:uid="{B543A17F-8FB1-4B1D-A117-AB66FD5558E3}"/>
    <cellStyle name="Total 2 2 34 4" xfId="32107" xr:uid="{4C9EB33A-730A-47E6-88E1-E1FB89172504}"/>
    <cellStyle name="Total 2 2 34 4 2" xfId="32108" xr:uid="{D86557E2-852E-4229-9723-CFF8FFEB069F}"/>
    <cellStyle name="Total 2 2 34 4_Volatility" xfId="32109" xr:uid="{4EAA0297-AD83-42C1-BD83-E1009155FC77}"/>
    <cellStyle name="Total 2 2 34 5" xfId="32110" xr:uid="{451CCE55-97F7-473C-938F-94A461A72E66}"/>
    <cellStyle name="Total 2 2 34_Volatility" xfId="32111" xr:uid="{09AEBF88-9C29-4E4C-B7C7-3961BCA19FE6}"/>
    <cellStyle name="Total 2 2 35" xfId="32112" xr:uid="{548BBDDE-9373-49B1-950E-D464E3E084B3}"/>
    <cellStyle name="Total 2 2 35 2" xfId="32113" xr:uid="{5C56B945-6EA9-4BAA-91D1-1901215BE748}"/>
    <cellStyle name="Total 2 2 35 2 2" xfId="32114" xr:uid="{CC1F4BDA-846B-4B8F-B6B9-90256A61AA08}"/>
    <cellStyle name="Total 2 2 35 2 2 2" xfId="32115" xr:uid="{9F189365-8D85-4835-AD3E-8B7B03A3BF76}"/>
    <cellStyle name="Total 2 2 35 2 2 2 2" xfId="32116" xr:uid="{E7C69B77-900A-47AC-B123-33245EFE1344}"/>
    <cellStyle name="Total 2 2 35 2 2 2_Volatility" xfId="32117" xr:uid="{257786D3-1B95-4965-B1A6-C9471B25A502}"/>
    <cellStyle name="Total 2 2 35 2 2 3" xfId="32118" xr:uid="{6FB217D1-731D-4E48-82BD-AAF3612BCEA2}"/>
    <cellStyle name="Total 2 2 35 2 2_Volatility" xfId="32119" xr:uid="{1EDD02E5-0FB3-430F-A880-0D93180D55B6}"/>
    <cellStyle name="Total 2 2 35 2 3" xfId="32120" xr:uid="{55310F89-9CEB-463A-A8EA-0E7BBA1F9AC7}"/>
    <cellStyle name="Total 2 2 35 2 3 2" xfId="32121" xr:uid="{A757ED73-319E-44CD-81B5-52BDB1363C31}"/>
    <cellStyle name="Total 2 2 35 2 3 2 2" xfId="32122" xr:uid="{021F5CB2-CDE2-444B-8CE8-07EF3CA13A5F}"/>
    <cellStyle name="Total 2 2 35 2 3 2_Volatility" xfId="32123" xr:uid="{651575BE-5049-4C40-93A8-A6468AE258BE}"/>
    <cellStyle name="Total 2 2 35 2 3 3" xfId="32124" xr:uid="{7FEDF9D7-175F-4ADC-A53B-160B7F557692}"/>
    <cellStyle name="Total 2 2 35 2 3_Volatility" xfId="32125" xr:uid="{93029878-00D9-452D-9BC8-F6CCCD8C661A}"/>
    <cellStyle name="Total 2 2 35 2 4" xfId="32126" xr:uid="{99CCD1BC-D495-40A9-8FF0-A1D9099C7EB1}"/>
    <cellStyle name="Total 2 2 35 2 4 2" xfId="32127" xr:uid="{1BECA5C6-E499-48AF-AF59-BC6B21A0816E}"/>
    <cellStyle name="Total 2 2 35 2 4_Volatility" xfId="32128" xr:uid="{304F3824-5FB0-42D2-9789-6CB7B5B4F14F}"/>
    <cellStyle name="Total 2 2 35 2 5" xfId="32129" xr:uid="{F40C8939-F9FC-4DBC-9D36-F9A42FC6B6E0}"/>
    <cellStyle name="Total 2 2 35 2_Volatility" xfId="32130" xr:uid="{806D18D5-FED6-4CBF-A142-B180F22E991A}"/>
    <cellStyle name="Total 2 2 35 3" xfId="32131" xr:uid="{F86015CA-73F5-45FB-9789-414D3E3C2098}"/>
    <cellStyle name="Total 2 2 35 3 2" xfId="32132" xr:uid="{6E96EF9D-04AB-4F56-9096-A03A015AE7F7}"/>
    <cellStyle name="Total 2 2 35 3 2 2" xfId="32133" xr:uid="{E98FE4AC-1719-4452-A8AE-5D921DF35F43}"/>
    <cellStyle name="Total 2 2 35 3 2_Volatility" xfId="32134" xr:uid="{3DEB7B20-D987-44B2-980B-886A6DA360D9}"/>
    <cellStyle name="Total 2 2 35 3 3" xfId="32135" xr:uid="{837FB67F-FEE6-4B81-A887-7E63AB463930}"/>
    <cellStyle name="Total 2 2 35 3_Volatility" xfId="32136" xr:uid="{91002225-4E78-4BEF-9E98-25028BBB4124}"/>
    <cellStyle name="Total 2 2 35 4" xfId="32137" xr:uid="{B1FF299A-7A76-4FCB-BA31-A7EE9FE629C2}"/>
    <cellStyle name="Total 2 2 35 4 2" xfId="32138" xr:uid="{38DACA4E-4B1D-4528-ABE3-C23F1155E1E8}"/>
    <cellStyle name="Total 2 2 35 4_Volatility" xfId="32139" xr:uid="{A031BD3C-A134-4BCD-A6E2-F992F4474180}"/>
    <cellStyle name="Total 2 2 35 5" xfId="32140" xr:uid="{88CA492C-0781-4558-BAFC-4E3373D00915}"/>
    <cellStyle name="Total 2 2 35_Volatility" xfId="32141" xr:uid="{A4C5D351-744F-4A1A-AA8A-162F1A5171FD}"/>
    <cellStyle name="Total 2 2 36" xfId="32142" xr:uid="{5FBEB848-806D-482C-9D82-583CF38E16DA}"/>
    <cellStyle name="Total 2 2 36 2" xfId="32143" xr:uid="{06B039B6-D47C-4C30-85A5-BEB44933D639}"/>
    <cellStyle name="Total 2 2 36 2 2" xfId="32144" xr:uid="{CC265F11-B044-4010-B6CA-B9CC906BD445}"/>
    <cellStyle name="Total 2 2 36 2 2 2" xfId="32145" xr:uid="{BC64E374-28CF-4BE6-9ADE-D780225AE489}"/>
    <cellStyle name="Total 2 2 36 2 2 2 2" xfId="32146" xr:uid="{AD108E08-2328-49D3-8C99-7EDC4BABA761}"/>
    <cellStyle name="Total 2 2 36 2 2 2_Volatility" xfId="32147" xr:uid="{A7D3E2F5-C3C8-4742-9A91-9862BC8B2657}"/>
    <cellStyle name="Total 2 2 36 2 2 3" xfId="32148" xr:uid="{6216EDA7-CC76-41CE-A6A0-AB6623D35936}"/>
    <cellStyle name="Total 2 2 36 2 2_Volatility" xfId="32149" xr:uid="{062C782A-522C-4BF5-8A15-3D14630C3885}"/>
    <cellStyle name="Total 2 2 36 2 3" xfId="32150" xr:uid="{811AA5E2-8ADA-47E1-8609-C09F083C6327}"/>
    <cellStyle name="Total 2 2 36 2 3 2" xfId="32151" xr:uid="{02B187F2-4D28-4539-B844-8B01F2EE304E}"/>
    <cellStyle name="Total 2 2 36 2 3 2 2" xfId="32152" xr:uid="{3FC518A4-DC74-4E50-B19B-E68256EC604A}"/>
    <cellStyle name="Total 2 2 36 2 3 2_Volatility" xfId="32153" xr:uid="{6696D0C3-10FD-4D3F-8A67-4F13DD9B86B7}"/>
    <cellStyle name="Total 2 2 36 2 3 3" xfId="32154" xr:uid="{DA310393-5E75-4975-9265-A7E760C16BF2}"/>
    <cellStyle name="Total 2 2 36 2 3_Volatility" xfId="32155" xr:uid="{C545A0C8-A366-4BCE-A18E-E0743BA3037D}"/>
    <cellStyle name="Total 2 2 36 2 4" xfId="32156" xr:uid="{37C29A48-C633-4889-8134-1ECEA06AC5B5}"/>
    <cellStyle name="Total 2 2 36 2 4 2" xfId="32157" xr:uid="{6D5F3C49-DC74-4C8F-BDC6-5ABB77ED02F9}"/>
    <cellStyle name="Total 2 2 36 2 4_Volatility" xfId="32158" xr:uid="{6B2B285D-5AB0-49AF-8816-B9FDA6C4C790}"/>
    <cellStyle name="Total 2 2 36 2 5" xfId="32159" xr:uid="{8EB42C55-E2CA-41BF-8535-A8B489C202D1}"/>
    <cellStyle name="Total 2 2 36 2_Volatility" xfId="32160" xr:uid="{D007C140-8E16-489A-851F-FD92670DFE60}"/>
    <cellStyle name="Total 2 2 36 3" xfId="32161" xr:uid="{BBE6F954-D8EB-451F-B423-5C29EF7C2612}"/>
    <cellStyle name="Total 2 2 36 3 2" xfId="32162" xr:uid="{B1BADA23-9556-4521-854B-F39C1206C2E0}"/>
    <cellStyle name="Total 2 2 36 3 2 2" xfId="32163" xr:uid="{285AD9E5-BC09-4144-8D6A-B5B67B6A4F9E}"/>
    <cellStyle name="Total 2 2 36 3 2_Volatility" xfId="32164" xr:uid="{5A533AEF-5C0A-4992-A7D5-4719C2F9F714}"/>
    <cellStyle name="Total 2 2 36 3 3" xfId="32165" xr:uid="{ADCCC197-AC9C-49BF-97ED-9D9A5BE405C1}"/>
    <cellStyle name="Total 2 2 36 3_Volatility" xfId="32166" xr:uid="{D85E1B5F-1E3B-4AF1-85A8-9B670DA0061D}"/>
    <cellStyle name="Total 2 2 36 4" xfId="32167" xr:uid="{FE289E34-B2D5-4B79-8516-D51E34A1D049}"/>
    <cellStyle name="Total 2 2 36 4 2" xfId="32168" xr:uid="{994C8AFA-E44E-4B7D-90C9-6BD7C8A63B0F}"/>
    <cellStyle name="Total 2 2 36 4_Volatility" xfId="32169" xr:uid="{65F00927-53DD-481B-B98E-9F993C469BFC}"/>
    <cellStyle name="Total 2 2 36 5" xfId="32170" xr:uid="{FDCE83C7-18C1-4031-8D29-9377A58CC09E}"/>
    <cellStyle name="Total 2 2 36_Volatility" xfId="32171" xr:uid="{2BB49BC4-B9FF-4CCD-B0A9-8E16499D39B4}"/>
    <cellStyle name="Total 2 2 37" xfId="32172" xr:uid="{F2313E6A-4129-4F7D-9FA9-BC860133E5D7}"/>
    <cellStyle name="Total 2 2 37 2" xfId="32173" xr:uid="{538AA5C5-86AC-46F2-8457-ED55E2984D12}"/>
    <cellStyle name="Total 2 2 37 2 2" xfId="32174" xr:uid="{335D9D0C-F482-49A1-BC58-199CFF5F354D}"/>
    <cellStyle name="Total 2 2 37 2 2 2" xfId="32175" xr:uid="{C5B618ED-4141-4DB9-B583-427C6CF8498A}"/>
    <cellStyle name="Total 2 2 37 2 2 2 2" xfId="32176" xr:uid="{6112ED90-1466-4335-8287-8FDF370894D0}"/>
    <cellStyle name="Total 2 2 37 2 2 2_Volatility" xfId="32177" xr:uid="{A359446E-3510-4404-8856-24CC41B02377}"/>
    <cellStyle name="Total 2 2 37 2 2 3" xfId="32178" xr:uid="{E559EFC3-5405-4BA6-B47A-ED490B14DA87}"/>
    <cellStyle name="Total 2 2 37 2 2_Volatility" xfId="32179" xr:uid="{CE36E627-FEF6-4312-B8E4-B004CF2624A8}"/>
    <cellStyle name="Total 2 2 37 2 3" xfId="32180" xr:uid="{AD9C1CEF-BA43-4F3A-B37D-812AAB5F2B2A}"/>
    <cellStyle name="Total 2 2 37 2 3 2" xfId="32181" xr:uid="{A26A19FC-670E-49B1-8533-3851C6C189EC}"/>
    <cellStyle name="Total 2 2 37 2 3 2 2" xfId="32182" xr:uid="{08B3DD5B-82C9-4FAB-9B99-84331B1D8F4C}"/>
    <cellStyle name="Total 2 2 37 2 3 2_Volatility" xfId="32183" xr:uid="{4482B9EA-9125-4082-A737-D5DFBB4DFB3E}"/>
    <cellStyle name="Total 2 2 37 2 3 3" xfId="32184" xr:uid="{8B4C3B24-9D33-41D8-BC85-AB3B368909D2}"/>
    <cellStyle name="Total 2 2 37 2 3_Volatility" xfId="32185" xr:uid="{5503ED93-3C5D-4960-AF26-E8A22F352379}"/>
    <cellStyle name="Total 2 2 37 2 4" xfId="32186" xr:uid="{D02D3B25-0071-48C6-A284-FB5AE2F75577}"/>
    <cellStyle name="Total 2 2 37 2 4 2" xfId="32187" xr:uid="{7CC622A5-D242-45EB-81DF-25414D871DDA}"/>
    <cellStyle name="Total 2 2 37 2 4_Volatility" xfId="32188" xr:uid="{41C2205C-C15F-43E6-A25F-4325E4DF01C8}"/>
    <cellStyle name="Total 2 2 37 2 5" xfId="32189" xr:uid="{00FF2FFF-B3A0-4E50-9C51-08B8B271160B}"/>
    <cellStyle name="Total 2 2 37 2_Volatility" xfId="32190" xr:uid="{6D69AF0D-014B-49F6-955F-B88BA54CEFF2}"/>
    <cellStyle name="Total 2 2 37 3" xfId="32191" xr:uid="{52E92058-CB34-410D-B660-D134DAA98CCF}"/>
    <cellStyle name="Total 2 2 37 3 2" xfId="32192" xr:uid="{95BDBDD1-0177-4C44-8408-BB65128E9A02}"/>
    <cellStyle name="Total 2 2 37 3 2 2" xfId="32193" xr:uid="{07C88F18-CF52-43DE-BA49-8E2796331DB0}"/>
    <cellStyle name="Total 2 2 37 3 2_Volatility" xfId="32194" xr:uid="{7FCF06EA-8803-4E2B-9B68-F495274532BF}"/>
    <cellStyle name="Total 2 2 37 3 3" xfId="32195" xr:uid="{6056D447-F3BD-43A4-8AA3-EF0BFA5464DA}"/>
    <cellStyle name="Total 2 2 37 3_Volatility" xfId="32196" xr:uid="{B56A2F91-0CFF-48BE-A41D-3901CEB87015}"/>
    <cellStyle name="Total 2 2 37 4" xfId="32197" xr:uid="{8B96C4ED-33CC-49A9-8900-7B8600E4FEE1}"/>
    <cellStyle name="Total 2 2 37 4 2" xfId="32198" xr:uid="{CA155B7D-C9AB-4572-A907-8B4FD2D1CD36}"/>
    <cellStyle name="Total 2 2 37 4_Volatility" xfId="32199" xr:uid="{706D7262-B92A-47AC-850F-5E88FBD5DB3F}"/>
    <cellStyle name="Total 2 2 37 5" xfId="32200" xr:uid="{2A0F57E8-1D7F-41B5-8E05-D946949191C6}"/>
    <cellStyle name="Total 2 2 37_Volatility" xfId="32201" xr:uid="{9833CAFE-80BD-43B5-AA81-2747984044C0}"/>
    <cellStyle name="Total 2 2 38" xfId="32202" xr:uid="{6C817C0D-ACE4-440D-A02D-9A74BBA160EF}"/>
    <cellStyle name="Total 2 2 38 2" xfId="32203" xr:uid="{BCFC68A0-D7A4-407D-BE0E-0A03C78125D3}"/>
    <cellStyle name="Total 2 2 38 2 2" xfId="32204" xr:uid="{A8AAAD57-20DF-44A9-BD26-56DE672DB02A}"/>
    <cellStyle name="Total 2 2 38 2 2 2" xfId="32205" xr:uid="{4B520793-9D0C-4963-B3BB-36FEC00C79FD}"/>
    <cellStyle name="Total 2 2 38 2 2 2 2" xfId="32206" xr:uid="{52C19D16-51A0-49C5-80F7-4F862A19E6C2}"/>
    <cellStyle name="Total 2 2 38 2 2 2_Volatility" xfId="32207" xr:uid="{EEF4A642-1424-4105-AA27-6CEDE8AAC941}"/>
    <cellStyle name="Total 2 2 38 2 2 3" xfId="32208" xr:uid="{38CFFD3D-5F23-49F2-AB9D-EF96693B66AF}"/>
    <cellStyle name="Total 2 2 38 2 2_Volatility" xfId="32209" xr:uid="{07EF0691-F78D-4650-966C-41E6017F19A7}"/>
    <cellStyle name="Total 2 2 38 2 3" xfId="32210" xr:uid="{FE16C316-3748-477E-A53F-F5C016AE4552}"/>
    <cellStyle name="Total 2 2 38 2 3 2" xfId="32211" xr:uid="{715B29DD-D8E5-4DDF-9DCD-5437C7D30C3A}"/>
    <cellStyle name="Total 2 2 38 2 3 2 2" xfId="32212" xr:uid="{1A6A5255-E4FC-4322-A8E4-9911E1FA5364}"/>
    <cellStyle name="Total 2 2 38 2 3 2_Volatility" xfId="32213" xr:uid="{CC67BCBB-11FE-4EC0-B023-98D13A9EB44F}"/>
    <cellStyle name="Total 2 2 38 2 3 3" xfId="32214" xr:uid="{E3255D71-9F53-455E-BEE5-81B315622113}"/>
    <cellStyle name="Total 2 2 38 2 3_Volatility" xfId="32215" xr:uid="{B86651AB-50DF-42A8-AAA3-8E259E071B2C}"/>
    <cellStyle name="Total 2 2 38 2 4" xfId="32216" xr:uid="{767B02A8-80FF-476C-8BF9-775E1CF934D2}"/>
    <cellStyle name="Total 2 2 38 2 4 2" xfId="32217" xr:uid="{24DD0806-FE23-4A23-815B-441C5CE75FA9}"/>
    <cellStyle name="Total 2 2 38 2 4_Volatility" xfId="32218" xr:uid="{87F8AC0A-918E-4732-A0A4-7F996265A179}"/>
    <cellStyle name="Total 2 2 38 2 5" xfId="32219" xr:uid="{3772BE71-6136-4091-B32B-3C49893CC5A0}"/>
    <cellStyle name="Total 2 2 38 2_Volatility" xfId="32220" xr:uid="{8AB9A3DD-E254-4F5D-8188-0E10852EC862}"/>
    <cellStyle name="Total 2 2 38 3" xfId="32221" xr:uid="{DD45E90E-1E65-4AC3-812D-B6A6CCD954DC}"/>
    <cellStyle name="Total 2 2 38 3 2" xfId="32222" xr:uid="{017D4AFA-1468-4E44-A699-56E9D04896B7}"/>
    <cellStyle name="Total 2 2 38 3 2 2" xfId="32223" xr:uid="{F6E77F43-96F9-4EF2-A34A-B830B6AB9F89}"/>
    <cellStyle name="Total 2 2 38 3 2_Volatility" xfId="32224" xr:uid="{C54C2C85-B782-4FA6-9D86-FA497A6D46F8}"/>
    <cellStyle name="Total 2 2 38 3 3" xfId="32225" xr:uid="{1A57F483-9B73-4359-BE19-192F29AFCA31}"/>
    <cellStyle name="Total 2 2 38 3_Volatility" xfId="32226" xr:uid="{6AEB1943-4A84-4D20-B3AC-D705CC3C298E}"/>
    <cellStyle name="Total 2 2 38 4" xfId="32227" xr:uid="{19E11852-5934-48C0-953B-3958C766A076}"/>
    <cellStyle name="Total 2 2 38 4 2" xfId="32228" xr:uid="{24C38BE6-9D99-46EA-B823-EBA115564F69}"/>
    <cellStyle name="Total 2 2 38 4_Volatility" xfId="32229" xr:uid="{ADFC0785-BBFC-4B83-826D-681E58EB928A}"/>
    <cellStyle name="Total 2 2 38 5" xfId="32230" xr:uid="{DC5A26C8-DB83-47DE-81A6-7A83D1BB92DC}"/>
    <cellStyle name="Total 2 2 38_Volatility" xfId="32231" xr:uid="{FED5D213-1DA3-4754-8A4A-007517900C54}"/>
    <cellStyle name="Total 2 2 39" xfId="32232" xr:uid="{BEAD6014-B224-49F7-BA8B-F7505F133E16}"/>
    <cellStyle name="Total 2 2 39 2" xfId="32233" xr:uid="{F85D4020-E654-47F5-8525-AB31E5A43047}"/>
    <cellStyle name="Total 2 2 39 2 2" xfId="32234" xr:uid="{98326749-E283-4048-9EC1-AB11E06A9DFB}"/>
    <cellStyle name="Total 2 2 39 2 2 2" xfId="32235" xr:uid="{D481C5D6-C4A3-41EF-B7F2-E02FEC2657D0}"/>
    <cellStyle name="Total 2 2 39 2 2 2 2" xfId="32236" xr:uid="{A41C6B79-01DF-4241-AB43-B6B2E0F725E9}"/>
    <cellStyle name="Total 2 2 39 2 2 2_Volatility" xfId="32237" xr:uid="{ED226C95-AF83-4BA0-BB6C-F8B1B94A8640}"/>
    <cellStyle name="Total 2 2 39 2 2 3" xfId="32238" xr:uid="{593FCF04-AFF1-4E81-B85B-87C4DDD4514E}"/>
    <cellStyle name="Total 2 2 39 2 2_Volatility" xfId="32239" xr:uid="{B6CD2441-C747-4C0B-8B14-15A4A4ADE832}"/>
    <cellStyle name="Total 2 2 39 2 3" xfId="32240" xr:uid="{33A352AC-1BB0-479D-B5A0-B732EE62DCB0}"/>
    <cellStyle name="Total 2 2 39 2 3 2" xfId="32241" xr:uid="{4EE1D61A-BF30-4241-9B5E-9DE81EC28F47}"/>
    <cellStyle name="Total 2 2 39 2 3 2 2" xfId="32242" xr:uid="{A0F69463-4525-4CC7-BCB9-7B9459A52BDE}"/>
    <cellStyle name="Total 2 2 39 2 3 2_Volatility" xfId="32243" xr:uid="{0B277A57-0664-47B4-8362-01231750D4F0}"/>
    <cellStyle name="Total 2 2 39 2 3 3" xfId="32244" xr:uid="{F04F7ED0-1300-49D9-A591-2DACD26EB3CE}"/>
    <cellStyle name="Total 2 2 39 2 3_Volatility" xfId="32245" xr:uid="{E79BB715-7353-4691-A774-5207464F4F7C}"/>
    <cellStyle name="Total 2 2 39 2 4" xfId="32246" xr:uid="{86C40424-E46C-4AFE-8591-09C97FEDFA06}"/>
    <cellStyle name="Total 2 2 39 2 4 2" xfId="32247" xr:uid="{64CD89EC-4C7B-4B8D-A578-F3C8C66AD01F}"/>
    <cellStyle name="Total 2 2 39 2 4_Volatility" xfId="32248" xr:uid="{ED06F61B-A118-4234-9408-6AD83C63F6C5}"/>
    <cellStyle name="Total 2 2 39 2 5" xfId="32249" xr:uid="{70EC4B7E-138C-4E03-9560-36BE8EC6964A}"/>
    <cellStyle name="Total 2 2 39 2_Volatility" xfId="32250" xr:uid="{FF84708A-AFC0-4631-8DC3-20D23A5DA654}"/>
    <cellStyle name="Total 2 2 39 3" xfId="32251" xr:uid="{AFED7B65-EE38-4DA2-8E7F-14FAC0064E01}"/>
    <cellStyle name="Total 2 2 39 3 2" xfId="32252" xr:uid="{80B00AA0-42F7-4B3C-8151-2DD20A104848}"/>
    <cellStyle name="Total 2 2 39 3 2 2" xfId="32253" xr:uid="{3E53BE3C-5739-4243-9E94-5D52C5E4D04B}"/>
    <cellStyle name="Total 2 2 39 3 2_Volatility" xfId="32254" xr:uid="{620B0414-E1A8-4C58-BB8B-4D41B5EFED4A}"/>
    <cellStyle name="Total 2 2 39 3 3" xfId="32255" xr:uid="{6FB254C7-EE5F-4371-B606-9328E0A35E9C}"/>
    <cellStyle name="Total 2 2 39 3_Volatility" xfId="32256" xr:uid="{FF9E29CE-057C-4160-A2C0-36C42DB4210B}"/>
    <cellStyle name="Total 2 2 39 4" xfId="32257" xr:uid="{427394EB-B2EE-4FEB-8638-CDA81B0E75B3}"/>
    <cellStyle name="Total 2 2 39 4 2" xfId="32258" xr:uid="{3BDF725C-280E-41A5-A56C-FB66C9C811CE}"/>
    <cellStyle name="Total 2 2 39 4_Volatility" xfId="32259" xr:uid="{FFA73CB1-1320-4E07-9017-7EF148E81E6B}"/>
    <cellStyle name="Total 2 2 39 5" xfId="32260" xr:uid="{15A55535-FA00-431D-BBC8-3F1A7966865F}"/>
    <cellStyle name="Total 2 2 39_Volatility" xfId="32261" xr:uid="{59622976-0410-49BF-9618-7C02B3B55A11}"/>
    <cellStyle name="Total 2 2 4" xfId="32262" xr:uid="{365F5BBA-FDBB-4843-8E4E-5635BF9AB388}"/>
    <cellStyle name="Total 2 2 4 2" xfId="32263" xr:uid="{E8F3DA30-A351-4E9C-8B07-3A722644367A}"/>
    <cellStyle name="Total 2 2 4 2 2" xfId="32264" xr:uid="{23BB13F0-03B7-47CD-8E50-E2DF1ABA9A01}"/>
    <cellStyle name="Total 2 2 4 2 2 2" xfId="32265" xr:uid="{892C706B-BDA8-4C16-8272-E87DBD38EC9B}"/>
    <cellStyle name="Total 2 2 4 2 2 2 2" xfId="32266" xr:uid="{D59A0E61-AE4C-499C-81FA-7E3A8B7268AC}"/>
    <cellStyle name="Total 2 2 4 2 2 2_Volatility" xfId="32267" xr:uid="{5A198415-8502-4E21-A24E-952EA34686DF}"/>
    <cellStyle name="Total 2 2 4 2 2 3" xfId="32268" xr:uid="{B672C57E-001B-4203-816E-A4853BDE5EE3}"/>
    <cellStyle name="Total 2 2 4 2 2_Volatility" xfId="32269" xr:uid="{2BD159B4-C0AA-423E-9FAD-D00CA447FCF0}"/>
    <cellStyle name="Total 2 2 4 2 3" xfId="32270" xr:uid="{444B8963-AC42-4947-868A-7D9910F36E36}"/>
    <cellStyle name="Total 2 2 4 2 3 2" xfId="32271" xr:uid="{ED7FCAC4-74ED-4970-BC3F-997D7BEE769E}"/>
    <cellStyle name="Total 2 2 4 2 3 2 2" xfId="32272" xr:uid="{1FB69B4D-C317-4A9E-A351-0368FEECA55C}"/>
    <cellStyle name="Total 2 2 4 2 3 2_Volatility" xfId="32273" xr:uid="{9F91799F-7B16-41B8-8643-3E0DE6263EC5}"/>
    <cellStyle name="Total 2 2 4 2 3 3" xfId="32274" xr:uid="{A50E3CBA-E05E-4C23-9A7B-6532097B6A6A}"/>
    <cellStyle name="Total 2 2 4 2 3_Volatility" xfId="32275" xr:uid="{05A993A6-B120-49D9-8868-6571673C9F14}"/>
    <cellStyle name="Total 2 2 4 2 4" xfId="32276" xr:uid="{38E99E98-42A7-4D99-A03A-50978612EF53}"/>
    <cellStyle name="Total 2 2 4 2 4 2" xfId="32277" xr:uid="{21F69211-6158-4A97-BE1F-42A48027B319}"/>
    <cellStyle name="Total 2 2 4 2 4_Volatility" xfId="32278" xr:uid="{AD7A5AF7-49E3-4B1B-9167-51196A9DCF70}"/>
    <cellStyle name="Total 2 2 4 2 5" xfId="32279" xr:uid="{745603C0-3799-47DD-8D65-E65C3900BE24}"/>
    <cellStyle name="Total 2 2 4 2_Volatility" xfId="32280" xr:uid="{DF09FE02-40B7-4640-8269-E68614D2DBD2}"/>
    <cellStyle name="Total 2 2 4 3" xfId="32281" xr:uid="{63E69349-906D-4791-9035-550B43F2BCEF}"/>
    <cellStyle name="Total 2 2 4 3 2" xfId="32282" xr:uid="{0D35CF43-5BA7-4CDD-84F3-4B7F1E052659}"/>
    <cellStyle name="Total 2 2 4 3 2 2" xfId="32283" xr:uid="{7976C049-80EF-4467-A1B8-093E0099A5B9}"/>
    <cellStyle name="Total 2 2 4 3 2_Volatility" xfId="32284" xr:uid="{DF86F80F-24C1-4A68-9521-64A8ADD96E3C}"/>
    <cellStyle name="Total 2 2 4 3 3" xfId="32285" xr:uid="{1A2123D6-80B0-483D-A075-A9EB0D6CE007}"/>
    <cellStyle name="Total 2 2 4 3_Volatility" xfId="32286" xr:uid="{6990BFA8-EBA8-4AA0-95AC-33491BC89515}"/>
    <cellStyle name="Total 2 2 4 4" xfId="32287" xr:uid="{57D52AE6-F479-4C29-A8F6-D1C8A2064BD5}"/>
    <cellStyle name="Total 2 2 4 4 2" xfId="32288" xr:uid="{71C050B6-63E7-4DB8-ABC1-00686377F518}"/>
    <cellStyle name="Total 2 2 4 4_Volatility" xfId="32289" xr:uid="{D5CF2894-92D1-4C98-832F-0D5E195DB365}"/>
    <cellStyle name="Total 2 2 4 5" xfId="32290" xr:uid="{E3769188-7C6F-4DE9-AA10-56568BBCF98A}"/>
    <cellStyle name="Total 2 2 4_Volatility" xfId="32291" xr:uid="{F965DBFC-8EC4-47F3-BAC1-16CDADD4F0AD}"/>
    <cellStyle name="Total 2 2 40" xfId="32292" xr:uid="{E10261EB-C1C7-4484-B7E2-D411196630BA}"/>
    <cellStyle name="Total 2 2 40 2" xfId="32293" xr:uid="{D5257655-90F9-4349-BA31-42348E02CE62}"/>
    <cellStyle name="Total 2 2 40 2 2" xfId="32294" xr:uid="{46F38ECD-1C65-4487-9FA2-48D687FE4708}"/>
    <cellStyle name="Total 2 2 40 2 2 2" xfId="32295" xr:uid="{67ACA7BD-98B8-4CCE-8273-02DC1960FF7B}"/>
    <cellStyle name="Total 2 2 40 2 2 2 2" xfId="32296" xr:uid="{E59A1C38-C53C-40C5-A966-284FF5B7FBBE}"/>
    <cellStyle name="Total 2 2 40 2 2 2_Volatility" xfId="32297" xr:uid="{40C733B8-A645-41E3-BB73-0FC06412F15C}"/>
    <cellStyle name="Total 2 2 40 2 2 3" xfId="32298" xr:uid="{C7D7F8C2-D9A7-4139-8EA1-C0CF9CC9A2EA}"/>
    <cellStyle name="Total 2 2 40 2 2_Volatility" xfId="32299" xr:uid="{B1EFF604-B724-4452-A06B-489E94F6F46A}"/>
    <cellStyle name="Total 2 2 40 2 3" xfId="32300" xr:uid="{78931B5E-8766-45ED-AA39-D2B1ED091EAE}"/>
    <cellStyle name="Total 2 2 40 2 3 2" xfId="32301" xr:uid="{A6CF5D95-2A24-4C4A-98FC-A930738AAA81}"/>
    <cellStyle name="Total 2 2 40 2 3 2 2" xfId="32302" xr:uid="{135CA99C-61B6-49A4-A83C-9F5ACABD0BEA}"/>
    <cellStyle name="Total 2 2 40 2 3 2_Volatility" xfId="32303" xr:uid="{62387E04-83E4-4439-9483-1AE2328A7C1F}"/>
    <cellStyle name="Total 2 2 40 2 3 3" xfId="32304" xr:uid="{7A90BE66-2A9E-4AAD-85CC-2856055EE854}"/>
    <cellStyle name="Total 2 2 40 2 3_Volatility" xfId="32305" xr:uid="{A67A92D4-C2B3-44D8-B6DC-441554639C83}"/>
    <cellStyle name="Total 2 2 40 2 4" xfId="32306" xr:uid="{9C27B39A-E1DF-4534-A4F2-A2F8D94D8199}"/>
    <cellStyle name="Total 2 2 40 2 4 2" xfId="32307" xr:uid="{A4736657-79F5-40FD-BC7A-CD3D84C711F5}"/>
    <cellStyle name="Total 2 2 40 2 4_Volatility" xfId="32308" xr:uid="{455E9040-5434-4ABE-B4ED-D4ACA837C22D}"/>
    <cellStyle name="Total 2 2 40 2 5" xfId="32309" xr:uid="{652FED50-1A56-4BAC-B316-AF428EE208DA}"/>
    <cellStyle name="Total 2 2 40 2_Volatility" xfId="32310" xr:uid="{CC33DAF8-1E41-4A48-8CEC-0CADEB806FBB}"/>
    <cellStyle name="Total 2 2 40 3" xfId="32311" xr:uid="{EF2F6465-FB8F-4A2E-BD67-A61404B021AB}"/>
    <cellStyle name="Total 2 2 40 3 2" xfId="32312" xr:uid="{3B8EC8CC-5445-4A80-9722-D69F0CB22C9E}"/>
    <cellStyle name="Total 2 2 40 3 2 2" xfId="32313" xr:uid="{E1AAEA22-8EEB-480F-9674-9481E09B959C}"/>
    <cellStyle name="Total 2 2 40 3 2_Volatility" xfId="32314" xr:uid="{A11100C1-FBBF-4889-BC19-7A0CA6A09A45}"/>
    <cellStyle name="Total 2 2 40 3 3" xfId="32315" xr:uid="{1E2E212B-4478-41E4-B075-33AB1F5777FC}"/>
    <cellStyle name="Total 2 2 40 3_Volatility" xfId="32316" xr:uid="{B475517B-33E3-4A7D-96B3-24C3E88C98B3}"/>
    <cellStyle name="Total 2 2 40 4" xfId="32317" xr:uid="{4C20972D-D8BF-40D7-A8F8-BE704E67D1E1}"/>
    <cellStyle name="Total 2 2 40 4 2" xfId="32318" xr:uid="{D206EA4F-3159-4B4E-AE4E-348671FD3457}"/>
    <cellStyle name="Total 2 2 40 4_Volatility" xfId="32319" xr:uid="{8F761626-FF39-4061-BE5C-A327E6E87385}"/>
    <cellStyle name="Total 2 2 40 5" xfId="32320" xr:uid="{2D26661D-72C5-4003-B59D-6811E7AEAE7F}"/>
    <cellStyle name="Total 2 2 40_Volatility" xfId="32321" xr:uid="{56399ED9-6D71-4361-B0F7-BD3C36D21E55}"/>
    <cellStyle name="Total 2 2 41" xfId="32322" xr:uid="{7F5BFEAA-8929-42A9-8B4A-0D2FDF7760D8}"/>
    <cellStyle name="Total 2 2 41 2" xfId="32323" xr:uid="{B47CBD7B-3D2A-451D-98EE-8F2488AB7491}"/>
    <cellStyle name="Total 2 2 41 2 2" xfId="32324" xr:uid="{9B45B5ED-EB4A-4B38-A70E-556E89E2F8BF}"/>
    <cellStyle name="Total 2 2 41 2 2 2" xfId="32325" xr:uid="{B87C2037-9765-4315-B392-F90C4D3E2339}"/>
    <cellStyle name="Total 2 2 41 2 2 2 2" xfId="32326" xr:uid="{796013B0-710D-46D7-9372-07990BB08893}"/>
    <cellStyle name="Total 2 2 41 2 2 2_Volatility" xfId="32327" xr:uid="{040C11AC-3715-47C7-84AA-D0183505BC6D}"/>
    <cellStyle name="Total 2 2 41 2 2 3" xfId="32328" xr:uid="{1664819D-9548-4E11-BFDE-A6DB68DF8074}"/>
    <cellStyle name="Total 2 2 41 2 2_Volatility" xfId="32329" xr:uid="{1C7CF78D-7B70-49D7-AFBA-0F47F9C3677E}"/>
    <cellStyle name="Total 2 2 41 2 3" xfId="32330" xr:uid="{81D588BB-A2DF-4869-BD13-3ED1752344E5}"/>
    <cellStyle name="Total 2 2 41 2 3 2" xfId="32331" xr:uid="{DFF31914-D1DA-496F-9AA1-D4E80DE823C0}"/>
    <cellStyle name="Total 2 2 41 2 3 2 2" xfId="32332" xr:uid="{E7B0EBE2-EF83-4C01-A6E3-FB2FF594432D}"/>
    <cellStyle name="Total 2 2 41 2 3 2_Volatility" xfId="32333" xr:uid="{5257C868-0F2D-40D1-8FFB-B1CBCF675EBD}"/>
    <cellStyle name="Total 2 2 41 2 3 3" xfId="32334" xr:uid="{0C27876B-D2C5-4594-8F4E-5AC31DFB76B4}"/>
    <cellStyle name="Total 2 2 41 2 3_Volatility" xfId="32335" xr:uid="{5754CAC2-6DBA-4111-82BE-01F2CC27AB15}"/>
    <cellStyle name="Total 2 2 41 2 4" xfId="32336" xr:uid="{EA6EB3D5-1493-4DF2-A289-36EF81D18BD5}"/>
    <cellStyle name="Total 2 2 41 2 4 2" xfId="32337" xr:uid="{3DB1B0A7-7FA4-41EF-A273-5057FC41E99C}"/>
    <cellStyle name="Total 2 2 41 2 4_Volatility" xfId="32338" xr:uid="{CBEB51FE-F8BF-4551-BDAF-8474951A1C26}"/>
    <cellStyle name="Total 2 2 41 2 5" xfId="32339" xr:uid="{86DC09E3-30C8-4717-B652-E640CED5CD73}"/>
    <cellStyle name="Total 2 2 41 2_Volatility" xfId="32340" xr:uid="{D7E5C7FA-3902-4274-B8B4-4CEA7C56756C}"/>
    <cellStyle name="Total 2 2 41 3" xfId="32341" xr:uid="{E8BB4EB7-CC5B-41EC-9EDA-744C024B8CB1}"/>
    <cellStyle name="Total 2 2 41 3 2" xfId="32342" xr:uid="{265ACBBA-9E0E-4FA1-9C05-90E4FC99062A}"/>
    <cellStyle name="Total 2 2 41 3 2 2" xfId="32343" xr:uid="{D559EEEC-C2B3-4640-BA6E-7677579AF753}"/>
    <cellStyle name="Total 2 2 41 3 2_Volatility" xfId="32344" xr:uid="{A1E048DF-7213-47BA-A159-3E1A59F89AE5}"/>
    <cellStyle name="Total 2 2 41 3 3" xfId="32345" xr:uid="{FBF6EB55-B921-4942-BC57-D837285CCF94}"/>
    <cellStyle name="Total 2 2 41 3_Volatility" xfId="32346" xr:uid="{8C8B69F3-609F-40E5-823C-3F5ECA14413C}"/>
    <cellStyle name="Total 2 2 41 4" xfId="32347" xr:uid="{D3CAF6CE-16EF-40B8-A86A-CE1C3ABA0D33}"/>
    <cellStyle name="Total 2 2 41 4 2" xfId="32348" xr:uid="{AEFC1148-7AB5-4887-8210-867D3139A6D0}"/>
    <cellStyle name="Total 2 2 41 4_Volatility" xfId="32349" xr:uid="{7828B988-8044-40C2-900E-3274ED6FB7B9}"/>
    <cellStyle name="Total 2 2 41 5" xfId="32350" xr:uid="{20069ADA-3CA3-4A4A-A1FD-1AD03C4EE93F}"/>
    <cellStyle name="Total 2 2 41_Volatility" xfId="32351" xr:uid="{843EA9F8-F0BC-4453-88A3-2172EA9A9EDD}"/>
    <cellStyle name="Total 2 2 42" xfId="32352" xr:uid="{B12B6CD8-9EFE-4D1D-8EB8-B23373324E4E}"/>
    <cellStyle name="Total 2 2 42 2" xfId="32353" xr:uid="{7FED4544-F3EA-40C5-AAF7-EC12B991594D}"/>
    <cellStyle name="Total 2 2 42 2 2" xfId="32354" xr:uid="{B4BB3A3B-03F6-4552-9AD0-F50677DC9E9A}"/>
    <cellStyle name="Total 2 2 42 2 2 2" xfId="32355" xr:uid="{8A8AC940-D462-4953-A041-02482F4878B0}"/>
    <cellStyle name="Total 2 2 42 2 2 2 2" xfId="32356" xr:uid="{A3DAC625-0061-46F7-B66C-359E059B316E}"/>
    <cellStyle name="Total 2 2 42 2 2 2_Volatility" xfId="32357" xr:uid="{150AC7F5-1FB2-495B-BD97-C7E6F15B04B5}"/>
    <cellStyle name="Total 2 2 42 2 2 3" xfId="32358" xr:uid="{CAAA921A-5CD4-47EE-87D3-C414798173CD}"/>
    <cellStyle name="Total 2 2 42 2 2_Volatility" xfId="32359" xr:uid="{D50A96CA-0961-4ADA-907A-583E8A9BEA6C}"/>
    <cellStyle name="Total 2 2 42 2 3" xfId="32360" xr:uid="{5439BB3D-9A23-4AB7-B637-ABD99BD2BA2F}"/>
    <cellStyle name="Total 2 2 42 2 3 2" xfId="32361" xr:uid="{B00D1342-8421-46F1-AB12-3848328A1542}"/>
    <cellStyle name="Total 2 2 42 2 3 2 2" xfId="32362" xr:uid="{E63DA4A6-6655-43E7-883C-0B0CE60DD83C}"/>
    <cellStyle name="Total 2 2 42 2 3 2_Volatility" xfId="32363" xr:uid="{7996455A-022B-4CA8-989D-C18F8F1B2FEC}"/>
    <cellStyle name="Total 2 2 42 2 3 3" xfId="32364" xr:uid="{7A422BE2-638E-4835-9BD3-921F570443A0}"/>
    <cellStyle name="Total 2 2 42 2 3_Volatility" xfId="32365" xr:uid="{20089A04-BDED-4526-ADB3-CFC3803F501B}"/>
    <cellStyle name="Total 2 2 42 2 4" xfId="32366" xr:uid="{B9482C4D-ED8C-44A0-BCEE-1FB36EA97CDB}"/>
    <cellStyle name="Total 2 2 42 2 4 2" xfId="32367" xr:uid="{FF29C302-E7ED-4F38-A7EF-F61BAACB39ED}"/>
    <cellStyle name="Total 2 2 42 2 4_Volatility" xfId="32368" xr:uid="{20E36F37-F43E-423E-9C39-F1F8F347FBBA}"/>
    <cellStyle name="Total 2 2 42 2 5" xfId="32369" xr:uid="{351C17CA-AD80-4110-95BD-A6F146D9E604}"/>
    <cellStyle name="Total 2 2 42 2_Volatility" xfId="32370" xr:uid="{921C4DE7-A541-4BC2-B66D-216797D0F4DF}"/>
    <cellStyle name="Total 2 2 42 3" xfId="32371" xr:uid="{37CD2916-07FA-4EE2-87AE-1AAA5FA60B33}"/>
    <cellStyle name="Total 2 2 42 3 2" xfId="32372" xr:uid="{72FA97BC-9B4F-4003-AA25-55D1C585FBAD}"/>
    <cellStyle name="Total 2 2 42 3 2 2" xfId="32373" xr:uid="{4550ED9D-4FE5-44E3-97CB-876981424A14}"/>
    <cellStyle name="Total 2 2 42 3 2_Volatility" xfId="32374" xr:uid="{11EE036A-151B-4D2B-BB8E-99086F6EA59D}"/>
    <cellStyle name="Total 2 2 42 3 3" xfId="32375" xr:uid="{8515FECE-08FD-4A07-BB15-552268719A85}"/>
    <cellStyle name="Total 2 2 42 3_Volatility" xfId="32376" xr:uid="{30CFD2D3-33A1-49D7-AEED-73239C0349C2}"/>
    <cellStyle name="Total 2 2 42 4" xfId="32377" xr:uid="{163E6800-C376-4408-851E-F450F7911CA8}"/>
    <cellStyle name="Total 2 2 42 4 2" xfId="32378" xr:uid="{0CC0D831-B6DC-4279-BFDF-091093BB07E6}"/>
    <cellStyle name="Total 2 2 42 4_Volatility" xfId="32379" xr:uid="{792D2E82-54D9-4FE1-8FD5-74549D81AB52}"/>
    <cellStyle name="Total 2 2 42 5" xfId="32380" xr:uid="{5EC4B3F7-E627-4A33-A1D0-A88015448838}"/>
    <cellStyle name="Total 2 2 42_Volatility" xfId="32381" xr:uid="{E76DA0EA-7E7C-4CE8-8C90-B00C83044F32}"/>
    <cellStyle name="Total 2 2 43" xfId="32382" xr:uid="{A9FCA3C5-587A-4C8A-9C29-6CE192AFFE45}"/>
    <cellStyle name="Total 2 2 43 2" xfId="32383" xr:uid="{350BED1B-6985-4280-B18C-78AADC08B2B2}"/>
    <cellStyle name="Total 2 2 43 2 2" xfId="32384" xr:uid="{55B5CE84-C5C0-472C-9C2A-EBE2E8A21A61}"/>
    <cellStyle name="Total 2 2 43 2 2 2" xfId="32385" xr:uid="{6EAE223A-4CBC-426B-A01E-AECCA3C1CB3B}"/>
    <cellStyle name="Total 2 2 43 2 2 2 2" xfId="32386" xr:uid="{98297606-EC72-492F-B196-0DEFD8C9B6B3}"/>
    <cellStyle name="Total 2 2 43 2 2 2_Volatility" xfId="32387" xr:uid="{A5DE115C-96E5-4D94-8154-1EB46F28F8B7}"/>
    <cellStyle name="Total 2 2 43 2 2 3" xfId="32388" xr:uid="{ABB1B71C-87B1-44B2-940C-ECAED9B88235}"/>
    <cellStyle name="Total 2 2 43 2 2_Volatility" xfId="32389" xr:uid="{2FDF436E-3228-4652-B1BD-10B4CD4DAFEB}"/>
    <cellStyle name="Total 2 2 43 2 3" xfId="32390" xr:uid="{06B89C23-9A97-47C4-904D-1A7F9B0BADD0}"/>
    <cellStyle name="Total 2 2 43 2 3 2" xfId="32391" xr:uid="{1D239F80-5F58-4188-A025-42E986C2959E}"/>
    <cellStyle name="Total 2 2 43 2 3 2 2" xfId="32392" xr:uid="{C1FB6E61-4EFE-455D-9ACF-93231D137B0A}"/>
    <cellStyle name="Total 2 2 43 2 3 2_Volatility" xfId="32393" xr:uid="{EDC98BA4-D8CC-427E-8F94-E5CF0AE36ABA}"/>
    <cellStyle name="Total 2 2 43 2 3 3" xfId="32394" xr:uid="{6ED33F3A-E249-4CAB-9F70-58AA9D48864E}"/>
    <cellStyle name="Total 2 2 43 2 3_Volatility" xfId="32395" xr:uid="{1A914ECB-BF00-4FC5-8537-E5C12435C864}"/>
    <cellStyle name="Total 2 2 43 2 4" xfId="32396" xr:uid="{74F5068D-D569-428B-B6BD-2BE9EFEDEED9}"/>
    <cellStyle name="Total 2 2 43 2 4 2" xfId="32397" xr:uid="{1501F52D-85D7-4407-8927-7AB6A825DAD0}"/>
    <cellStyle name="Total 2 2 43 2 4_Volatility" xfId="32398" xr:uid="{298DC820-899E-4EC8-8C60-41F52E3B2BE4}"/>
    <cellStyle name="Total 2 2 43 2 5" xfId="32399" xr:uid="{D84DDE2A-8131-482C-9FD7-539DD61DC5D9}"/>
    <cellStyle name="Total 2 2 43 2_Volatility" xfId="32400" xr:uid="{678AC1C4-9BCE-4BEF-9D95-F22343D986E8}"/>
    <cellStyle name="Total 2 2 43 3" xfId="32401" xr:uid="{C5A7CE42-14BE-4ED5-8250-813A60838C9A}"/>
    <cellStyle name="Total 2 2 43 3 2" xfId="32402" xr:uid="{B10D3222-D5D1-4882-9C74-74BAA0B27473}"/>
    <cellStyle name="Total 2 2 43 3 2 2" xfId="32403" xr:uid="{C97C0791-4874-4D36-96EC-65626C1F7B1C}"/>
    <cellStyle name="Total 2 2 43 3 2_Volatility" xfId="32404" xr:uid="{273CE172-E082-4B67-8C0E-63A6FF0D08B3}"/>
    <cellStyle name="Total 2 2 43 3 3" xfId="32405" xr:uid="{4839ABAD-58B5-4F06-A2FE-50BF8A3629FA}"/>
    <cellStyle name="Total 2 2 43 3_Volatility" xfId="32406" xr:uid="{57B092C4-B7AD-4CDE-AB49-17E8018B5C4F}"/>
    <cellStyle name="Total 2 2 43 4" xfId="32407" xr:uid="{9FCBA53D-6B8C-4B87-9E0C-A32ADC5CB2C0}"/>
    <cellStyle name="Total 2 2 43 4 2" xfId="32408" xr:uid="{87FCBAAB-5D63-423C-BBD5-F9069931CBDF}"/>
    <cellStyle name="Total 2 2 43 4_Volatility" xfId="32409" xr:uid="{97D780A1-E624-4789-B04C-C68859CC77E1}"/>
    <cellStyle name="Total 2 2 43 5" xfId="32410" xr:uid="{7D7C0427-E68D-41F5-A934-CCA5241E3B01}"/>
    <cellStyle name="Total 2 2 43_Volatility" xfId="32411" xr:uid="{0B734435-D30C-475B-B510-B370126C4882}"/>
    <cellStyle name="Total 2 2 44" xfId="32412" xr:uid="{A8A9D851-151C-4B89-8E2B-7B2F4CC5D507}"/>
    <cellStyle name="Total 2 2 44 2" xfId="32413" xr:uid="{96B2512D-F933-4DF5-8CAD-7F5213074F38}"/>
    <cellStyle name="Total 2 2 44 2 2" xfId="32414" xr:uid="{FC21593C-7653-4F76-9258-AC7AAEA865D4}"/>
    <cellStyle name="Total 2 2 44 2 2 2" xfId="32415" xr:uid="{0EC43479-D845-4B99-9BA9-56EB461A0DD9}"/>
    <cellStyle name="Total 2 2 44 2 2 2 2" xfId="32416" xr:uid="{017CA247-8673-4325-BE7A-0BA9135CDA43}"/>
    <cellStyle name="Total 2 2 44 2 2 2_Volatility" xfId="32417" xr:uid="{BDA1ADB9-3846-499B-BECC-9B12D6000D86}"/>
    <cellStyle name="Total 2 2 44 2 2 3" xfId="32418" xr:uid="{1A6BD1C6-E7B9-49BC-B948-B165A08A64AB}"/>
    <cellStyle name="Total 2 2 44 2 2_Volatility" xfId="32419" xr:uid="{2CC80E0D-724E-44B5-967B-C953BED0DB1E}"/>
    <cellStyle name="Total 2 2 44 2 3" xfId="32420" xr:uid="{B7C89F1E-A807-40BC-BBC6-7A67ED4E79E4}"/>
    <cellStyle name="Total 2 2 44 2 3 2" xfId="32421" xr:uid="{23BCFEEF-B31F-424F-B3A8-504BE0175ECD}"/>
    <cellStyle name="Total 2 2 44 2 3 2 2" xfId="32422" xr:uid="{253F5904-3CA1-4923-9837-E3BD25FB727C}"/>
    <cellStyle name="Total 2 2 44 2 3 2_Volatility" xfId="32423" xr:uid="{8EBE3E90-2DCC-4C56-9CBD-F7BB20405427}"/>
    <cellStyle name="Total 2 2 44 2 3 3" xfId="32424" xr:uid="{9DE043A6-9500-45DC-933D-5274CF9DD8D6}"/>
    <cellStyle name="Total 2 2 44 2 3_Volatility" xfId="32425" xr:uid="{4B9CCE8C-0870-4755-82B8-38D2DBFE316E}"/>
    <cellStyle name="Total 2 2 44 2 4" xfId="32426" xr:uid="{3306D898-62B2-43D1-A4EB-EDDFA872E3F2}"/>
    <cellStyle name="Total 2 2 44 2 4 2" xfId="32427" xr:uid="{CF63A462-EB81-4A3B-A592-E8DF58E73EBA}"/>
    <cellStyle name="Total 2 2 44 2 4_Volatility" xfId="32428" xr:uid="{4569479B-357C-457C-94C5-655630C6361C}"/>
    <cellStyle name="Total 2 2 44 2 5" xfId="32429" xr:uid="{ACFEC31B-C95E-4AE5-BF65-CF8805B4A268}"/>
    <cellStyle name="Total 2 2 44 2_Volatility" xfId="32430" xr:uid="{FE5D0EA3-7F71-4A11-9DC0-D176AEC63085}"/>
    <cellStyle name="Total 2 2 44 3" xfId="32431" xr:uid="{527CA813-1835-4248-8EDC-830E2E6FACCA}"/>
    <cellStyle name="Total 2 2 44 3 2" xfId="32432" xr:uid="{9C02CDFB-0459-42BA-A2B4-9D9B4413894D}"/>
    <cellStyle name="Total 2 2 44 3 2 2" xfId="32433" xr:uid="{5390857D-72F4-4580-9E8A-4DE3AA79F5F2}"/>
    <cellStyle name="Total 2 2 44 3 2_Volatility" xfId="32434" xr:uid="{AD2FFE1E-A5F8-4B45-A751-8DE8C7604E1C}"/>
    <cellStyle name="Total 2 2 44 3 3" xfId="32435" xr:uid="{7CC507D0-EE32-4B12-BFFE-A122C8410671}"/>
    <cellStyle name="Total 2 2 44 3_Volatility" xfId="32436" xr:uid="{F9DDA0D1-BCC0-46D3-93F6-F5E2790ADAF7}"/>
    <cellStyle name="Total 2 2 44 4" xfId="32437" xr:uid="{88D61B65-D28D-4293-BB7E-29C0AD25E9B0}"/>
    <cellStyle name="Total 2 2 44 4 2" xfId="32438" xr:uid="{00CB1384-6450-4E7C-8B09-37206C3B7973}"/>
    <cellStyle name="Total 2 2 44 4_Volatility" xfId="32439" xr:uid="{C76552D1-EAEC-4F3D-9619-7FCCD6AC063E}"/>
    <cellStyle name="Total 2 2 44 5" xfId="32440" xr:uid="{9D6B1590-3CEC-44FF-A745-78EA4A97B807}"/>
    <cellStyle name="Total 2 2 44_Volatility" xfId="32441" xr:uid="{855FA5F6-858D-4F69-9EDE-765C1A45E250}"/>
    <cellStyle name="Total 2 2 45" xfId="32442" xr:uid="{CCDF9583-72C2-4103-B34C-AF67CAD7DFB4}"/>
    <cellStyle name="Total 2 2 45 2" xfId="32443" xr:uid="{60BD47F6-54E2-48EE-9B9F-4D1E873193FF}"/>
    <cellStyle name="Total 2 2 45 2 2" xfId="32444" xr:uid="{FDAA0F34-1603-48B5-9328-24674B92379C}"/>
    <cellStyle name="Total 2 2 45 2 2 2" xfId="32445" xr:uid="{E6DDA0F6-8A17-4B73-B428-1E1D84C3D657}"/>
    <cellStyle name="Total 2 2 45 2 2 2 2" xfId="32446" xr:uid="{ABDD962C-8FD0-4823-B33F-198A73188EC5}"/>
    <cellStyle name="Total 2 2 45 2 2 2_Volatility" xfId="32447" xr:uid="{38480B0C-529E-429F-84F8-51AD433681D3}"/>
    <cellStyle name="Total 2 2 45 2 2 3" xfId="32448" xr:uid="{CBF05B16-942C-41C2-BE76-8C1024D6F723}"/>
    <cellStyle name="Total 2 2 45 2 2_Volatility" xfId="32449" xr:uid="{94F809D6-7CA4-47D5-8A4E-E2721BCC5B17}"/>
    <cellStyle name="Total 2 2 45 2 3" xfId="32450" xr:uid="{D2DF1FB5-40D1-48A9-A92B-502C79FF65C4}"/>
    <cellStyle name="Total 2 2 45 2 3 2" xfId="32451" xr:uid="{0B94BE15-255B-415B-902D-D7430B2274EC}"/>
    <cellStyle name="Total 2 2 45 2 3 2 2" xfId="32452" xr:uid="{3A7ECC5B-1FBD-4D30-80E9-6C8ADE3FABE8}"/>
    <cellStyle name="Total 2 2 45 2 3 2_Volatility" xfId="32453" xr:uid="{29924AD5-D98E-4FAF-939C-4C345241E0A0}"/>
    <cellStyle name="Total 2 2 45 2 3 3" xfId="32454" xr:uid="{BD8DABCB-751E-4261-B89A-E37EA37610C9}"/>
    <cellStyle name="Total 2 2 45 2 3_Volatility" xfId="32455" xr:uid="{A6B49DA0-5634-45B6-94FE-B282D8AA35ED}"/>
    <cellStyle name="Total 2 2 45 2 4" xfId="32456" xr:uid="{9CB0D7CD-4797-4A15-A03D-666D91460C82}"/>
    <cellStyle name="Total 2 2 45 2 4 2" xfId="32457" xr:uid="{2580451C-01F9-49C8-8F92-97353E69160B}"/>
    <cellStyle name="Total 2 2 45 2 4_Volatility" xfId="32458" xr:uid="{5D909377-D4CF-4268-9AB5-2337E774AAAC}"/>
    <cellStyle name="Total 2 2 45 2 5" xfId="32459" xr:uid="{218BD46F-0946-4D79-A496-DE09073A8510}"/>
    <cellStyle name="Total 2 2 45 2_Volatility" xfId="32460" xr:uid="{5E2F44F3-50CF-454D-8F81-13FB3686CB16}"/>
    <cellStyle name="Total 2 2 45 3" xfId="32461" xr:uid="{53B55ECE-5816-4E68-B5D6-FF9C823AE2B0}"/>
    <cellStyle name="Total 2 2 45 3 2" xfId="32462" xr:uid="{78D4D9B0-AC4F-414B-91A3-E46E98BF765D}"/>
    <cellStyle name="Total 2 2 45 3 2 2" xfId="32463" xr:uid="{B3E90F48-E9C2-478C-AAF4-8C7A892429B2}"/>
    <cellStyle name="Total 2 2 45 3 2_Volatility" xfId="32464" xr:uid="{F6BB265D-8BA9-4550-B5E5-5587320994F2}"/>
    <cellStyle name="Total 2 2 45 3 3" xfId="32465" xr:uid="{0F081623-54D5-4C46-9957-3E32D685768F}"/>
    <cellStyle name="Total 2 2 45 3_Volatility" xfId="32466" xr:uid="{7F81E31B-18A5-4E8D-8DB5-FC42BD2F9D16}"/>
    <cellStyle name="Total 2 2 45 4" xfId="32467" xr:uid="{0A2236F6-C948-4B35-99F6-DA330413F401}"/>
    <cellStyle name="Total 2 2 45 4 2" xfId="32468" xr:uid="{7A6BAE9A-91F0-45CF-B3EC-7266FFFACD43}"/>
    <cellStyle name="Total 2 2 45 4_Volatility" xfId="32469" xr:uid="{30F2026A-422D-426B-A932-05402C0D3C8F}"/>
    <cellStyle name="Total 2 2 45 5" xfId="32470" xr:uid="{5D3939E5-54A0-42E1-88C1-55A5DE5C5F6E}"/>
    <cellStyle name="Total 2 2 45_Volatility" xfId="32471" xr:uid="{4886E113-5F99-44B3-B4DE-B2BD634F8C75}"/>
    <cellStyle name="Total 2 2 46" xfId="32472" xr:uid="{755C752E-8640-463A-BAC3-28A0526E077E}"/>
    <cellStyle name="Total 2 2 46 2" xfId="32473" xr:uid="{47136181-5256-42B4-81C9-8F8E8B8D33B8}"/>
    <cellStyle name="Total 2 2 46 2 2" xfId="32474" xr:uid="{CF4EB51C-84B8-4AE0-BC85-AAD255919EE1}"/>
    <cellStyle name="Total 2 2 46 2 2 2" xfId="32475" xr:uid="{1D6A6790-C5CD-45C6-B798-F536506FD8B6}"/>
    <cellStyle name="Total 2 2 46 2 2 2 2" xfId="32476" xr:uid="{848E83D6-863B-48EF-A62C-A035F3D51F0A}"/>
    <cellStyle name="Total 2 2 46 2 2 2_Volatility" xfId="32477" xr:uid="{36F31B56-DC39-4D3A-80DB-43F81058BFCC}"/>
    <cellStyle name="Total 2 2 46 2 2 3" xfId="32478" xr:uid="{E59186C6-7494-4F34-903E-08C536337357}"/>
    <cellStyle name="Total 2 2 46 2 2_Volatility" xfId="32479" xr:uid="{CA2D73A6-3C4E-4014-9457-F32BB7B4DA1E}"/>
    <cellStyle name="Total 2 2 46 2 3" xfId="32480" xr:uid="{7131F163-E1E8-4D7F-BCA6-3A67D20E6864}"/>
    <cellStyle name="Total 2 2 46 2 3 2" xfId="32481" xr:uid="{055959C3-98ED-4E0B-8BAE-38C3FB185C5B}"/>
    <cellStyle name="Total 2 2 46 2 3 2 2" xfId="32482" xr:uid="{EBE16163-CFF0-4D25-A58C-C3D4ED529885}"/>
    <cellStyle name="Total 2 2 46 2 3 2_Volatility" xfId="32483" xr:uid="{ABB05CDB-5914-4CB1-9AF4-10F6918AE687}"/>
    <cellStyle name="Total 2 2 46 2 3 3" xfId="32484" xr:uid="{8C52D95C-BC1D-468E-9234-48599EBA0AA8}"/>
    <cellStyle name="Total 2 2 46 2 3_Volatility" xfId="32485" xr:uid="{4AD1DBC2-3DA0-4365-8D08-8B674216AE48}"/>
    <cellStyle name="Total 2 2 46 2 4" xfId="32486" xr:uid="{62A01854-73CE-4EC4-B557-C7DA5A2D0AA2}"/>
    <cellStyle name="Total 2 2 46 2 4 2" xfId="32487" xr:uid="{E2C3915D-4B17-4B1F-8D89-8505708A7F8F}"/>
    <cellStyle name="Total 2 2 46 2 4_Volatility" xfId="32488" xr:uid="{4816F15A-FFD0-4DBD-8F58-301F10D95167}"/>
    <cellStyle name="Total 2 2 46 2 5" xfId="32489" xr:uid="{FD10E6ED-FB79-4148-BB3F-BE24A13F9324}"/>
    <cellStyle name="Total 2 2 46 2_Volatility" xfId="32490" xr:uid="{7C952659-BE08-4E5E-B1E6-8C468EAAAE21}"/>
    <cellStyle name="Total 2 2 46 3" xfId="32491" xr:uid="{FFDEB27B-000F-4B2D-8420-E7E44A01925D}"/>
    <cellStyle name="Total 2 2 46 3 2" xfId="32492" xr:uid="{848351C4-EF54-4FFA-8802-4717DFF457D6}"/>
    <cellStyle name="Total 2 2 46 3 2 2" xfId="32493" xr:uid="{8DAC56B1-84C5-4770-9799-725BBCED07E9}"/>
    <cellStyle name="Total 2 2 46 3 2_Volatility" xfId="32494" xr:uid="{C91E33B4-2FC1-4B93-B81E-024E62A51F83}"/>
    <cellStyle name="Total 2 2 46 3 3" xfId="32495" xr:uid="{44B17212-C101-41E2-99E8-1049EFF25DDD}"/>
    <cellStyle name="Total 2 2 46 3_Volatility" xfId="32496" xr:uid="{A354A8C8-8EBF-46C7-84FC-22CBB41495AD}"/>
    <cellStyle name="Total 2 2 46 4" xfId="32497" xr:uid="{8E92E3BC-6AE8-421E-8FF2-4CFEB09CD392}"/>
    <cellStyle name="Total 2 2 46 4 2" xfId="32498" xr:uid="{AA27BB50-6EEA-48B6-B66D-D245B7936654}"/>
    <cellStyle name="Total 2 2 46 4_Volatility" xfId="32499" xr:uid="{038540F6-A192-4368-8F15-CEFDB75A6FE3}"/>
    <cellStyle name="Total 2 2 46 5" xfId="32500" xr:uid="{801FBDFB-EEFB-4BDB-88D6-B6DF78ECAE57}"/>
    <cellStyle name="Total 2 2 46_Volatility" xfId="32501" xr:uid="{51D65BD8-81E5-4833-B1E1-E090DBF60F44}"/>
    <cellStyle name="Total 2 2 47" xfId="32502" xr:uid="{4B6A40A0-D335-46FE-BAC6-1DFE87CA15F8}"/>
    <cellStyle name="Total 2 2 47 2" xfId="32503" xr:uid="{ABCA53CB-371A-4AC3-9DDF-F3F6AB02F156}"/>
    <cellStyle name="Total 2 2 47 2 2" xfId="32504" xr:uid="{30B9A0D9-52F4-476F-AD70-A99E2FB65F0A}"/>
    <cellStyle name="Total 2 2 47 2 2 2" xfId="32505" xr:uid="{07380B9C-9D3B-418B-8F6F-A4D85BA1064E}"/>
    <cellStyle name="Total 2 2 47 2 2_Volatility" xfId="32506" xr:uid="{74EC9AD9-9248-4315-B66E-CF3928C2DBF6}"/>
    <cellStyle name="Total 2 2 47 2 3" xfId="32507" xr:uid="{47701F6D-D520-4BC1-867F-CA2CFFDADA5E}"/>
    <cellStyle name="Total 2 2 47 2_Volatility" xfId="32508" xr:uid="{6B01E6FA-3C0A-4B7F-BEDC-584AFBD84742}"/>
    <cellStyle name="Total 2 2 47 3" xfId="32509" xr:uid="{15393EBA-F52A-4F79-B3CB-423340C9FDA7}"/>
    <cellStyle name="Total 2 2 47 3 2" xfId="32510" xr:uid="{30A4D019-7009-4570-9994-682FF2D53339}"/>
    <cellStyle name="Total 2 2 47 3 2 2" xfId="32511" xr:uid="{5C6C576C-73BF-4F66-B89D-192508283AE7}"/>
    <cellStyle name="Total 2 2 47 3 2_Volatility" xfId="32512" xr:uid="{3DEBC1BD-C42E-491A-AB5E-4814560E5225}"/>
    <cellStyle name="Total 2 2 47 3 3" xfId="32513" xr:uid="{ED71832A-BD7F-49D2-A5D2-46EE4907BFBD}"/>
    <cellStyle name="Total 2 2 47 3_Volatility" xfId="32514" xr:uid="{237741AC-19C1-4646-9888-0015AA0A97B0}"/>
    <cellStyle name="Total 2 2 47 4" xfId="32515" xr:uid="{A5FF250E-3275-4AED-BFBC-0E186B7E10E6}"/>
    <cellStyle name="Total 2 2 47 4 2" xfId="32516" xr:uid="{0C25BA5C-DF66-44B3-B47B-DDB03D57D469}"/>
    <cellStyle name="Total 2 2 47 4_Volatility" xfId="32517" xr:uid="{D12B34E3-BACD-4F2B-9A5D-F4C00F3EAC4D}"/>
    <cellStyle name="Total 2 2 47 5" xfId="32518" xr:uid="{7A15B877-9A90-47E6-8D5A-71E6FE8CA817}"/>
    <cellStyle name="Total 2 2 47_Volatility" xfId="32519" xr:uid="{62B7F26C-10A9-4336-B22A-D875499BD051}"/>
    <cellStyle name="Total 2 2 48" xfId="32520" xr:uid="{04849416-BBAD-455B-8A0A-0B8684FD8504}"/>
    <cellStyle name="Total 2 2 48 2" xfId="32521" xr:uid="{46EFC585-C319-4F96-BED4-D7D9CB174A37}"/>
    <cellStyle name="Total 2 2 48 2 2" xfId="32522" xr:uid="{AB4D9CA9-083A-4BCC-8C44-B2F0A20569C1}"/>
    <cellStyle name="Total 2 2 48 2_Volatility" xfId="32523" xr:uid="{F98A9117-CF1F-4F88-B64F-81396768F4F2}"/>
    <cellStyle name="Total 2 2 48 3" xfId="32524" xr:uid="{B8ED2064-84AA-4BD9-AD5F-30181F240886}"/>
    <cellStyle name="Total 2 2 48_Volatility" xfId="32525" xr:uid="{81B37865-2BCE-4571-AD81-93EE2F9DF58B}"/>
    <cellStyle name="Total 2 2 49" xfId="32526" xr:uid="{13D0EAE5-C204-4E91-B035-AD11AFA7F01F}"/>
    <cellStyle name="Total 2 2 49 2" xfId="32527" xr:uid="{35B08A32-B10E-400F-AB17-A444E18873D1}"/>
    <cellStyle name="Total 2 2 49_Volatility" xfId="32528" xr:uid="{87DDBB25-6B1E-4473-AF35-0BA3F093F51B}"/>
    <cellStyle name="Total 2 2 5" xfId="32529" xr:uid="{6789A748-2DB8-4579-B80A-162101E00C7E}"/>
    <cellStyle name="Total 2 2 5 2" xfId="32530" xr:uid="{F5940318-B57C-4372-9102-87719E1FD679}"/>
    <cellStyle name="Total 2 2 5 2 2" xfId="32531" xr:uid="{C5E8EB23-BF5A-4106-A396-4546AC418489}"/>
    <cellStyle name="Total 2 2 5 2 2 2" xfId="32532" xr:uid="{E9409481-9444-4223-95C6-FA06325ED627}"/>
    <cellStyle name="Total 2 2 5 2 2 2 2" xfId="32533" xr:uid="{D5D447F5-9360-428D-B58F-F6D5B27032A8}"/>
    <cellStyle name="Total 2 2 5 2 2 2_Volatility" xfId="32534" xr:uid="{3D820A41-5107-45F9-94A7-ED330E354B9B}"/>
    <cellStyle name="Total 2 2 5 2 2 3" xfId="32535" xr:uid="{2280BE6B-0C86-4EF2-B7BF-3A979A38BCA9}"/>
    <cellStyle name="Total 2 2 5 2 2_Volatility" xfId="32536" xr:uid="{8E9F237D-DDC9-4778-BB91-C9BB4313DB55}"/>
    <cellStyle name="Total 2 2 5 2 3" xfId="32537" xr:uid="{33805C50-8CDA-4733-9A2A-4CEE5AB9FD6F}"/>
    <cellStyle name="Total 2 2 5 2 3 2" xfId="32538" xr:uid="{128DCD51-5399-4B1E-9A08-4512DEFF8F79}"/>
    <cellStyle name="Total 2 2 5 2 3 2 2" xfId="32539" xr:uid="{D2338305-4432-4310-A349-9C51FBACF198}"/>
    <cellStyle name="Total 2 2 5 2 3 2_Volatility" xfId="32540" xr:uid="{360572C2-3FB6-46B0-BF92-A21A2773AF69}"/>
    <cellStyle name="Total 2 2 5 2 3 3" xfId="32541" xr:uid="{50A6DD3B-8E06-4CBD-B779-928CC475A84C}"/>
    <cellStyle name="Total 2 2 5 2 3_Volatility" xfId="32542" xr:uid="{1D7D810D-5F76-4EB2-A77E-C395AA922452}"/>
    <cellStyle name="Total 2 2 5 2 4" xfId="32543" xr:uid="{646372C5-27C8-4943-B09B-1BF2A8A54F8D}"/>
    <cellStyle name="Total 2 2 5 2 4 2" xfId="32544" xr:uid="{6A215C18-672C-4946-A1E5-5B582C259783}"/>
    <cellStyle name="Total 2 2 5 2 4_Volatility" xfId="32545" xr:uid="{2EF5128C-8195-404C-B66F-BA453A8FCDA8}"/>
    <cellStyle name="Total 2 2 5 2 5" xfId="32546" xr:uid="{997E9D71-90D1-45C9-A32B-F1DC95C0FA5A}"/>
    <cellStyle name="Total 2 2 5 2_Volatility" xfId="32547" xr:uid="{A87FA062-1F6A-4979-BBC7-1349DE6B591F}"/>
    <cellStyle name="Total 2 2 5 3" xfId="32548" xr:uid="{4A611FAB-A7C4-456A-BF23-015EBA0345BE}"/>
    <cellStyle name="Total 2 2 5 3 2" xfId="32549" xr:uid="{3F161EC7-B111-41FF-8E99-D5B25FA48BF5}"/>
    <cellStyle name="Total 2 2 5 3 2 2" xfId="32550" xr:uid="{20A983B1-5567-451A-A987-D9006C173F2F}"/>
    <cellStyle name="Total 2 2 5 3 2_Volatility" xfId="32551" xr:uid="{1E054FE7-881A-4D38-99F2-CDB770406282}"/>
    <cellStyle name="Total 2 2 5 3 3" xfId="32552" xr:uid="{2B45CEA7-07CE-4C5F-8E7C-BBD577901CDB}"/>
    <cellStyle name="Total 2 2 5 3_Volatility" xfId="32553" xr:uid="{3782C0B3-2D14-4B77-906E-C810271CB21D}"/>
    <cellStyle name="Total 2 2 5 4" xfId="32554" xr:uid="{B8AF911B-68C5-4D2B-9A48-703897C1A40B}"/>
    <cellStyle name="Total 2 2 5 4 2" xfId="32555" xr:uid="{FE0E3472-EAAD-49D0-A775-4CF6AA39B792}"/>
    <cellStyle name="Total 2 2 5 4_Volatility" xfId="32556" xr:uid="{EF97C33C-FCFC-451F-B8F2-695218C5F326}"/>
    <cellStyle name="Total 2 2 5 5" xfId="32557" xr:uid="{46F3F93D-0F78-4D54-863A-ED81F2152EFA}"/>
    <cellStyle name="Total 2 2 5_Volatility" xfId="32558" xr:uid="{FFEDA999-A950-4AA0-8DED-05E699E43D04}"/>
    <cellStyle name="Total 2 2 50" xfId="32559" xr:uid="{6095C0CD-F43F-4671-858B-7C5E041EE0BF}"/>
    <cellStyle name="Total 2 2 51" xfId="32560" xr:uid="{C95F8992-F707-4641-9C60-69E3C9F64F22}"/>
    <cellStyle name="Total 2 2 52" xfId="32561" xr:uid="{B0E2F7EE-C620-4084-AD05-D32440E19BEE}"/>
    <cellStyle name="Total 2 2 6" xfId="32562" xr:uid="{B326D2BA-8C53-4A04-9E77-AAA016C48EDB}"/>
    <cellStyle name="Total 2 2 6 2" xfId="32563" xr:uid="{A1FF63E9-08B9-4AFA-ACB7-F78459904AEB}"/>
    <cellStyle name="Total 2 2 6 2 2" xfId="32564" xr:uid="{A6AF7DD7-CF96-4885-B144-10FF1C9B060B}"/>
    <cellStyle name="Total 2 2 6 2 2 2" xfId="32565" xr:uid="{0F4F2703-3233-4956-972B-EB874E503AA2}"/>
    <cellStyle name="Total 2 2 6 2 2 2 2" xfId="32566" xr:uid="{DC833BB6-4635-4D26-8FFA-1F44DC6160B7}"/>
    <cellStyle name="Total 2 2 6 2 2 2_Volatility" xfId="32567" xr:uid="{6CBE39FD-6159-477C-AA45-543464811B14}"/>
    <cellStyle name="Total 2 2 6 2 2 3" xfId="32568" xr:uid="{991745BD-639F-48DF-B94A-09DC6679E17E}"/>
    <cellStyle name="Total 2 2 6 2 2_Volatility" xfId="32569" xr:uid="{F9566C4C-74BC-4081-A16B-94380D4C25B3}"/>
    <cellStyle name="Total 2 2 6 2 3" xfId="32570" xr:uid="{79F91932-D0D5-4D4F-9BE7-D14647F1F2E8}"/>
    <cellStyle name="Total 2 2 6 2 3 2" xfId="32571" xr:uid="{98C5BC6E-B45F-4F92-854F-7632E388C026}"/>
    <cellStyle name="Total 2 2 6 2 3 2 2" xfId="32572" xr:uid="{BCCEDF33-9E1B-4513-90DD-594E7851725C}"/>
    <cellStyle name="Total 2 2 6 2 3 2_Volatility" xfId="32573" xr:uid="{EC43B01A-D4A4-409A-AE5C-26F4EAE9A366}"/>
    <cellStyle name="Total 2 2 6 2 3 3" xfId="32574" xr:uid="{677F8797-0EA9-40BD-8FBD-631B670EABBA}"/>
    <cellStyle name="Total 2 2 6 2 3_Volatility" xfId="32575" xr:uid="{BFB982AD-2988-4F83-8268-E80E71E7BFE7}"/>
    <cellStyle name="Total 2 2 6 2 4" xfId="32576" xr:uid="{7ECC51B8-9ED8-407E-857F-220D48B28B3E}"/>
    <cellStyle name="Total 2 2 6 2 4 2" xfId="32577" xr:uid="{E0E17800-0434-430A-BD3C-2AEDE0BD08E4}"/>
    <cellStyle name="Total 2 2 6 2 4_Volatility" xfId="32578" xr:uid="{E4EEA410-FCA4-4235-8838-48597D1AB20F}"/>
    <cellStyle name="Total 2 2 6 2 5" xfId="32579" xr:uid="{2049BAB0-6BF0-4430-8AC9-B7752958C72F}"/>
    <cellStyle name="Total 2 2 6 2_Volatility" xfId="32580" xr:uid="{C9547423-4C2B-470E-A135-83938A51AAC1}"/>
    <cellStyle name="Total 2 2 6 3" xfId="32581" xr:uid="{40FAD8F3-18A9-490C-A960-CAD7162911C0}"/>
    <cellStyle name="Total 2 2 6 3 2" xfId="32582" xr:uid="{EF135712-6D9E-49F4-8382-E919918445FA}"/>
    <cellStyle name="Total 2 2 6 3 2 2" xfId="32583" xr:uid="{10C5A1F6-A1E0-4BE7-BA0B-6C6E4FDFDB92}"/>
    <cellStyle name="Total 2 2 6 3 2_Volatility" xfId="32584" xr:uid="{2836684B-2455-41DD-8483-42C82187C17C}"/>
    <cellStyle name="Total 2 2 6 3 3" xfId="32585" xr:uid="{F76E83C1-4B98-4F06-A661-C67CAA8DD543}"/>
    <cellStyle name="Total 2 2 6 3_Volatility" xfId="32586" xr:uid="{A2A18CAE-FE13-41F7-BD17-7FAC11F191C0}"/>
    <cellStyle name="Total 2 2 6 4" xfId="32587" xr:uid="{7A87693C-4DCD-4990-8D8D-1EEDE73A7BDD}"/>
    <cellStyle name="Total 2 2 6 4 2" xfId="32588" xr:uid="{C67743F4-37B2-4B24-8435-DB35A5AAF69B}"/>
    <cellStyle name="Total 2 2 6 4_Volatility" xfId="32589" xr:uid="{C99CB60A-DF8E-44F9-A4AA-33E510A91ADD}"/>
    <cellStyle name="Total 2 2 6 5" xfId="32590" xr:uid="{17C51005-CF16-4C0C-9124-0434E30D3CE5}"/>
    <cellStyle name="Total 2 2 6_Volatility" xfId="32591" xr:uid="{640ECA61-1A72-4C42-B066-7B70E91D43C7}"/>
    <cellStyle name="Total 2 2 7" xfId="32592" xr:uid="{96920CB6-02B6-41E1-9069-F3AAF97E1A70}"/>
    <cellStyle name="Total 2 2 7 2" xfId="32593" xr:uid="{4F0FA7CF-442F-423E-8C11-FDEEC40700CB}"/>
    <cellStyle name="Total 2 2 7 2 2" xfId="32594" xr:uid="{C6FCDEB4-1D1D-49CD-9538-DBF6C9048E4E}"/>
    <cellStyle name="Total 2 2 7 2 2 2" xfId="32595" xr:uid="{D7C12789-239D-46C0-AB5B-79E0A4F9AC15}"/>
    <cellStyle name="Total 2 2 7 2 2 2 2" xfId="32596" xr:uid="{11DEE1BE-0F8D-44A0-9B09-0735B05F6A65}"/>
    <cellStyle name="Total 2 2 7 2 2 2_Volatility" xfId="32597" xr:uid="{B2B628FF-7556-4646-BF86-656AD27F8839}"/>
    <cellStyle name="Total 2 2 7 2 2 3" xfId="32598" xr:uid="{52380318-2854-4E0A-B7D1-7578FA7A7522}"/>
    <cellStyle name="Total 2 2 7 2 2_Volatility" xfId="32599" xr:uid="{51BF4C2D-0E63-44F3-A61F-B9D5239D437C}"/>
    <cellStyle name="Total 2 2 7 2 3" xfId="32600" xr:uid="{CC485CE2-C825-486C-B6DB-5F9E4B0E0ABA}"/>
    <cellStyle name="Total 2 2 7 2 3 2" xfId="32601" xr:uid="{1CDE360B-CA32-48DC-976B-7D56C6809B96}"/>
    <cellStyle name="Total 2 2 7 2 3 2 2" xfId="32602" xr:uid="{E2023F8E-3516-443D-B69D-157DBA085EA5}"/>
    <cellStyle name="Total 2 2 7 2 3 2_Volatility" xfId="32603" xr:uid="{4957E017-73C7-47DF-AB29-1153F6CCFB7F}"/>
    <cellStyle name="Total 2 2 7 2 3 3" xfId="32604" xr:uid="{298B45AF-3CCF-444D-8BEE-E78A44960A6B}"/>
    <cellStyle name="Total 2 2 7 2 3_Volatility" xfId="32605" xr:uid="{4CDB6D64-80EE-4358-8185-F7BF6124DFBB}"/>
    <cellStyle name="Total 2 2 7 2 4" xfId="32606" xr:uid="{ACE37B58-3ADE-4F96-B34D-D6F9C4C062E9}"/>
    <cellStyle name="Total 2 2 7 2 4 2" xfId="32607" xr:uid="{F02CCF2C-7E43-4181-9565-7194522C9AD2}"/>
    <cellStyle name="Total 2 2 7 2 4_Volatility" xfId="32608" xr:uid="{00E6B055-6E3F-4B62-AC11-529602EA8235}"/>
    <cellStyle name="Total 2 2 7 2 5" xfId="32609" xr:uid="{75B54D16-145A-4C36-91B7-1D3AAE8407EC}"/>
    <cellStyle name="Total 2 2 7 2_Volatility" xfId="32610" xr:uid="{3DAE1D6B-5314-4413-BDD9-F5C8BA1B2EC9}"/>
    <cellStyle name="Total 2 2 7 3" xfId="32611" xr:uid="{F27183E8-2606-4C2D-BF64-8942E4393202}"/>
    <cellStyle name="Total 2 2 7 3 2" xfId="32612" xr:uid="{5DCB6FFD-FD96-4043-B784-17A469ED02F2}"/>
    <cellStyle name="Total 2 2 7 3 2 2" xfId="32613" xr:uid="{105DD66E-CCE2-4E4B-801D-3E184458A45D}"/>
    <cellStyle name="Total 2 2 7 3 2_Volatility" xfId="32614" xr:uid="{5120032F-2959-4443-BBB1-6E4AAE10742B}"/>
    <cellStyle name="Total 2 2 7 3 3" xfId="32615" xr:uid="{B84D05E3-69E2-47C1-BBA9-59FA0809DC0C}"/>
    <cellStyle name="Total 2 2 7 3_Volatility" xfId="32616" xr:uid="{6DCC6D52-B689-4965-9F5F-B7F8E1DCCB24}"/>
    <cellStyle name="Total 2 2 7 4" xfId="32617" xr:uid="{6DFDCE2C-9355-4F60-8220-29C47BC3DA84}"/>
    <cellStyle name="Total 2 2 7 4 2" xfId="32618" xr:uid="{0278E891-1EA5-4C11-953A-D13DC65C14C4}"/>
    <cellStyle name="Total 2 2 7 4_Volatility" xfId="32619" xr:uid="{19BC5A8E-B207-4CB5-9381-C9D39B0668EB}"/>
    <cellStyle name="Total 2 2 7 5" xfId="32620" xr:uid="{23253A26-1EB0-449F-9C3F-9ED569BB7000}"/>
    <cellStyle name="Total 2 2 7_Volatility" xfId="32621" xr:uid="{DDAF6E65-1F50-499C-B667-101A4DA6087F}"/>
    <cellStyle name="Total 2 2 8" xfId="32622" xr:uid="{0A9E0CEC-94E4-47C4-BA13-0BE7F57FB90F}"/>
    <cellStyle name="Total 2 2 8 2" xfId="32623" xr:uid="{0989D220-DFFD-493E-9890-44FFE8F3A25B}"/>
    <cellStyle name="Total 2 2 8 2 2" xfId="32624" xr:uid="{4105C525-4795-412D-AB82-994EE661712C}"/>
    <cellStyle name="Total 2 2 8 2 2 2" xfId="32625" xr:uid="{9941530C-675A-4A21-9F07-CE082333F9E6}"/>
    <cellStyle name="Total 2 2 8 2 2 2 2" xfId="32626" xr:uid="{26846949-D21E-4E13-AA38-64F4CB3A8A9D}"/>
    <cellStyle name="Total 2 2 8 2 2 2_Volatility" xfId="32627" xr:uid="{0451D08A-C51A-45A0-BC9E-5F7D19260EFE}"/>
    <cellStyle name="Total 2 2 8 2 2 3" xfId="32628" xr:uid="{1F2B6C63-8F89-4275-907B-CF982010CEE4}"/>
    <cellStyle name="Total 2 2 8 2 2_Volatility" xfId="32629" xr:uid="{D7847180-DDCF-4D3F-BD90-29DBBBAA030E}"/>
    <cellStyle name="Total 2 2 8 2 3" xfId="32630" xr:uid="{1A8DA3C3-1628-43D7-B64F-0CB90838CBA6}"/>
    <cellStyle name="Total 2 2 8 2 3 2" xfId="32631" xr:uid="{CAD560F3-364D-4737-8BF9-C8916287DB61}"/>
    <cellStyle name="Total 2 2 8 2 3 2 2" xfId="32632" xr:uid="{8EAA0B5B-208A-4B86-B887-BD3AA5A8F915}"/>
    <cellStyle name="Total 2 2 8 2 3 2_Volatility" xfId="32633" xr:uid="{CAB430C2-88F7-46E8-A8EA-356B3B57F791}"/>
    <cellStyle name="Total 2 2 8 2 3 3" xfId="32634" xr:uid="{5909E23D-F5FC-4590-87CE-C908D1A7FF1D}"/>
    <cellStyle name="Total 2 2 8 2 3_Volatility" xfId="32635" xr:uid="{7655F2D0-18E6-4FB4-AFAC-81BE0F1F4C75}"/>
    <cellStyle name="Total 2 2 8 2 4" xfId="32636" xr:uid="{5C93FA8F-2CBD-4053-BC73-EAD779C097F0}"/>
    <cellStyle name="Total 2 2 8 2 4 2" xfId="32637" xr:uid="{590896AC-9CF0-4A4F-833E-668B3A3EF9B3}"/>
    <cellStyle name="Total 2 2 8 2 4_Volatility" xfId="32638" xr:uid="{11406223-2584-4D77-997D-DD55427C79A9}"/>
    <cellStyle name="Total 2 2 8 2 5" xfId="32639" xr:uid="{17E70480-5EB8-49F0-A50D-7DFF80335CD4}"/>
    <cellStyle name="Total 2 2 8 2_Volatility" xfId="32640" xr:uid="{7EA3320D-443E-4032-B877-E2A5B223543D}"/>
    <cellStyle name="Total 2 2 8 3" xfId="32641" xr:uid="{08A780B3-019D-476F-BCCA-530D353307C0}"/>
    <cellStyle name="Total 2 2 8 3 2" xfId="32642" xr:uid="{F273F18C-FBCB-4C9E-9DE1-65DB8D0053A5}"/>
    <cellStyle name="Total 2 2 8 3 2 2" xfId="32643" xr:uid="{7B993A51-FC7C-4B14-9CF4-ECC599448B86}"/>
    <cellStyle name="Total 2 2 8 3 2_Volatility" xfId="32644" xr:uid="{9A2082E2-46BC-4C41-B978-D359D844949B}"/>
    <cellStyle name="Total 2 2 8 3 3" xfId="32645" xr:uid="{EBDD2B1D-9372-4A01-A8A8-40F81EF82C3B}"/>
    <cellStyle name="Total 2 2 8 3_Volatility" xfId="32646" xr:uid="{36097ED9-983C-4FD7-9E82-001B6DEC25EA}"/>
    <cellStyle name="Total 2 2 8 4" xfId="32647" xr:uid="{CCEB9908-D61F-4781-8DE8-33A4C8624C4A}"/>
    <cellStyle name="Total 2 2 8 4 2" xfId="32648" xr:uid="{C2AAC083-9478-4CBA-8662-9D0584788017}"/>
    <cellStyle name="Total 2 2 8 4_Volatility" xfId="32649" xr:uid="{73072E2C-048B-4EF8-A86B-F26A3B926D67}"/>
    <cellStyle name="Total 2 2 8 5" xfId="32650" xr:uid="{C31679E1-A8EE-408A-8AF0-0755B946EB95}"/>
    <cellStyle name="Total 2 2 8_Volatility" xfId="32651" xr:uid="{797DA476-0279-4E8E-805F-5A66CC8653C5}"/>
    <cellStyle name="Total 2 2 9" xfId="32652" xr:uid="{9787D562-E647-4981-B640-795915003A8A}"/>
    <cellStyle name="Total 2 2 9 2" xfId="32653" xr:uid="{E1C6C1C4-7D0D-4CE4-940E-53A4626D4ED9}"/>
    <cellStyle name="Total 2 2 9 2 2" xfId="32654" xr:uid="{2BA57B47-B504-4C74-9E2F-F4BD96DD3085}"/>
    <cellStyle name="Total 2 2 9 2 2 2" xfId="32655" xr:uid="{898D3BF3-8593-49B2-B449-BDDDA835AF88}"/>
    <cellStyle name="Total 2 2 9 2 2 2 2" xfId="32656" xr:uid="{9B21ECDB-CF81-4322-BFFD-FFE5FC6CB632}"/>
    <cellStyle name="Total 2 2 9 2 2 2_Volatility" xfId="32657" xr:uid="{1DD17CDF-FCFF-440C-9128-595246CF31B5}"/>
    <cellStyle name="Total 2 2 9 2 2 3" xfId="32658" xr:uid="{C952CB07-BE9B-4A55-A04B-4A17808F577C}"/>
    <cellStyle name="Total 2 2 9 2 2_Volatility" xfId="32659" xr:uid="{C02E6BD2-3275-469C-8832-E335B6519377}"/>
    <cellStyle name="Total 2 2 9 2 3" xfId="32660" xr:uid="{D5787F83-480F-4CF2-8E25-AFAEEF9AA257}"/>
    <cellStyle name="Total 2 2 9 2 3 2" xfId="32661" xr:uid="{980FF835-EFC2-4DB7-966D-1B4BAC01152D}"/>
    <cellStyle name="Total 2 2 9 2 3 2 2" xfId="32662" xr:uid="{16F7FA28-FF4A-40BC-B83B-97CB8244ABBF}"/>
    <cellStyle name="Total 2 2 9 2 3 2_Volatility" xfId="32663" xr:uid="{447BDC72-D57C-4686-B640-FB755CFC37E5}"/>
    <cellStyle name="Total 2 2 9 2 3 3" xfId="32664" xr:uid="{35D6EF22-CDD1-4D0E-8E29-3119E00FFB78}"/>
    <cellStyle name="Total 2 2 9 2 3_Volatility" xfId="32665" xr:uid="{9792D7C7-56BE-47BA-A106-40F37E0F8947}"/>
    <cellStyle name="Total 2 2 9 2 4" xfId="32666" xr:uid="{5E84B8D1-D65A-4423-BBFA-D465A479C7F8}"/>
    <cellStyle name="Total 2 2 9 2 4 2" xfId="32667" xr:uid="{9B48F684-5D71-4978-99D7-9AF84F4EA98C}"/>
    <cellStyle name="Total 2 2 9 2 4_Volatility" xfId="32668" xr:uid="{B0DDC26E-61AF-41B2-A954-7F88A21F2241}"/>
    <cellStyle name="Total 2 2 9 2 5" xfId="32669" xr:uid="{AE252F2C-E085-49CA-AE7F-CA46D34AA48B}"/>
    <cellStyle name="Total 2 2 9 2_Volatility" xfId="32670" xr:uid="{ACE78D18-8B32-460A-8376-54C753093E34}"/>
    <cellStyle name="Total 2 2 9 3" xfId="32671" xr:uid="{7FE8C697-6B8E-433A-B522-E914652CF424}"/>
    <cellStyle name="Total 2 2 9 3 2" xfId="32672" xr:uid="{4148F712-E39E-4D5D-8B75-76B82783474A}"/>
    <cellStyle name="Total 2 2 9 3 2 2" xfId="32673" xr:uid="{76E2FB1A-58CD-448F-853F-814C4C1E221F}"/>
    <cellStyle name="Total 2 2 9 3 2_Volatility" xfId="32674" xr:uid="{92191D27-825C-48A1-9D74-F784ADB98A77}"/>
    <cellStyle name="Total 2 2 9 3 3" xfId="32675" xr:uid="{61749AD3-B7EB-4BA5-BE6C-0CD85AEC5A0A}"/>
    <cellStyle name="Total 2 2 9 3_Volatility" xfId="32676" xr:uid="{4A27FD7A-1EF2-4E89-B4DB-E5BAF199A498}"/>
    <cellStyle name="Total 2 2 9 4" xfId="32677" xr:uid="{3D8D432B-6039-45C3-ABA5-91EF56324075}"/>
    <cellStyle name="Total 2 2 9 4 2" xfId="32678" xr:uid="{6DEE1F0F-0DFB-44FE-9435-3B21B6333ECB}"/>
    <cellStyle name="Total 2 2 9 4_Volatility" xfId="32679" xr:uid="{572502CA-2DF4-46CF-86CF-408036D6FA58}"/>
    <cellStyle name="Total 2 2 9 5" xfId="32680" xr:uid="{B226FD2B-F697-4105-89A4-0F2DC4617B8E}"/>
    <cellStyle name="Total 2 2 9_Volatility" xfId="32681" xr:uid="{74F77F82-70BE-493D-8DBD-4F60F0BA1280}"/>
    <cellStyle name="Total 2 2_Summary_Gap_Balance_exNIB" xfId="32682" xr:uid="{39B7E869-B637-4E7B-8829-CC09C3093BA2}"/>
    <cellStyle name="Total 2 3" xfId="32683" xr:uid="{1A2AD9E9-9337-49DF-824F-2BD5927F441F}"/>
    <cellStyle name="Total 2 3 2" xfId="32684" xr:uid="{108F247C-346A-4E0D-A693-1D7A1DEAABE4}"/>
    <cellStyle name="Total 2 3 2 2" xfId="32685" xr:uid="{6A760A36-C2E6-44A3-B8C1-42515ED1D8B2}"/>
    <cellStyle name="Total 2 3 2_Volatility" xfId="32686" xr:uid="{B867B313-06F2-4AC1-A15E-8AED11FA3CCB}"/>
    <cellStyle name="Total 2 3 3" xfId="32687" xr:uid="{53E6B345-BD86-4169-9587-6ABDD80F2F23}"/>
    <cellStyle name="Total 2 3_Volatility" xfId="32688" xr:uid="{600926EE-AC0D-40A1-9EDD-FCDE7A3DE13E}"/>
    <cellStyle name="Total 2 4" xfId="32689" xr:uid="{3B13CAE7-9C3A-465A-9A7C-26BC3A16A450}"/>
    <cellStyle name="Total 2 4 2" xfId="32690" xr:uid="{CFB3EAA2-D0E4-491F-883D-DBD923693D86}"/>
    <cellStyle name="Total 2 4_Volatility" xfId="32691" xr:uid="{50B7A87E-0938-468B-A6D0-D92E07A3B361}"/>
    <cellStyle name="Total 2 5" xfId="32692" xr:uid="{0F170B6A-1D24-4AE0-A76C-F914300BF053}"/>
    <cellStyle name="Total 2 6" xfId="32693" xr:uid="{A8662CEE-DC50-4252-807C-9AF023CE24D6}"/>
    <cellStyle name="Total 2_CAD-L.C." xfId="32694" xr:uid="{ED69897D-E923-4202-9AFE-3F55742DCAC2}"/>
    <cellStyle name="Total 3" xfId="32695" xr:uid="{F6CED5A2-9347-4B59-AEDB-C24AC102D853}"/>
    <cellStyle name="Total 3 2" xfId="32696" xr:uid="{F4942D02-016A-4F5A-8CC8-3A5C5FE1A5D0}"/>
    <cellStyle name="Total 3_CAD-L.C." xfId="32697" xr:uid="{72BBC4F7-FD6A-4F8E-8B71-F44DCD311700}"/>
    <cellStyle name="Total 4" xfId="32698" xr:uid="{11863CEE-AD1C-4DC4-A19A-665A9BE6865F}"/>
    <cellStyle name="Überschrift" xfId="51" xr:uid="{E6AF4CF9-5EC0-4CB8-B0B0-8461740A5D00}"/>
    <cellStyle name="Überschrift 1" xfId="52" xr:uid="{99DF0766-3058-4C09-B471-A29F46437C2A}"/>
    <cellStyle name="Überschrift 2" xfId="53" xr:uid="{B8DA5751-59BB-4C8E-99DC-0D646212E090}"/>
    <cellStyle name="Überschrift 3" xfId="54" xr:uid="{ED571894-114A-4620-831B-28AD2F575645}"/>
    <cellStyle name="Überschrift 4" xfId="55" xr:uid="{E5B69B8A-9579-4C82-8CE5-EC5ECB8E7F8A}"/>
    <cellStyle name="Verknüpfte Zelle" xfId="56" xr:uid="{6ECCFC31-9D8D-4BFD-9750-3A0AB4D9EC05}"/>
    <cellStyle name="Warnender Text" xfId="57" xr:uid="{3F212C46-7D9E-49D3-B3F3-387385947AFE}"/>
    <cellStyle name="Warning Text 2" xfId="32699" xr:uid="{8BE4CADF-2A74-45A7-A27A-EEE8AEA913B7}"/>
    <cellStyle name="Warning Text 2 2" xfId="32700" xr:uid="{21E4B215-73B9-45DE-9749-628E658D0A0E}"/>
    <cellStyle name="Warning Text 2 2 2" xfId="32701" xr:uid="{B30B8BA1-B914-4A6D-A579-B3437460B78E}"/>
    <cellStyle name="Warning Text 2 2 3" xfId="32702" xr:uid="{1EF13401-42AF-4512-8354-290F6588B2EB}"/>
    <cellStyle name="Warning Text 2 2_Summary_Gap_Balance_exNIB" xfId="32703" xr:uid="{36AAFB8A-F4E1-4095-80DF-F627D70260F7}"/>
    <cellStyle name="Warning Text 2 3" xfId="32704" xr:uid="{03C0F824-E346-48A4-A3ED-C1EDB449E8B2}"/>
    <cellStyle name="Warning Text 2_CAD-L.C." xfId="32705" xr:uid="{2189D9A0-F876-4A39-9BC8-59AD5ABF37C4}"/>
    <cellStyle name="Warning Text 3" xfId="32706" xr:uid="{18EF568F-9F24-47D8-84E2-80429E9F5F50}"/>
    <cellStyle name="Warning Text 3 2" xfId="32707" xr:uid="{4445EDB8-0C66-4DAE-A09D-5D4F9E4271A1}"/>
    <cellStyle name="Warning Text 3 3" xfId="32708" xr:uid="{71F8DD13-CE70-4403-9CB6-88EB34C920F6}"/>
    <cellStyle name="Warning Text 3 4" xfId="32709" xr:uid="{B60BAA42-86C9-48DB-AEC1-64683988B15A}"/>
    <cellStyle name="Warning Text 3_CAD-L.C." xfId="32710" xr:uid="{669F8ABF-4D3A-4E30-B58A-BCEFEDCC0021}"/>
    <cellStyle name="Warning Text 4" xfId="32711" xr:uid="{E562161C-379A-4256-82A2-323222FFD838}"/>
    <cellStyle name="Zelle überprüfen" xfId="58" xr:uid="{1E081931-3E5E-444F-B232-C35ECC223E95}"/>
    <cellStyle name="Обычный 2" xfId="32712" xr:uid="{C6F16D9D-B16C-438B-B7C4-E0F2E2DB5F8D}"/>
    <cellStyle name="Обычный 2 2" xfId="32713" xr:uid="{5649781E-51B3-44A6-AEC4-3C1DF90F5383}"/>
    <cellStyle name="Обычный 2_Volatility" xfId="32714" xr:uid="{4DC0D1B4-1C0A-43B2-95FB-750C49EC78D4}"/>
    <cellStyle name="Обычный 3" xfId="32715" xr:uid="{38FE219F-1DF6-47B7-A808-CA42010ECCEB}"/>
    <cellStyle name="Обычный_ROSN" xfId="32716" xr:uid="{08E30B94-3A5A-466B-BF6B-57C6F98CA451}"/>
    <cellStyle name="桁区切り [0.00]_Book2" xfId="32717" xr:uid="{29B2D9D8-5F4E-481D-B948-9F911328FCD5}"/>
    <cellStyle name="桁区切り_Book2" xfId="32718" xr:uid="{073DDFC3-3863-4468-AB30-9D0D7B995A49}"/>
    <cellStyle name="標準_Book2" xfId="32719" xr:uid="{D8CD3CA6-EFF0-48DD-954F-ADDBC623BD89}"/>
    <cellStyle name="通貨 [0.00]_Book2" xfId="32720" xr:uid="{5BB4F707-43A4-456B-8876-E40A59CC0DE7}"/>
    <cellStyle name="通貨_Book2" xfId="32721" xr:uid="{19FF7CA9-7572-4EC7-9314-204B918C8336}"/>
  </cellStyles>
  <dxfs count="3">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2492BCFB-41CF-49FD-B785-ED179E60CD8D}"/>
  </tableStyles>
  <colors>
    <mruColors>
      <color rgb="FFFF4D5A"/>
      <color rgb="FFFF5A46"/>
      <color rgb="FF002D4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61"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701675</xdr:colOff>
      <xdr:row>56</xdr:row>
      <xdr:rowOff>22860</xdr:rowOff>
    </xdr:to>
    <xdr:grpSp>
      <xdr:nvGrpSpPr>
        <xdr:cNvPr id="4" name="Gruppieren 3">
          <a:extLst>
            <a:ext uri="{FF2B5EF4-FFF2-40B4-BE49-F238E27FC236}">
              <a16:creationId xmlns:a16="http://schemas.microsoft.com/office/drawing/2014/main" id="{048122A8-C4C7-ECB4-7C2D-C9A59868FF5D}"/>
            </a:ext>
          </a:extLst>
        </xdr:cNvPr>
        <xdr:cNvGrpSpPr/>
      </xdr:nvGrpSpPr>
      <xdr:grpSpPr>
        <a:xfrm>
          <a:off x="0" y="0"/>
          <a:ext cx="7559675" cy="10690860"/>
          <a:chOff x="0" y="0"/>
          <a:chExt cx="7559675" cy="10690860"/>
        </a:xfrm>
      </xdr:grpSpPr>
      <xdr:pic>
        <xdr:nvPicPr>
          <xdr:cNvPr id="2" name="Picture 12">
            <a:extLst>
              <a:ext uri="{FF2B5EF4-FFF2-40B4-BE49-F238E27FC236}">
                <a16:creationId xmlns:a16="http://schemas.microsoft.com/office/drawing/2014/main" id="{57588FCC-5D90-9ED6-FDD2-11CB1FD5E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7559675" cy="10690860"/>
          </a:xfrm>
          <a:prstGeom prst="rect">
            <a:avLst/>
          </a:prstGeom>
          <a:noFill/>
          <a:ln>
            <a:noFill/>
          </a:ln>
        </xdr:spPr>
      </xdr:pic>
      <xdr:sp macro="" textlink="">
        <xdr:nvSpPr>
          <xdr:cNvPr id="3" name="Textfeld 2">
            <a:extLst>
              <a:ext uri="{FF2B5EF4-FFF2-40B4-BE49-F238E27FC236}">
                <a16:creationId xmlns:a16="http://schemas.microsoft.com/office/drawing/2014/main" id="{875E26F2-0949-B92A-E8C0-F9D902A8B4D2}"/>
              </a:ext>
            </a:extLst>
          </xdr:cNvPr>
          <xdr:cNvSpPr txBox="1"/>
        </xdr:nvSpPr>
        <xdr:spPr>
          <a:xfrm>
            <a:off x="2562224" y="638175"/>
            <a:ext cx="4562475" cy="2147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800">
                <a:solidFill>
                  <a:schemeClr val="bg1"/>
                </a:solidFill>
                <a:effectLst/>
                <a:latin typeface="Trebuchet MS" panose="020B0603020202020204" pitchFamily="34" charset="0"/>
                <a:ea typeface="+mn-ea"/>
                <a:cs typeface="+mn-cs"/>
              </a:rPr>
              <a:t>There is no moving forward</a:t>
            </a:r>
            <a:endParaRPr lang="de-AT" sz="1800">
              <a:solidFill>
                <a:schemeClr val="bg1"/>
              </a:solidFill>
              <a:effectLst/>
              <a:latin typeface="Trebuchet MS" panose="020B0603020202020204" pitchFamily="34" charset="0"/>
              <a:ea typeface="+mn-ea"/>
              <a:cs typeface="+mn-cs"/>
            </a:endParaRPr>
          </a:p>
          <a:p>
            <a:r>
              <a:rPr lang="hr-HR" sz="1800">
                <a:solidFill>
                  <a:schemeClr val="bg1"/>
                </a:solidFill>
                <a:effectLst/>
                <a:latin typeface="Trebuchet MS" panose="020B0603020202020204" pitchFamily="34" charset="0"/>
                <a:ea typeface="+mn-ea"/>
                <a:cs typeface="+mn-cs"/>
              </a:rPr>
              <a:t>without looking back</a:t>
            </a:r>
            <a:r>
              <a:rPr lang="de-AT" sz="1800">
                <a:solidFill>
                  <a:schemeClr val="bg1"/>
                </a:solidFill>
                <a:effectLst/>
                <a:latin typeface="Trebuchet MS" panose="020B0603020202020204" pitchFamily="34" charset="0"/>
                <a:ea typeface="+mn-ea"/>
                <a:cs typeface="+mn-cs"/>
              </a:rPr>
              <a:t>.</a:t>
            </a:r>
          </a:p>
          <a:p>
            <a:r>
              <a:rPr lang="hr-HR" sz="1100" b="1">
                <a:solidFill>
                  <a:schemeClr val="bg1"/>
                </a:solidFill>
                <a:effectLst/>
                <a:latin typeface="Trebuchet MS" panose="020B0603020202020204" pitchFamily="34" charset="0"/>
                <a:ea typeface="+mn-ea"/>
                <a:cs typeface="+mn-cs"/>
              </a:rPr>
              <a:t> </a:t>
            </a:r>
            <a:endParaRPr lang="de-AT" sz="1100">
              <a:solidFill>
                <a:schemeClr val="bg1"/>
              </a:solidFill>
              <a:effectLst/>
              <a:latin typeface="Trebuchet MS" panose="020B0603020202020204" pitchFamily="34" charset="0"/>
              <a:ea typeface="+mn-ea"/>
              <a:cs typeface="+mn-cs"/>
            </a:endParaRPr>
          </a:p>
          <a:p>
            <a:r>
              <a:rPr lang="hr-HR" sz="2800" b="1">
                <a:solidFill>
                  <a:schemeClr val="bg1"/>
                </a:solidFill>
                <a:effectLst/>
                <a:latin typeface="Trebuchet MS" panose="020B0603020202020204" pitchFamily="34" charset="0"/>
                <a:ea typeface="+mn-ea"/>
                <a:cs typeface="+mn-cs"/>
              </a:rPr>
              <a:t>Qua</a:t>
            </a:r>
            <a:r>
              <a:rPr lang="de-AT" sz="2800" b="1">
                <a:solidFill>
                  <a:schemeClr val="bg1"/>
                </a:solidFill>
                <a:effectLst/>
                <a:latin typeface="Trebuchet MS" panose="020B0603020202020204" pitchFamily="34" charset="0"/>
                <a:ea typeface="+mn-ea"/>
                <a:cs typeface="+mn-cs"/>
              </a:rPr>
              <a:t>nt</a:t>
            </a:r>
            <a:r>
              <a:rPr lang="hr-HR" sz="2800" b="1">
                <a:solidFill>
                  <a:schemeClr val="bg1"/>
                </a:solidFill>
                <a:effectLst/>
                <a:latin typeface="Trebuchet MS" panose="020B0603020202020204" pitchFamily="34" charset="0"/>
                <a:ea typeface="+mn-ea"/>
                <a:cs typeface="+mn-cs"/>
              </a:rPr>
              <a:t>itative Disclosure Report 202</a:t>
            </a:r>
            <a:r>
              <a:rPr lang="de-AT" sz="2800" b="1">
                <a:solidFill>
                  <a:schemeClr val="bg1"/>
                </a:solidFill>
                <a:effectLst/>
                <a:latin typeface="Trebuchet MS" panose="020B0603020202020204" pitchFamily="34" charset="0"/>
                <a:ea typeface="+mn-ea"/>
                <a:cs typeface="+mn-cs"/>
              </a:rPr>
              <a:t>3</a:t>
            </a:r>
            <a:endParaRPr lang="de-AT" sz="2800">
              <a:solidFill>
                <a:schemeClr val="bg1"/>
              </a:solidFill>
              <a:effectLst/>
              <a:latin typeface="Trebuchet MS" panose="020B0603020202020204" pitchFamily="34" charset="0"/>
              <a:ea typeface="+mn-ea"/>
              <a:cs typeface="+mn-cs"/>
            </a:endParaRPr>
          </a:p>
          <a:p>
            <a:r>
              <a:rPr lang="hr-HR" sz="1200" b="1">
                <a:solidFill>
                  <a:schemeClr val="bg1"/>
                </a:solidFill>
                <a:effectLst/>
                <a:latin typeface="Trebuchet MS" panose="020B0603020202020204" pitchFamily="34" charset="0"/>
                <a:ea typeface="+mn-ea"/>
                <a:cs typeface="+mn-cs"/>
              </a:rPr>
              <a:t>pursuant to Part Eight</a:t>
            </a:r>
            <a:endParaRPr lang="de-AT" sz="1200">
              <a:solidFill>
                <a:schemeClr val="bg1"/>
              </a:solidFill>
              <a:effectLst/>
              <a:latin typeface="Trebuchet MS" panose="020B0603020202020204" pitchFamily="34" charset="0"/>
              <a:ea typeface="+mn-ea"/>
              <a:cs typeface="+mn-cs"/>
            </a:endParaRPr>
          </a:p>
          <a:p>
            <a:r>
              <a:rPr lang="hr-HR" sz="1200" b="1">
                <a:solidFill>
                  <a:schemeClr val="bg1"/>
                </a:solidFill>
                <a:effectLst/>
                <a:latin typeface="Trebuchet MS" panose="020B0603020202020204" pitchFamily="34" charset="0"/>
                <a:ea typeface="+mn-ea"/>
                <a:cs typeface="+mn-cs"/>
              </a:rPr>
              <a:t>of the Capital Requirements Regulation (CRR)</a:t>
            </a:r>
            <a:endParaRPr lang="de-AT" sz="1200">
              <a:solidFill>
                <a:schemeClr val="bg1"/>
              </a:solidFill>
              <a:effectLst/>
              <a:latin typeface="Trebuchet MS" panose="020B0603020202020204" pitchFamily="34" charset="0"/>
              <a:ea typeface="+mn-ea"/>
              <a:cs typeface="+mn-cs"/>
            </a:endParaRPr>
          </a:p>
          <a:p>
            <a:endParaRPr lang="de-AT" sz="1100">
              <a:latin typeface="Trebuchet MS" panose="020B0603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8286750</xdr:colOff>
      <xdr:row>1</xdr:row>
      <xdr:rowOff>120571</xdr:rowOff>
    </xdr:from>
    <xdr:ext cx="1834514" cy="233123"/>
    <xdr:pic>
      <xdr:nvPicPr>
        <xdr:cNvPr id="2" name="Picture 8">
          <a:extLst>
            <a:ext uri="{FF2B5EF4-FFF2-40B4-BE49-F238E27FC236}">
              <a16:creationId xmlns:a16="http://schemas.microsoft.com/office/drawing/2014/main" id="{183E7984-422D-4268-88D2-F9D8AC7B8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0" y="311071"/>
          <a:ext cx="1834514" cy="23312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wagpsk.sharepoint.com/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wagpsk.sharepoint.com/SREC/Offenlegung/2020/FY%202020/FY_2020_Tabellen%20quantitative%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wagpsk.sharepoint.com/Mb_G/IAS%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wagpsk.sharepoint.com/Valuation/Bewertung%20Muster/Bew%20DCF%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wagpsk.sharepoint.com/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bawagpsk.sharepoint.com/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wagpsk.sharepoint.com/Projekte/BEKO%20E&amp;I%20AG.UB.04/DCF/Bewertung%20DCF%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wagpsk.sharepoint.com/TEMP/notesC079F1/Kopie%20in%20Werten%20von%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bawagpsk.sharepoint.com/Sirucic/SEC%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row r="2">
          <cell r="B2">
            <v>42734</v>
          </cell>
        </row>
        <row r="3">
          <cell r="B3">
            <v>42704</v>
          </cell>
        </row>
        <row r="4">
          <cell r="B4">
            <v>42369</v>
          </cell>
        </row>
      </sheetData>
      <sheetData sheetId="1" refreshError="1"/>
      <sheetData sheetId="2" refreshError="1"/>
      <sheetData sheetId="3">
        <row r="42">
          <cell r="G42">
            <v>17115104681.850096</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H5" t="str">
            <v>Notional</v>
          </cell>
        </row>
        <row r="6">
          <cell r="H6">
            <v>20000000</v>
          </cell>
        </row>
        <row r="7">
          <cell r="H7">
            <v>20000000</v>
          </cell>
        </row>
        <row r="8">
          <cell r="H8">
            <v>20000000</v>
          </cell>
        </row>
        <row r="9">
          <cell r="H9">
            <v>32000000</v>
          </cell>
        </row>
        <row r="10">
          <cell r="H10">
            <v>40000000</v>
          </cell>
        </row>
        <row r="11">
          <cell r="H11">
            <v>15000000</v>
          </cell>
        </row>
        <row r="12">
          <cell r="H12">
            <v>15000000</v>
          </cell>
        </row>
        <row r="13">
          <cell r="H13">
            <v>15000000</v>
          </cell>
        </row>
        <row r="14">
          <cell r="H14">
            <v>5000000</v>
          </cell>
        </row>
        <row r="15">
          <cell r="H15">
            <v>5000000</v>
          </cell>
        </row>
        <row r="16">
          <cell r="H16">
            <v>5000000</v>
          </cell>
        </row>
        <row r="17">
          <cell r="H17">
            <v>8110000</v>
          </cell>
        </row>
        <row r="18">
          <cell r="H18">
            <v>8110000</v>
          </cell>
        </row>
        <row r="19">
          <cell r="H19">
            <v>8110000</v>
          </cell>
        </row>
        <row r="20">
          <cell r="H20">
            <v>10000000</v>
          </cell>
        </row>
        <row r="21">
          <cell r="H21">
            <v>10000000</v>
          </cell>
        </row>
        <row r="22">
          <cell r="H22">
            <v>10000000</v>
          </cell>
        </row>
        <row r="23">
          <cell r="H23">
            <v>10000000</v>
          </cell>
        </row>
        <row r="24">
          <cell r="H24">
            <v>10000000</v>
          </cell>
        </row>
        <row r="25">
          <cell r="H25">
            <v>10000000</v>
          </cell>
        </row>
        <row r="26">
          <cell r="H26">
            <v>10000000</v>
          </cell>
        </row>
        <row r="27">
          <cell r="H27">
            <v>10000000</v>
          </cell>
        </row>
        <row r="28">
          <cell r="H28">
            <v>10000000</v>
          </cell>
        </row>
        <row r="29">
          <cell r="H29">
            <v>8150928.1299999999</v>
          </cell>
        </row>
        <row r="30">
          <cell r="H30">
            <v>8500000</v>
          </cell>
        </row>
        <row r="31">
          <cell r="H31">
            <v>8500000</v>
          </cell>
        </row>
        <row r="32">
          <cell r="H32">
            <v>10000000</v>
          </cell>
        </row>
        <row r="33">
          <cell r="H33">
            <v>10000000</v>
          </cell>
        </row>
        <row r="34">
          <cell r="H34">
            <v>10000000</v>
          </cell>
        </row>
        <row r="35">
          <cell r="H35">
            <v>3000000</v>
          </cell>
        </row>
        <row r="36">
          <cell r="H36">
            <v>2000000</v>
          </cell>
        </row>
        <row r="37">
          <cell r="H37">
            <v>5000000</v>
          </cell>
        </row>
        <row r="38">
          <cell r="H38">
            <v>10000000</v>
          </cell>
        </row>
        <row r="39">
          <cell r="H39">
            <v>10000000</v>
          </cell>
        </row>
        <row r="40">
          <cell r="H40">
            <v>10000000</v>
          </cell>
        </row>
        <row r="41">
          <cell r="H41">
            <v>10000000</v>
          </cell>
        </row>
        <row r="42">
          <cell r="H42">
            <v>10000000</v>
          </cell>
        </row>
        <row r="43">
          <cell r="H43">
            <v>5000000</v>
          </cell>
        </row>
        <row r="44">
          <cell r="H44">
            <v>10000000</v>
          </cell>
        </row>
        <row r="45">
          <cell r="H45">
            <v>15000000</v>
          </cell>
        </row>
        <row r="46">
          <cell r="H46">
            <v>15000000</v>
          </cell>
        </row>
        <row r="47">
          <cell r="H47">
            <v>1300000000</v>
          </cell>
        </row>
        <row r="48">
          <cell r="H48">
            <v>8248122</v>
          </cell>
        </row>
        <row r="49">
          <cell r="H49">
            <v>8248122</v>
          </cell>
        </row>
        <row r="50">
          <cell r="H50">
            <v>10000000</v>
          </cell>
        </row>
        <row r="51">
          <cell r="H51">
            <v>10000000</v>
          </cell>
        </row>
        <row r="52">
          <cell r="H52">
            <v>10000000</v>
          </cell>
        </row>
        <row r="53">
          <cell r="H53">
            <v>5000000</v>
          </cell>
        </row>
        <row r="54">
          <cell r="H54">
            <v>5000000</v>
          </cell>
        </row>
        <row r="55">
          <cell r="H55">
            <v>5000000</v>
          </cell>
        </row>
        <row r="56">
          <cell r="H56">
            <v>5000000</v>
          </cell>
        </row>
        <row r="57">
          <cell r="H57">
            <v>5000000</v>
          </cell>
        </row>
        <row r="58">
          <cell r="H58">
            <v>5000000</v>
          </cell>
        </row>
        <row r="59">
          <cell r="H59">
            <v>10000000</v>
          </cell>
        </row>
        <row r="60">
          <cell r="H60">
            <v>10000000</v>
          </cell>
        </row>
        <row r="61">
          <cell r="H61">
            <v>10000000</v>
          </cell>
        </row>
        <row r="62">
          <cell r="H62">
            <v>9000000</v>
          </cell>
        </row>
        <row r="63">
          <cell r="H63">
            <v>9000000</v>
          </cell>
        </row>
        <row r="64">
          <cell r="H64">
            <v>9000000</v>
          </cell>
        </row>
        <row r="65">
          <cell r="H65">
            <v>9165000</v>
          </cell>
        </row>
        <row r="66">
          <cell r="H66">
            <v>9165000</v>
          </cell>
        </row>
        <row r="67">
          <cell r="H67">
            <v>9165000</v>
          </cell>
        </row>
        <row r="68">
          <cell r="H68">
            <v>9125000</v>
          </cell>
        </row>
        <row r="69">
          <cell r="H69">
            <v>9125000</v>
          </cell>
        </row>
        <row r="70">
          <cell r="H70">
            <v>9125000</v>
          </cell>
        </row>
        <row r="71">
          <cell r="H71">
            <v>20000000</v>
          </cell>
        </row>
        <row r="72">
          <cell r="H72">
            <v>20000000</v>
          </cell>
        </row>
        <row r="73">
          <cell r="H73">
            <v>20000000</v>
          </cell>
        </row>
        <row r="74">
          <cell r="H74">
            <v>15000000</v>
          </cell>
        </row>
        <row r="75">
          <cell r="H75">
            <v>15000000</v>
          </cell>
        </row>
        <row r="76">
          <cell r="H76">
            <v>15000000</v>
          </cell>
        </row>
        <row r="77">
          <cell r="H77">
            <v>10000000</v>
          </cell>
        </row>
        <row r="78">
          <cell r="H78">
            <v>10000000</v>
          </cell>
        </row>
        <row r="79">
          <cell r="H79">
            <v>10000000</v>
          </cell>
        </row>
        <row r="80">
          <cell r="H80">
            <v>10000000</v>
          </cell>
        </row>
        <row r="81">
          <cell r="H81">
            <v>10000000</v>
          </cell>
        </row>
        <row r="82">
          <cell r="H82">
            <v>10000000</v>
          </cell>
        </row>
        <row r="83">
          <cell r="H83">
            <v>20000000</v>
          </cell>
        </row>
        <row r="84">
          <cell r="H84">
            <v>20000000</v>
          </cell>
        </row>
        <row r="85">
          <cell r="H85">
            <v>20000000</v>
          </cell>
        </row>
        <row r="86">
          <cell r="H86">
            <v>5000000</v>
          </cell>
        </row>
        <row r="87">
          <cell r="H87">
            <v>5000000</v>
          </cell>
        </row>
        <row r="88">
          <cell r="H88">
            <v>5000000</v>
          </cell>
        </row>
        <row r="89">
          <cell r="H89">
            <v>10000000</v>
          </cell>
        </row>
        <row r="90">
          <cell r="H90">
            <v>10000000</v>
          </cell>
        </row>
        <row r="91">
          <cell r="H91">
            <v>10000000</v>
          </cell>
        </row>
        <row r="92">
          <cell r="H92">
            <v>5000000</v>
          </cell>
        </row>
        <row r="93">
          <cell r="H93">
            <v>5000000</v>
          </cell>
        </row>
        <row r="94">
          <cell r="H94">
            <v>5000000</v>
          </cell>
        </row>
        <row r="95">
          <cell r="H95">
            <v>15000000</v>
          </cell>
        </row>
        <row r="96">
          <cell r="H96">
            <v>15000000</v>
          </cell>
        </row>
        <row r="97">
          <cell r="H97">
            <v>12400000</v>
          </cell>
        </row>
        <row r="98">
          <cell r="H98">
            <v>12400000</v>
          </cell>
        </row>
        <row r="99">
          <cell r="H99">
            <v>12400000</v>
          </cell>
        </row>
        <row r="100">
          <cell r="H100">
            <v>15000000000</v>
          </cell>
        </row>
        <row r="101">
          <cell r="H101">
            <v>5707881</v>
          </cell>
        </row>
        <row r="102">
          <cell r="H102">
            <v>5707881</v>
          </cell>
        </row>
        <row r="103">
          <cell r="H103">
            <v>11000000</v>
          </cell>
        </row>
        <row r="104">
          <cell r="H104">
            <v>11000000</v>
          </cell>
        </row>
        <row r="105">
          <cell r="H105">
            <v>11000000</v>
          </cell>
        </row>
        <row r="106">
          <cell r="H106">
            <v>7500000</v>
          </cell>
        </row>
        <row r="107">
          <cell r="H107">
            <v>7500000</v>
          </cell>
        </row>
        <row r="108">
          <cell r="H108">
            <v>7500000</v>
          </cell>
        </row>
        <row r="109">
          <cell r="H109">
            <v>9000000</v>
          </cell>
        </row>
        <row r="110">
          <cell r="H110">
            <v>9000000</v>
          </cell>
        </row>
        <row r="111">
          <cell r="H111">
            <v>9000000</v>
          </cell>
        </row>
        <row r="112">
          <cell r="H112">
            <v>20000000</v>
          </cell>
        </row>
        <row r="113">
          <cell r="H113">
            <v>20000000</v>
          </cell>
        </row>
        <row r="114">
          <cell r="H114">
            <v>20000000</v>
          </cell>
        </row>
        <row r="115">
          <cell r="H115">
            <v>10000000</v>
          </cell>
        </row>
        <row r="116">
          <cell r="H116">
            <v>10000000</v>
          </cell>
        </row>
        <row r="117">
          <cell r="H117">
            <v>10000000</v>
          </cell>
        </row>
        <row r="118">
          <cell r="H118">
            <v>3500000</v>
          </cell>
        </row>
        <row r="119">
          <cell r="H119">
            <v>3500000</v>
          </cell>
        </row>
        <row r="120">
          <cell r="H120">
            <v>3500000</v>
          </cell>
        </row>
        <row r="121">
          <cell r="H121">
            <v>15000000</v>
          </cell>
        </row>
        <row r="122">
          <cell r="H122">
            <v>15000000</v>
          </cell>
        </row>
        <row r="123">
          <cell r="H123">
            <v>15000000</v>
          </cell>
        </row>
        <row r="124">
          <cell r="H124">
            <v>20000000</v>
          </cell>
        </row>
        <row r="125">
          <cell r="H125">
            <v>20000000</v>
          </cell>
        </row>
        <row r="126">
          <cell r="H126">
            <v>20000000</v>
          </cell>
        </row>
        <row r="127">
          <cell r="H127">
            <v>200000000</v>
          </cell>
        </row>
        <row r="128">
          <cell r="H128">
            <v>14534567</v>
          </cell>
        </row>
        <row r="129">
          <cell r="H129">
            <v>14534567</v>
          </cell>
        </row>
        <row r="130">
          <cell r="H130">
            <v>5000000</v>
          </cell>
        </row>
        <row r="131">
          <cell r="H131">
            <v>5000000</v>
          </cell>
        </row>
        <row r="132">
          <cell r="H132">
            <v>5000000</v>
          </cell>
        </row>
        <row r="133">
          <cell r="H133">
            <v>17300000</v>
          </cell>
        </row>
        <row r="134">
          <cell r="H134">
            <v>11526990</v>
          </cell>
        </row>
        <row r="135">
          <cell r="H135">
            <v>11526990</v>
          </cell>
        </row>
        <row r="136">
          <cell r="H136">
            <v>80000000</v>
          </cell>
        </row>
        <row r="137">
          <cell r="H137">
            <v>5813827</v>
          </cell>
        </row>
        <row r="138">
          <cell r="H138">
            <v>5813827</v>
          </cell>
        </row>
        <row r="139">
          <cell r="H139">
            <v>20000000</v>
          </cell>
        </row>
        <row r="140">
          <cell r="H140">
            <v>20000000</v>
          </cell>
        </row>
        <row r="141">
          <cell r="H141">
            <v>20000000</v>
          </cell>
        </row>
        <row r="142">
          <cell r="H142">
            <v>7500000000</v>
          </cell>
        </row>
        <row r="143">
          <cell r="H143">
            <v>3873427</v>
          </cell>
        </row>
        <row r="144">
          <cell r="H144">
            <v>3873427</v>
          </cell>
        </row>
        <row r="145">
          <cell r="H145">
            <v>10000000</v>
          </cell>
        </row>
        <row r="146">
          <cell r="H146">
            <v>10000000</v>
          </cell>
        </row>
        <row r="147">
          <cell r="H147">
            <v>10000000</v>
          </cell>
        </row>
        <row r="148">
          <cell r="H148">
            <v>10000000</v>
          </cell>
        </row>
        <row r="149">
          <cell r="H149">
            <v>10000000</v>
          </cell>
        </row>
        <row r="150">
          <cell r="H150">
            <v>10000000</v>
          </cell>
        </row>
        <row r="151">
          <cell r="H151">
            <v>10000000</v>
          </cell>
        </row>
        <row r="152">
          <cell r="H152">
            <v>10000000</v>
          </cell>
        </row>
        <row r="153">
          <cell r="H153">
            <v>10000000</v>
          </cell>
        </row>
        <row r="154">
          <cell r="H154">
            <v>5000000</v>
          </cell>
        </row>
        <row r="155">
          <cell r="H155">
            <v>5000000</v>
          </cell>
        </row>
        <row r="156">
          <cell r="H156">
            <v>5000000</v>
          </cell>
        </row>
        <row r="157">
          <cell r="H157">
            <v>5000000</v>
          </cell>
        </row>
        <row r="158">
          <cell r="H158">
            <v>5000000</v>
          </cell>
        </row>
        <row r="159">
          <cell r="H159">
            <v>5000000</v>
          </cell>
        </row>
        <row r="160">
          <cell r="H160">
            <v>15000000</v>
          </cell>
        </row>
        <row r="161">
          <cell r="H161">
            <v>15000000</v>
          </cell>
        </row>
        <row r="162">
          <cell r="H162">
            <v>15000000</v>
          </cell>
        </row>
        <row r="163">
          <cell r="H163">
            <v>5000000</v>
          </cell>
        </row>
        <row r="164">
          <cell r="H164">
            <v>5000000</v>
          </cell>
        </row>
        <row r="165">
          <cell r="H165">
            <v>5000000</v>
          </cell>
        </row>
        <row r="166">
          <cell r="H166">
            <v>5000000</v>
          </cell>
        </row>
        <row r="167">
          <cell r="H167">
            <v>5000000</v>
          </cell>
        </row>
        <row r="168">
          <cell r="H168">
            <v>5000000</v>
          </cell>
        </row>
        <row r="169">
          <cell r="H169">
            <v>10000000</v>
          </cell>
        </row>
        <row r="170">
          <cell r="H170">
            <v>10000000</v>
          </cell>
        </row>
        <row r="171">
          <cell r="H171">
            <v>10000000</v>
          </cell>
        </row>
        <row r="172">
          <cell r="H172">
            <v>8000000</v>
          </cell>
        </row>
        <row r="173">
          <cell r="H173">
            <v>8000000</v>
          </cell>
        </row>
        <row r="174">
          <cell r="H174">
            <v>8000000</v>
          </cell>
        </row>
        <row r="175">
          <cell r="H175">
            <v>10000000</v>
          </cell>
        </row>
        <row r="176">
          <cell r="H176">
            <v>10000000</v>
          </cell>
        </row>
        <row r="177">
          <cell r="H177">
            <v>10000000</v>
          </cell>
        </row>
        <row r="178">
          <cell r="H178">
            <v>10000000</v>
          </cell>
        </row>
        <row r="179">
          <cell r="H179">
            <v>10000000</v>
          </cell>
        </row>
        <row r="180">
          <cell r="H180">
            <v>10000000</v>
          </cell>
        </row>
        <row r="181">
          <cell r="H181">
            <v>7425000</v>
          </cell>
        </row>
        <row r="182">
          <cell r="H182">
            <v>7425000</v>
          </cell>
        </row>
        <row r="183">
          <cell r="H183">
            <v>7425000</v>
          </cell>
        </row>
        <row r="184">
          <cell r="H184">
            <v>5000000</v>
          </cell>
        </row>
        <row r="185">
          <cell r="H185">
            <v>5000000</v>
          </cell>
        </row>
        <row r="186">
          <cell r="H186">
            <v>5000000</v>
          </cell>
        </row>
        <row r="187">
          <cell r="H187">
            <v>20000000</v>
          </cell>
        </row>
        <row r="188">
          <cell r="H188">
            <v>20000000</v>
          </cell>
        </row>
        <row r="189">
          <cell r="H189">
            <v>20000000</v>
          </cell>
        </row>
        <row r="190">
          <cell r="H190">
            <v>10000000</v>
          </cell>
        </row>
        <row r="191">
          <cell r="H191">
            <v>10000000</v>
          </cell>
        </row>
        <row r="192">
          <cell r="H192">
            <v>10000000</v>
          </cell>
        </row>
        <row r="193">
          <cell r="H193">
            <v>7800000</v>
          </cell>
        </row>
        <row r="194">
          <cell r="H194">
            <v>7800000</v>
          </cell>
        </row>
        <row r="195">
          <cell r="H195">
            <v>7800000</v>
          </cell>
        </row>
        <row r="196">
          <cell r="H196">
            <v>5634000</v>
          </cell>
        </row>
        <row r="197">
          <cell r="H197">
            <v>5634000</v>
          </cell>
        </row>
        <row r="198">
          <cell r="H198">
            <v>5634000</v>
          </cell>
        </row>
        <row r="199">
          <cell r="H199">
            <v>10000000</v>
          </cell>
        </row>
        <row r="200">
          <cell r="H200">
            <v>10000000</v>
          </cell>
        </row>
        <row r="201">
          <cell r="H201">
            <v>10000000</v>
          </cell>
        </row>
        <row r="202">
          <cell r="H202">
            <v>50000000</v>
          </cell>
        </row>
        <row r="203">
          <cell r="H203">
            <v>50000000</v>
          </cell>
        </row>
        <row r="204">
          <cell r="H204">
            <v>50000000</v>
          </cell>
        </row>
        <row r="205">
          <cell r="H205">
            <v>4000000</v>
          </cell>
        </row>
        <row r="206">
          <cell r="H206">
            <v>4000000</v>
          </cell>
        </row>
        <row r="207">
          <cell r="H207">
            <v>4000000</v>
          </cell>
        </row>
        <row r="208">
          <cell r="H208">
            <v>15500000</v>
          </cell>
        </row>
        <row r="209">
          <cell r="H209">
            <v>15500000</v>
          </cell>
        </row>
        <row r="210">
          <cell r="H210">
            <v>15500000</v>
          </cell>
        </row>
        <row r="211">
          <cell r="H211">
            <v>19000000</v>
          </cell>
        </row>
        <row r="212">
          <cell r="H212">
            <v>19000000</v>
          </cell>
        </row>
        <row r="213">
          <cell r="H213">
            <v>19000000</v>
          </cell>
        </row>
        <row r="214">
          <cell r="H214">
            <v>1300000000</v>
          </cell>
        </row>
        <row r="215">
          <cell r="H215">
            <v>1300000000</v>
          </cell>
        </row>
        <row r="216">
          <cell r="H216">
            <v>1300000000</v>
          </cell>
        </row>
        <row r="217">
          <cell r="H217">
            <v>30000000</v>
          </cell>
        </row>
        <row r="218">
          <cell r="H218">
            <v>30000000</v>
          </cell>
        </row>
        <row r="219">
          <cell r="H219">
            <v>30000000</v>
          </cell>
        </row>
        <row r="220">
          <cell r="H220">
            <v>8000000</v>
          </cell>
        </row>
        <row r="221">
          <cell r="H221">
            <v>8000000</v>
          </cell>
        </row>
        <row r="222">
          <cell r="H222">
            <v>8000000</v>
          </cell>
        </row>
        <row r="223">
          <cell r="H223">
            <v>7600000</v>
          </cell>
        </row>
        <row r="224">
          <cell r="H224">
            <v>7600000</v>
          </cell>
        </row>
        <row r="225">
          <cell r="H225">
            <v>7600000</v>
          </cell>
        </row>
        <row r="226">
          <cell r="H226">
            <v>15096000</v>
          </cell>
        </row>
        <row r="227">
          <cell r="H227">
            <v>15096000</v>
          </cell>
        </row>
        <row r="228">
          <cell r="H228">
            <v>15096000</v>
          </cell>
        </row>
        <row r="229">
          <cell r="H229">
            <v>5601000</v>
          </cell>
        </row>
        <row r="230">
          <cell r="H230">
            <v>5601000</v>
          </cell>
        </row>
        <row r="231">
          <cell r="H231">
            <v>5601000</v>
          </cell>
        </row>
        <row r="232">
          <cell r="H232">
            <v>10000000</v>
          </cell>
        </row>
        <row r="233">
          <cell r="H233">
            <v>10000000</v>
          </cell>
        </row>
        <row r="234">
          <cell r="H234">
            <v>10000000</v>
          </cell>
        </row>
        <row r="235">
          <cell r="H235">
            <v>10000000</v>
          </cell>
        </row>
        <row r="236">
          <cell r="H236">
            <v>10000000</v>
          </cell>
        </row>
        <row r="237">
          <cell r="H237">
            <v>10000000</v>
          </cell>
        </row>
        <row r="238">
          <cell r="H238">
            <v>4815800</v>
          </cell>
        </row>
        <row r="239">
          <cell r="H239">
            <v>4815800</v>
          </cell>
        </row>
        <row r="240">
          <cell r="H240">
            <v>4815800</v>
          </cell>
        </row>
        <row r="241">
          <cell r="H241">
            <v>4811903</v>
          </cell>
        </row>
        <row r="242">
          <cell r="H242">
            <v>4811903</v>
          </cell>
        </row>
        <row r="243">
          <cell r="H243">
            <v>4811903</v>
          </cell>
        </row>
        <row r="244">
          <cell r="H244">
            <v>5000000</v>
          </cell>
        </row>
        <row r="245">
          <cell r="H245">
            <v>5000000</v>
          </cell>
        </row>
        <row r="246">
          <cell r="H246">
            <v>5000000</v>
          </cell>
        </row>
        <row r="247">
          <cell r="H247">
            <v>10000000</v>
          </cell>
        </row>
        <row r="248">
          <cell r="H248">
            <v>10000000</v>
          </cell>
        </row>
        <row r="249">
          <cell r="H249">
            <v>10000000</v>
          </cell>
        </row>
        <row r="250">
          <cell r="H250">
            <v>42618215.399999999</v>
          </cell>
        </row>
        <row r="251">
          <cell r="H251">
            <v>42628215.399999999</v>
          </cell>
        </row>
        <row r="252">
          <cell r="H252">
            <v>42628215.399999999</v>
          </cell>
        </row>
        <row r="253">
          <cell r="H253">
            <v>13800000</v>
          </cell>
        </row>
        <row r="254">
          <cell r="H254">
            <v>2103796.44</v>
          </cell>
        </row>
        <row r="255">
          <cell r="H255">
            <v>2103796.44</v>
          </cell>
        </row>
        <row r="256">
          <cell r="H256">
            <v>6000000</v>
          </cell>
        </row>
        <row r="257">
          <cell r="H257">
            <v>6000000</v>
          </cell>
        </row>
        <row r="258">
          <cell r="H258">
            <v>6000000</v>
          </cell>
        </row>
        <row r="259">
          <cell r="H259">
            <v>6000000</v>
          </cell>
        </row>
        <row r="260">
          <cell r="H260">
            <v>1765049.58</v>
          </cell>
        </row>
        <row r="261">
          <cell r="H261">
            <v>866418.39</v>
          </cell>
        </row>
        <row r="262">
          <cell r="H262">
            <v>7463030.1399999997</v>
          </cell>
        </row>
        <row r="263">
          <cell r="H263">
            <v>866418.39</v>
          </cell>
        </row>
        <row r="264">
          <cell r="H264">
            <v>7463030.1399999997</v>
          </cell>
        </row>
        <row r="265">
          <cell r="H265">
            <v>1765049.58</v>
          </cell>
        </row>
        <row r="266">
          <cell r="H266">
            <v>7463030.1399999997</v>
          </cell>
        </row>
        <row r="267">
          <cell r="H267">
            <v>1765049.58</v>
          </cell>
        </row>
        <row r="268">
          <cell r="H268">
            <v>866418.39</v>
          </cell>
        </row>
        <row r="269">
          <cell r="H269">
            <v>7217500.6600000001</v>
          </cell>
        </row>
        <row r="270">
          <cell r="H270">
            <v>8430503.4000000004</v>
          </cell>
        </row>
        <row r="271">
          <cell r="H271">
            <v>7217500.6600000001</v>
          </cell>
        </row>
        <row r="272">
          <cell r="H272">
            <v>8430503.4000000004</v>
          </cell>
        </row>
        <row r="273">
          <cell r="H273">
            <v>7217500.6600000001</v>
          </cell>
        </row>
        <row r="274">
          <cell r="H274">
            <v>8430503.4000000004</v>
          </cell>
        </row>
        <row r="275">
          <cell r="H275">
            <v>337906.26</v>
          </cell>
        </row>
        <row r="276">
          <cell r="H276">
            <v>2580936.87</v>
          </cell>
        </row>
        <row r="277">
          <cell r="H277">
            <v>5492794.5899999999</v>
          </cell>
        </row>
        <row r="278">
          <cell r="H278">
            <v>2511067.08</v>
          </cell>
        </row>
        <row r="279">
          <cell r="H279">
            <v>3530641.92</v>
          </cell>
        </row>
        <row r="280">
          <cell r="H280">
            <v>3021028.98</v>
          </cell>
        </row>
        <row r="281">
          <cell r="H281">
            <v>2426427.2999999998</v>
          </cell>
        </row>
        <row r="282">
          <cell r="H282">
            <v>2218156.7799999998</v>
          </cell>
        </row>
        <row r="283">
          <cell r="H283">
            <v>2567333.9</v>
          </cell>
        </row>
        <row r="284">
          <cell r="H284">
            <v>301525.38</v>
          </cell>
        </row>
        <row r="285">
          <cell r="H285">
            <v>1381466.3</v>
          </cell>
        </row>
        <row r="286">
          <cell r="H286">
            <v>2007094.61</v>
          </cell>
        </row>
        <row r="287">
          <cell r="H287">
            <v>5528909.8600000003</v>
          </cell>
        </row>
        <row r="288">
          <cell r="H288">
            <v>1416109.35</v>
          </cell>
        </row>
        <row r="289">
          <cell r="H289">
            <v>1600331.75</v>
          </cell>
        </row>
        <row r="290">
          <cell r="H290">
            <v>2567333.9</v>
          </cell>
        </row>
        <row r="291">
          <cell r="H291">
            <v>5685539.5899999999</v>
          </cell>
        </row>
        <row r="292">
          <cell r="H292">
            <v>3530641.92</v>
          </cell>
        </row>
        <row r="293">
          <cell r="H293">
            <v>3021028.98</v>
          </cell>
        </row>
        <row r="294">
          <cell r="H294">
            <v>3700701.17</v>
          </cell>
        </row>
        <row r="295">
          <cell r="H295">
            <v>345077.55</v>
          </cell>
        </row>
        <row r="296">
          <cell r="H296">
            <v>337906.26</v>
          </cell>
        </row>
        <row r="297">
          <cell r="H297">
            <v>2218156.7799999998</v>
          </cell>
        </row>
        <row r="298">
          <cell r="H298">
            <v>2225640.9300000002</v>
          </cell>
        </row>
        <row r="299">
          <cell r="H299">
            <v>2378042.5499999998</v>
          </cell>
        </row>
        <row r="300">
          <cell r="H300">
            <v>2426427.2999999998</v>
          </cell>
        </row>
        <row r="301">
          <cell r="H301">
            <v>2007094.61</v>
          </cell>
        </row>
        <row r="302">
          <cell r="H302">
            <v>2233296.48</v>
          </cell>
        </row>
        <row r="303">
          <cell r="H303">
            <v>2253444.23</v>
          </cell>
        </row>
        <row r="304">
          <cell r="H304">
            <v>5528909.8600000003</v>
          </cell>
        </row>
        <row r="305">
          <cell r="H305">
            <v>2511067.08</v>
          </cell>
        </row>
        <row r="306">
          <cell r="H306">
            <v>6201379.4100000001</v>
          </cell>
        </row>
        <row r="307">
          <cell r="H307">
            <v>3203653.65</v>
          </cell>
        </row>
        <row r="308">
          <cell r="H308">
            <v>1381466.3</v>
          </cell>
        </row>
        <row r="309">
          <cell r="H309">
            <v>1524223.77</v>
          </cell>
        </row>
        <row r="310">
          <cell r="H310">
            <v>2597735.21</v>
          </cell>
        </row>
        <row r="311">
          <cell r="H311">
            <v>1416109.35</v>
          </cell>
        </row>
        <row r="312">
          <cell r="H312">
            <v>2580936.87</v>
          </cell>
        </row>
        <row r="313">
          <cell r="H313">
            <v>329696.34000000003</v>
          </cell>
        </row>
        <row r="314">
          <cell r="H314">
            <v>301525.38</v>
          </cell>
        </row>
        <row r="315">
          <cell r="H315">
            <v>2780492.7</v>
          </cell>
        </row>
        <row r="316">
          <cell r="H316">
            <v>5492794.5899999999</v>
          </cell>
        </row>
        <row r="317">
          <cell r="H317">
            <v>1600331.75</v>
          </cell>
        </row>
        <row r="318">
          <cell r="H318">
            <v>2426427.2999999998</v>
          </cell>
        </row>
        <row r="319">
          <cell r="H319">
            <v>1416109.35</v>
          </cell>
        </row>
        <row r="320">
          <cell r="H320">
            <v>3203653.65</v>
          </cell>
        </row>
        <row r="321">
          <cell r="H321">
            <v>1524223.77</v>
          </cell>
        </row>
        <row r="322">
          <cell r="H322">
            <v>2567333.9</v>
          </cell>
        </row>
        <row r="323">
          <cell r="H323">
            <v>2225640.9300000002</v>
          </cell>
        </row>
        <row r="324">
          <cell r="H324">
            <v>337906.26</v>
          </cell>
        </row>
        <row r="325">
          <cell r="H325">
            <v>1381466.3</v>
          </cell>
        </row>
        <row r="326">
          <cell r="H326">
            <v>345077.55</v>
          </cell>
        </row>
        <row r="327">
          <cell r="H327">
            <v>3021028.98</v>
          </cell>
        </row>
        <row r="328">
          <cell r="H328">
            <v>329696.34000000003</v>
          </cell>
        </row>
        <row r="329">
          <cell r="H329">
            <v>301525.38</v>
          </cell>
        </row>
        <row r="330">
          <cell r="H330">
            <v>2780492.7</v>
          </cell>
        </row>
        <row r="331">
          <cell r="H331">
            <v>2253444.23</v>
          </cell>
        </row>
        <row r="332">
          <cell r="H332">
            <v>5685539.5899999999</v>
          </cell>
        </row>
        <row r="333">
          <cell r="H333">
            <v>3530641.92</v>
          </cell>
        </row>
        <row r="334">
          <cell r="H334">
            <v>3700701.17</v>
          </cell>
        </row>
        <row r="335">
          <cell r="H335">
            <v>2597735.21</v>
          </cell>
        </row>
        <row r="336">
          <cell r="H336">
            <v>2218156.7799999998</v>
          </cell>
        </row>
        <row r="337">
          <cell r="H337">
            <v>2580936.87</v>
          </cell>
        </row>
        <row r="338">
          <cell r="H338">
            <v>5492794.5899999999</v>
          </cell>
        </row>
        <row r="339">
          <cell r="H339">
            <v>2378042.5499999998</v>
          </cell>
        </row>
        <row r="340">
          <cell r="H340">
            <v>2007094.61</v>
          </cell>
        </row>
        <row r="341">
          <cell r="H341">
            <v>2233296.48</v>
          </cell>
        </row>
        <row r="342">
          <cell r="H342">
            <v>5528909.8600000003</v>
          </cell>
        </row>
        <row r="343">
          <cell r="H343">
            <v>6201379.4100000001</v>
          </cell>
        </row>
        <row r="344">
          <cell r="H344">
            <v>2511067.08</v>
          </cell>
        </row>
        <row r="345">
          <cell r="H345">
            <v>2820714</v>
          </cell>
        </row>
        <row r="346">
          <cell r="H346">
            <v>2694511.8</v>
          </cell>
        </row>
        <row r="347">
          <cell r="H347">
            <v>765556.5</v>
          </cell>
        </row>
        <row r="348">
          <cell r="H348">
            <v>3770301.6</v>
          </cell>
        </row>
        <row r="349">
          <cell r="H349">
            <v>1636470</v>
          </cell>
        </row>
        <row r="350">
          <cell r="H350">
            <v>1259298.8999999999</v>
          </cell>
        </row>
        <row r="351">
          <cell r="H351">
            <v>1220296.8</v>
          </cell>
        </row>
        <row r="352">
          <cell r="H352">
            <v>3557602.64</v>
          </cell>
        </row>
        <row r="353">
          <cell r="H353">
            <v>765556.5</v>
          </cell>
        </row>
        <row r="354">
          <cell r="H354">
            <v>2694511.8</v>
          </cell>
        </row>
        <row r="355">
          <cell r="H355">
            <v>2820714</v>
          </cell>
        </row>
        <row r="356">
          <cell r="H356">
            <v>3770301.6</v>
          </cell>
        </row>
        <row r="357">
          <cell r="H357">
            <v>3557602.64</v>
          </cell>
        </row>
        <row r="358">
          <cell r="H358">
            <v>1636470</v>
          </cell>
        </row>
        <row r="359">
          <cell r="H359">
            <v>1220296.8</v>
          </cell>
        </row>
        <row r="360">
          <cell r="H360">
            <v>1259298.8999999999</v>
          </cell>
        </row>
        <row r="361">
          <cell r="H361">
            <v>3770301.6</v>
          </cell>
        </row>
        <row r="362">
          <cell r="H362">
            <v>2694511.8</v>
          </cell>
        </row>
        <row r="363">
          <cell r="H363">
            <v>1636470</v>
          </cell>
        </row>
        <row r="364">
          <cell r="H364">
            <v>1259298.8999999999</v>
          </cell>
        </row>
        <row r="365">
          <cell r="H365">
            <v>2820714</v>
          </cell>
        </row>
        <row r="366">
          <cell r="H366">
            <v>765556.5</v>
          </cell>
        </row>
        <row r="367">
          <cell r="H367">
            <v>3557602.64</v>
          </cell>
        </row>
        <row r="368">
          <cell r="H368">
            <v>1220296.8</v>
          </cell>
        </row>
        <row r="369">
          <cell r="H369">
            <v>8893824</v>
          </cell>
        </row>
        <row r="370">
          <cell r="H370">
            <v>7420123.3399999999</v>
          </cell>
        </row>
        <row r="371">
          <cell r="H371">
            <v>8947115.6899999995</v>
          </cell>
        </row>
        <row r="372">
          <cell r="H372">
            <v>7458471.21</v>
          </cell>
        </row>
        <row r="373">
          <cell r="H373">
            <v>10488000</v>
          </cell>
        </row>
        <row r="374">
          <cell r="H374">
            <v>7458471.21</v>
          </cell>
        </row>
        <row r="375">
          <cell r="H375">
            <v>10488000</v>
          </cell>
        </row>
        <row r="376">
          <cell r="H376">
            <v>8947115.6899999995</v>
          </cell>
        </row>
        <row r="377">
          <cell r="H377">
            <v>4157015.94</v>
          </cell>
        </row>
        <row r="378">
          <cell r="H378">
            <v>6519810.4900000002</v>
          </cell>
        </row>
        <row r="379">
          <cell r="H379">
            <v>7330061.8399999999</v>
          </cell>
        </row>
        <row r="380">
          <cell r="H380">
            <v>4674628.16</v>
          </cell>
        </row>
        <row r="381">
          <cell r="H381">
            <v>7330061.8399999999</v>
          </cell>
        </row>
        <row r="382">
          <cell r="H382">
            <v>4674628.16</v>
          </cell>
        </row>
        <row r="383">
          <cell r="H383">
            <v>10297326.67</v>
          </cell>
        </row>
        <row r="384">
          <cell r="H384">
            <v>9642170.0999999996</v>
          </cell>
        </row>
        <row r="385">
          <cell r="H385">
            <v>11307917.539999999</v>
          </cell>
        </row>
        <row r="386">
          <cell r="H386">
            <v>12117708.789999999</v>
          </cell>
        </row>
        <row r="387">
          <cell r="H387">
            <v>11307917.539999999</v>
          </cell>
        </row>
        <row r="388">
          <cell r="H388">
            <v>12117708.789999999</v>
          </cell>
        </row>
        <row r="389">
          <cell r="H389">
            <v>7852720.8700000001</v>
          </cell>
        </row>
        <row r="390">
          <cell r="H390">
            <v>17526365.16</v>
          </cell>
        </row>
        <row r="391">
          <cell r="H391">
            <v>17902147.949999999</v>
          </cell>
        </row>
        <row r="392">
          <cell r="H392">
            <v>8021091.0599999996</v>
          </cell>
        </row>
        <row r="393">
          <cell r="H393">
            <v>17902147.949999999</v>
          </cell>
        </row>
        <row r="394">
          <cell r="H394">
            <v>8021091.0599999996</v>
          </cell>
        </row>
        <row r="395">
          <cell r="H395">
            <v>20000000</v>
          </cell>
        </row>
        <row r="396">
          <cell r="H396">
            <v>20000000</v>
          </cell>
        </row>
        <row r="397">
          <cell r="H397">
            <v>20000000</v>
          </cell>
        </row>
        <row r="398">
          <cell r="H398">
            <v>150000000</v>
          </cell>
        </row>
        <row r="399">
          <cell r="H399">
            <v>150000000</v>
          </cell>
        </row>
        <row r="400">
          <cell r="H400">
            <v>150000000</v>
          </cell>
        </row>
        <row r="401">
          <cell r="H401">
            <v>5000000</v>
          </cell>
        </row>
        <row r="402">
          <cell r="H402">
            <v>5000000</v>
          </cell>
        </row>
        <row r="403">
          <cell r="H403">
            <v>5000000</v>
          </cell>
        </row>
        <row r="404">
          <cell r="H404">
            <v>10000000000</v>
          </cell>
        </row>
        <row r="405">
          <cell r="H405">
            <v>10000000000</v>
          </cell>
        </row>
        <row r="406">
          <cell r="H406">
            <v>10000000000</v>
          </cell>
        </row>
        <row r="407">
          <cell r="H407">
            <v>10000000000</v>
          </cell>
        </row>
        <row r="408">
          <cell r="H408">
            <v>10000000000</v>
          </cell>
        </row>
        <row r="409">
          <cell r="H409">
            <v>10000000000</v>
          </cell>
        </row>
        <row r="410">
          <cell r="H410">
            <v>10000000000</v>
          </cell>
        </row>
        <row r="411">
          <cell r="H411">
            <v>10000000000</v>
          </cell>
        </row>
        <row r="412">
          <cell r="H412">
            <v>10000000000</v>
          </cell>
        </row>
        <row r="413">
          <cell r="H413">
            <v>300000000</v>
          </cell>
        </row>
        <row r="414">
          <cell r="H414">
            <v>200000000</v>
          </cell>
        </row>
        <row r="415">
          <cell r="H415">
            <v>300000000</v>
          </cell>
        </row>
        <row r="416">
          <cell r="H416">
            <v>200000000</v>
          </cell>
        </row>
        <row r="417">
          <cell r="H417">
            <v>300000000</v>
          </cell>
        </row>
        <row r="418">
          <cell r="H418">
            <v>200000000</v>
          </cell>
        </row>
        <row r="419">
          <cell r="H419">
            <v>5000000</v>
          </cell>
        </row>
        <row r="420">
          <cell r="H420">
            <v>5000000</v>
          </cell>
        </row>
        <row r="421">
          <cell r="H421">
            <v>5000000</v>
          </cell>
        </row>
        <row r="422">
          <cell r="H422">
            <v>5000000</v>
          </cell>
        </row>
        <row r="423">
          <cell r="H423">
            <v>5000000</v>
          </cell>
        </row>
        <row r="424">
          <cell r="H424">
            <v>5000000</v>
          </cell>
        </row>
        <row r="425">
          <cell r="H425">
            <v>50000000</v>
          </cell>
        </row>
        <row r="426">
          <cell r="H426">
            <v>100000000</v>
          </cell>
        </row>
        <row r="427">
          <cell r="H427">
            <v>150000000</v>
          </cell>
        </row>
        <row r="428">
          <cell r="H428">
            <v>150000000</v>
          </cell>
        </row>
        <row r="429">
          <cell r="H429">
            <v>100000000</v>
          </cell>
        </row>
        <row r="430">
          <cell r="H430">
            <v>100000000</v>
          </cell>
        </row>
        <row r="431">
          <cell r="H431">
            <v>150000000</v>
          </cell>
        </row>
        <row r="432">
          <cell r="H432">
            <v>40000000</v>
          </cell>
        </row>
        <row r="433">
          <cell r="H433">
            <v>48000000</v>
          </cell>
        </row>
        <row r="434">
          <cell r="H434">
            <v>48000000</v>
          </cell>
        </row>
        <row r="435">
          <cell r="H435">
            <v>30800000</v>
          </cell>
        </row>
        <row r="436">
          <cell r="H436">
            <v>40000000</v>
          </cell>
        </row>
        <row r="437">
          <cell r="H437">
            <v>35956800</v>
          </cell>
        </row>
        <row r="438">
          <cell r="H438">
            <v>16792362</v>
          </cell>
        </row>
        <row r="439">
          <cell r="H439">
            <v>16854556</v>
          </cell>
        </row>
        <row r="440">
          <cell r="H440">
            <v>16524817</v>
          </cell>
        </row>
        <row r="441">
          <cell r="H441">
            <v>25187092.77</v>
          </cell>
        </row>
        <row r="442">
          <cell r="H442">
            <v>25187092.77</v>
          </cell>
        </row>
        <row r="443">
          <cell r="H443">
            <v>17385319</v>
          </cell>
        </row>
        <row r="444">
          <cell r="H444">
            <v>8475180</v>
          </cell>
        </row>
        <row r="445">
          <cell r="H445">
            <v>8475180</v>
          </cell>
        </row>
        <row r="446">
          <cell r="H446">
            <v>17395725</v>
          </cell>
        </row>
        <row r="447">
          <cell r="H447">
            <v>8496768</v>
          </cell>
        </row>
        <row r="448">
          <cell r="H448">
            <v>8496768</v>
          </cell>
        </row>
        <row r="449">
          <cell r="H449">
            <v>18084988</v>
          </cell>
        </row>
        <row r="450">
          <cell r="H450">
            <v>8789304</v>
          </cell>
        </row>
        <row r="451">
          <cell r="H451">
            <v>8789304</v>
          </cell>
        </row>
        <row r="452">
          <cell r="H452">
            <v>200000000</v>
          </cell>
        </row>
        <row r="453">
          <cell r="H453">
            <v>200000000</v>
          </cell>
        </row>
        <row r="454">
          <cell r="H454">
            <v>200000000</v>
          </cell>
        </row>
        <row r="455">
          <cell r="H455">
            <v>250000000</v>
          </cell>
        </row>
        <row r="456">
          <cell r="H456">
            <v>250000000</v>
          </cell>
        </row>
        <row r="457">
          <cell r="H457">
            <v>250000000</v>
          </cell>
        </row>
        <row r="458">
          <cell r="H458">
            <v>100000000</v>
          </cell>
        </row>
        <row r="459">
          <cell r="H459">
            <v>100000000</v>
          </cell>
        </row>
        <row r="460">
          <cell r="H460">
            <v>100000000</v>
          </cell>
        </row>
        <row r="461">
          <cell r="H461">
            <v>8584000</v>
          </cell>
        </row>
        <row r="462">
          <cell r="H462">
            <v>5000000</v>
          </cell>
        </row>
        <row r="463">
          <cell r="H463">
            <v>5000000</v>
          </cell>
        </row>
        <row r="464">
          <cell r="H464">
            <v>6000000</v>
          </cell>
        </row>
        <row r="465">
          <cell r="H465">
            <v>1000000</v>
          </cell>
        </row>
        <row r="466">
          <cell r="H466">
            <v>1000000</v>
          </cell>
        </row>
        <row r="467">
          <cell r="H467">
            <v>6000000</v>
          </cell>
        </row>
        <row r="468">
          <cell r="H468">
            <v>4000000</v>
          </cell>
        </row>
        <row r="469">
          <cell r="H469">
            <v>1000000</v>
          </cell>
        </row>
        <row r="470">
          <cell r="H470">
            <v>1000000</v>
          </cell>
        </row>
        <row r="471">
          <cell r="H471">
            <v>1000000</v>
          </cell>
        </row>
        <row r="472">
          <cell r="H472">
            <v>1000000</v>
          </cell>
        </row>
        <row r="473">
          <cell r="H473">
            <v>4000000</v>
          </cell>
        </row>
        <row r="474">
          <cell r="H474">
            <v>6000000</v>
          </cell>
        </row>
        <row r="475">
          <cell r="H475">
            <v>6000000</v>
          </cell>
        </row>
        <row r="476">
          <cell r="H476">
            <v>6000000</v>
          </cell>
        </row>
        <row r="477">
          <cell r="H477">
            <v>6000000</v>
          </cell>
        </row>
        <row r="478">
          <cell r="H478">
            <v>6000000</v>
          </cell>
        </row>
        <row r="479">
          <cell r="H479">
            <v>6000000</v>
          </cell>
        </row>
        <row r="480">
          <cell r="H480">
            <v>6000000</v>
          </cell>
        </row>
        <row r="481">
          <cell r="H481">
            <v>4000000</v>
          </cell>
        </row>
        <row r="482">
          <cell r="H482">
            <v>6000000</v>
          </cell>
        </row>
        <row r="483">
          <cell r="H483">
            <v>4000000</v>
          </cell>
        </row>
        <row r="484">
          <cell r="H484">
            <v>1000000</v>
          </cell>
        </row>
        <row r="485">
          <cell r="H485">
            <v>1000000</v>
          </cell>
        </row>
        <row r="486">
          <cell r="H486">
            <v>1000000</v>
          </cell>
        </row>
        <row r="487">
          <cell r="H487">
            <v>4000000</v>
          </cell>
        </row>
        <row r="488">
          <cell r="H488">
            <v>1000000</v>
          </cell>
        </row>
        <row r="489">
          <cell r="H489">
            <v>6000000</v>
          </cell>
        </row>
        <row r="490">
          <cell r="H490">
            <v>6000000</v>
          </cell>
        </row>
        <row r="491">
          <cell r="H491">
            <v>4000000</v>
          </cell>
        </row>
        <row r="492">
          <cell r="H492">
            <v>1000000</v>
          </cell>
        </row>
        <row r="493">
          <cell r="H493">
            <v>1000000</v>
          </cell>
        </row>
        <row r="494">
          <cell r="H494">
            <v>6000000</v>
          </cell>
        </row>
        <row r="495">
          <cell r="H495">
            <v>6000000</v>
          </cell>
        </row>
        <row r="496">
          <cell r="H496">
            <v>6000000</v>
          </cell>
        </row>
        <row r="497">
          <cell r="H497">
            <v>6000000</v>
          </cell>
        </row>
        <row r="498">
          <cell r="H498">
            <v>6000000</v>
          </cell>
        </row>
        <row r="499">
          <cell r="H499">
            <v>6000000</v>
          </cell>
        </row>
        <row r="500">
          <cell r="H500">
            <v>6000000</v>
          </cell>
        </row>
        <row r="501">
          <cell r="H501">
            <v>6000000</v>
          </cell>
        </row>
        <row r="502">
          <cell r="H502">
            <v>6000000</v>
          </cell>
        </row>
        <row r="503">
          <cell r="H503">
            <v>6000000</v>
          </cell>
        </row>
        <row r="504">
          <cell r="H504">
            <v>6000000</v>
          </cell>
        </row>
        <row r="505">
          <cell r="H505">
            <v>6000000</v>
          </cell>
        </row>
        <row r="506">
          <cell r="H506">
            <v>6000000</v>
          </cell>
        </row>
        <row r="507">
          <cell r="H507">
            <v>6000000</v>
          </cell>
        </row>
        <row r="508">
          <cell r="H508">
            <v>6000000</v>
          </cell>
        </row>
        <row r="509">
          <cell r="H509">
            <v>5221250</v>
          </cell>
        </row>
        <row r="510">
          <cell r="H510">
            <v>2721250</v>
          </cell>
        </row>
        <row r="511">
          <cell r="H511">
            <v>2721250</v>
          </cell>
        </row>
        <row r="512">
          <cell r="H512">
            <v>3000000</v>
          </cell>
        </row>
        <row r="513">
          <cell r="H513">
            <v>3000000</v>
          </cell>
        </row>
        <row r="514">
          <cell r="H514">
            <v>3000000</v>
          </cell>
        </row>
        <row r="515">
          <cell r="H515">
            <v>500000000</v>
          </cell>
        </row>
        <row r="516">
          <cell r="H516">
            <v>500000000</v>
          </cell>
        </row>
        <row r="517">
          <cell r="H517">
            <v>500000000</v>
          </cell>
        </row>
        <row r="518">
          <cell r="H518">
            <v>500000000</v>
          </cell>
        </row>
        <row r="519">
          <cell r="H519">
            <v>500000000</v>
          </cell>
        </row>
        <row r="520">
          <cell r="H520">
            <v>500000000</v>
          </cell>
        </row>
        <row r="521">
          <cell r="H521">
            <v>600000000</v>
          </cell>
        </row>
        <row r="522">
          <cell r="H522">
            <v>600000000</v>
          </cell>
        </row>
        <row r="523">
          <cell r="H523">
            <v>600000000</v>
          </cell>
        </row>
        <row r="524">
          <cell r="H524">
            <v>1000000000</v>
          </cell>
        </row>
        <row r="525">
          <cell r="H525">
            <v>1000000000</v>
          </cell>
        </row>
        <row r="526">
          <cell r="H526">
            <v>1000000000</v>
          </cell>
        </row>
        <row r="527">
          <cell r="H527">
            <v>5000000</v>
          </cell>
        </row>
        <row r="528">
          <cell r="H528">
            <v>5000000</v>
          </cell>
        </row>
        <row r="529">
          <cell r="H529">
            <v>5000000</v>
          </cell>
        </row>
        <row r="530">
          <cell r="H530">
            <v>500000000</v>
          </cell>
        </row>
        <row r="531">
          <cell r="H531">
            <v>500000000</v>
          </cell>
        </row>
        <row r="532">
          <cell r="H532">
            <v>500000000</v>
          </cell>
        </row>
        <row r="533">
          <cell r="H533">
            <v>500000000</v>
          </cell>
        </row>
        <row r="534">
          <cell r="H534">
            <v>500000000</v>
          </cell>
        </row>
        <row r="535">
          <cell r="H535">
            <v>500000000</v>
          </cell>
        </row>
        <row r="536">
          <cell r="H536">
            <v>500000000</v>
          </cell>
        </row>
        <row r="537">
          <cell r="H537">
            <v>500000000</v>
          </cell>
        </row>
        <row r="538">
          <cell r="H538">
            <v>500000000</v>
          </cell>
        </row>
        <row r="539">
          <cell r="H539">
            <v>5000000</v>
          </cell>
        </row>
        <row r="540">
          <cell r="H540">
            <v>5000000</v>
          </cell>
        </row>
        <row r="541">
          <cell r="H541">
            <v>5000000</v>
          </cell>
        </row>
        <row r="542">
          <cell r="H542">
            <v>500000000</v>
          </cell>
        </row>
        <row r="543">
          <cell r="H543">
            <v>500000000</v>
          </cell>
        </row>
        <row r="544">
          <cell r="H544">
            <v>500000000</v>
          </cell>
        </row>
        <row r="545">
          <cell r="H545">
            <v>500000000</v>
          </cell>
        </row>
        <row r="546">
          <cell r="H546">
            <v>500000000</v>
          </cell>
        </row>
        <row r="547">
          <cell r="H547">
            <v>500000000</v>
          </cell>
        </row>
        <row r="548">
          <cell r="H548">
            <v>1000000000</v>
          </cell>
        </row>
        <row r="549">
          <cell r="H549">
            <v>1000000000</v>
          </cell>
        </row>
        <row r="550">
          <cell r="H550">
            <v>1000000000</v>
          </cell>
        </row>
        <row r="551">
          <cell r="H551">
            <v>1200000000</v>
          </cell>
        </row>
        <row r="552">
          <cell r="H552">
            <v>1200000000</v>
          </cell>
        </row>
        <row r="553">
          <cell r="H553">
            <v>1200000000</v>
          </cell>
        </row>
        <row r="554">
          <cell r="H554">
            <v>500000000</v>
          </cell>
        </row>
        <row r="555">
          <cell r="H555">
            <v>500000000</v>
          </cell>
        </row>
        <row r="556">
          <cell r="H556">
            <v>500000000</v>
          </cell>
        </row>
        <row r="557">
          <cell r="H557">
            <v>500000000</v>
          </cell>
        </row>
        <row r="558">
          <cell r="H558">
            <v>500000000</v>
          </cell>
        </row>
        <row r="559">
          <cell r="H559">
            <v>500000000</v>
          </cell>
        </row>
        <row r="560">
          <cell r="H560">
            <v>1300000</v>
          </cell>
        </row>
        <row r="561">
          <cell r="H561">
            <v>1100000</v>
          </cell>
        </row>
        <row r="562">
          <cell r="H562">
            <v>1800000</v>
          </cell>
        </row>
        <row r="563">
          <cell r="H563">
            <v>1800000</v>
          </cell>
        </row>
        <row r="564">
          <cell r="H564">
            <v>1100000</v>
          </cell>
        </row>
        <row r="565">
          <cell r="H565">
            <v>1300000</v>
          </cell>
        </row>
        <row r="566">
          <cell r="H566">
            <v>1100000</v>
          </cell>
        </row>
        <row r="567">
          <cell r="H567">
            <v>1800000</v>
          </cell>
        </row>
        <row r="568">
          <cell r="H568">
            <v>1300000</v>
          </cell>
        </row>
        <row r="569">
          <cell r="H569">
            <v>500000000</v>
          </cell>
        </row>
        <row r="570">
          <cell r="H570">
            <v>500000000</v>
          </cell>
        </row>
        <row r="571">
          <cell r="H571">
            <v>500000000</v>
          </cell>
        </row>
        <row r="572">
          <cell r="H572">
            <v>400000000</v>
          </cell>
        </row>
        <row r="573">
          <cell r="H573">
            <v>400000000</v>
          </cell>
        </row>
        <row r="574">
          <cell r="H574">
            <v>400000000</v>
          </cell>
        </row>
        <row r="575">
          <cell r="H575">
            <v>10000000</v>
          </cell>
        </row>
        <row r="576">
          <cell r="H576">
            <v>10000000</v>
          </cell>
        </row>
        <row r="577">
          <cell r="H577">
            <v>10000000</v>
          </cell>
        </row>
        <row r="578">
          <cell r="H578">
            <v>1000000000</v>
          </cell>
        </row>
        <row r="579">
          <cell r="H579">
            <v>1000000000</v>
          </cell>
        </row>
        <row r="580">
          <cell r="H580">
            <v>1000000000</v>
          </cell>
        </row>
        <row r="581">
          <cell r="H581">
            <v>500000000</v>
          </cell>
        </row>
        <row r="582">
          <cell r="H582">
            <v>500000000</v>
          </cell>
        </row>
        <row r="583">
          <cell r="H583">
            <v>500000000</v>
          </cell>
        </row>
        <row r="584">
          <cell r="H584">
            <v>1100000000</v>
          </cell>
        </row>
        <row r="585">
          <cell r="H585">
            <v>1100000000</v>
          </cell>
        </row>
        <row r="586">
          <cell r="H586">
            <v>1100000000</v>
          </cell>
        </row>
        <row r="587">
          <cell r="H587">
            <v>600000000</v>
          </cell>
        </row>
        <row r="588">
          <cell r="H588">
            <v>600000000</v>
          </cell>
        </row>
        <row r="589">
          <cell r="H589">
            <v>600000000</v>
          </cell>
        </row>
        <row r="590">
          <cell r="H590">
            <v>20000000</v>
          </cell>
        </row>
        <row r="591">
          <cell r="H591">
            <v>20000000</v>
          </cell>
        </row>
        <row r="592">
          <cell r="H592">
            <v>20000000</v>
          </cell>
        </row>
        <row r="593">
          <cell r="H593">
            <v>30000000</v>
          </cell>
        </row>
        <row r="594">
          <cell r="H594">
            <v>30000000</v>
          </cell>
        </row>
        <row r="595">
          <cell r="H595">
            <v>30000000</v>
          </cell>
        </row>
        <row r="596">
          <cell r="H596">
            <v>30000000</v>
          </cell>
        </row>
        <row r="597">
          <cell r="H597">
            <v>30000000</v>
          </cell>
        </row>
        <row r="598">
          <cell r="H598">
            <v>30000000</v>
          </cell>
        </row>
        <row r="599">
          <cell r="H599">
            <v>2000000000</v>
          </cell>
        </row>
        <row r="600">
          <cell r="H600">
            <v>2000000000</v>
          </cell>
        </row>
        <row r="601">
          <cell r="H601">
            <v>2000000000</v>
          </cell>
        </row>
        <row r="602">
          <cell r="H602">
            <v>1000000000</v>
          </cell>
        </row>
        <row r="603">
          <cell r="H603">
            <v>1000000000</v>
          </cell>
        </row>
        <row r="604">
          <cell r="H604">
            <v>1000000000</v>
          </cell>
        </row>
        <row r="605">
          <cell r="H605">
            <v>500000000</v>
          </cell>
        </row>
        <row r="606">
          <cell r="H606">
            <v>500000000</v>
          </cell>
        </row>
        <row r="607">
          <cell r="H607">
            <v>500000000</v>
          </cell>
        </row>
        <row r="608">
          <cell r="H608">
            <v>600000000</v>
          </cell>
        </row>
        <row r="609">
          <cell r="H609">
            <v>600000000</v>
          </cell>
        </row>
        <row r="610">
          <cell r="H610">
            <v>600000000</v>
          </cell>
        </row>
        <row r="611">
          <cell r="H611">
            <v>300000000</v>
          </cell>
        </row>
        <row r="612">
          <cell r="H612">
            <v>300000000</v>
          </cell>
        </row>
        <row r="613">
          <cell r="H613">
            <v>300000000</v>
          </cell>
        </row>
        <row r="614">
          <cell r="H614">
            <v>500000000</v>
          </cell>
        </row>
        <row r="615">
          <cell r="H615">
            <v>500000000</v>
          </cell>
        </row>
        <row r="616">
          <cell r="H616">
            <v>500000000</v>
          </cell>
        </row>
        <row r="617">
          <cell r="H617">
            <v>500000000</v>
          </cell>
        </row>
        <row r="618">
          <cell r="H618">
            <v>500000000</v>
          </cell>
        </row>
        <row r="619">
          <cell r="H619">
            <v>500000000</v>
          </cell>
        </row>
        <row r="620">
          <cell r="H620">
            <v>400000000</v>
          </cell>
        </row>
        <row r="621">
          <cell r="H621">
            <v>400000000</v>
          </cell>
        </row>
        <row r="622">
          <cell r="H622">
            <v>400000000</v>
          </cell>
        </row>
        <row r="623">
          <cell r="H623">
            <v>200000000</v>
          </cell>
        </row>
        <row r="624">
          <cell r="H624">
            <v>200000000</v>
          </cell>
        </row>
        <row r="625">
          <cell r="H625">
            <v>200000000</v>
          </cell>
        </row>
        <row r="626">
          <cell r="H626">
            <v>500000000</v>
          </cell>
        </row>
        <row r="627">
          <cell r="H627">
            <v>500000000</v>
          </cell>
        </row>
        <row r="628">
          <cell r="H628">
            <v>500000000</v>
          </cell>
        </row>
        <row r="629">
          <cell r="H629">
            <v>500000000</v>
          </cell>
        </row>
        <row r="630">
          <cell r="H630">
            <v>500000000</v>
          </cell>
        </row>
        <row r="631">
          <cell r="H631">
            <v>500000000</v>
          </cell>
        </row>
        <row r="632">
          <cell r="H632">
            <v>1100000000</v>
          </cell>
        </row>
        <row r="633">
          <cell r="H633">
            <v>1100000000</v>
          </cell>
        </row>
        <row r="634">
          <cell r="H634">
            <v>1100000000</v>
          </cell>
        </row>
        <row r="635">
          <cell r="H635">
            <v>630000000</v>
          </cell>
        </row>
        <row r="636">
          <cell r="H636">
            <v>630000000</v>
          </cell>
        </row>
        <row r="637">
          <cell r="H637">
            <v>630000000</v>
          </cell>
        </row>
        <row r="638">
          <cell r="H638">
            <v>1000000000</v>
          </cell>
        </row>
        <row r="639">
          <cell r="H639">
            <v>1000000000</v>
          </cell>
        </row>
        <row r="640">
          <cell r="H640">
            <v>1000000000</v>
          </cell>
        </row>
        <row r="641">
          <cell r="H641">
            <v>1000000000</v>
          </cell>
        </row>
        <row r="642">
          <cell r="H642">
            <v>1000000000</v>
          </cell>
        </row>
        <row r="643">
          <cell r="H643">
            <v>1000000000</v>
          </cell>
        </row>
        <row r="644">
          <cell r="H644">
            <v>500000000</v>
          </cell>
        </row>
        <row r="645">
          <cell r="H645">
            <v>500000000</v>
          </cell>
        </row>
        <row r="646">
          <cell r="H646">
            <v>500000000</v>
          </cell>
        </row>
        <row r="647">
          <cell r="H647">
            <v>2200000</v>
          </cell>
        </row>
        <row r="648">
          <cell r="H648">
            <v>500000</v>
          </cell>
        </row>
        <row r="649">
          <cell r="H649">
            <v>500000</v>
          </cell>
        </row>
        <row r="650">
          <cell r="H650">
            <v>1200000</v>
          </cell>
        </row>
        <row r="651">
          <cell r="H651">
            <v>500000</v>
          </cell>
        </row>
        <row r="652">
          <cell r="H652">
            <v>500000</v>
          </cell>
        </row>
        <row r="653">
          <cell r="H653">
            <v>1200000</v>
          </cell>
        </row>
        <row r="654">
          <cell r="H654">
            <v>500000000</v>
          </cell>
        </row>
        <row r="655">
          <cell r="H655">
            <v>500000000</v>
          </cell>
        </row>
        <row r="656">
          <cell r="H656">
            <v>500000000</v>
          </cell>
        </row>
        <row r="657">
          <cell r="H657">
            <v>1000000000</v>
          </cell>
        </row>
        <row r="658">
          <cell r="H658">
            <v>1000000000</v>
          </cell>
        </row>
        <row r="659">
          <cell r="H659">
            <v>1000000000</v>
          </cell>
        </row>
        <row r="660">
          <cell r="H660">
            <v>1000000000</v>
          </cell>
        </row>
        <row r="661">
          <cell r="H661">
            <v>1000000000</v>
          </cell>
        </row>
        <row r="662">
          <cell r="H662">
            <v>1000000000</v>
          </cell>
        </row>
        <row r="663">
          <cell r="H663">
            <v>500000000</v>
          </cell>
        </row>
        <row r="664">
          <cell r="H664">
            <v>500000000</v>
          </cell>
        </row>
        <row r="665">
          <cell r="H665">
            <v>500000000</v>
          </cell>
        </row>
        <row r="666">
          <cell r="H666">
            <v>600000000</v>
          </cell>
        </row>
        <row r="667">
          <cell r="H667">
            <v>600000000</v>
          </cell>
        </row>
        <row r="668">
          <cell r="H668">
            <v>600000000</v>
          </cell>
        </row>
        <row r="669">
          <cell r="H669">
            <v>700000000</v>
          </cell>
        </row>
        <row r="670">
          <cell r="H670">
            <v>700000000</v>
          </cell>
        </row>
        <row r="671">
          <cell r="H671">
            <v>700000000</v>
          </cell>
        </row>
        <row r="672">
          <cell r="H672">
            <v>500000000</v>
          </cell>
        </row>
        <row r="673">
          <cell r="H673">
            <v>500000000</v>
          </cell>
        </row>
        <row r="674">
          <cell r="H674">
            <v>500000000</v>
          </cell>
        </row>
        <row r="675">
          <cell r="H675">
            <v>1000000000</v>
          </cell>
        </row>
        <row r="676">
          <cell r="H676">
            <v>1000000000</v>
          </cell>
        </row>
        <row r="677">
          <cell r="H677">
            <v>1000000000</v>
          </cell>
        </row>
        <row r="678">
          <cell r="H678">
            <v>500000000</v>
          </cell>
        </row>
        <row r="679">
          <cell r="H679">
            <v>250000000</v>
          </cell>
        </row>
        <row r="680">
          <cell r="H680">
            <v>100000000</v>
          </cell>
        </row>
        <row r="681">
          <cell r="H681">
            <v>100000000</v>
          </cell>
        </row>
        <row r="682">
          <cell r="H682">
            <v>100000000</v>
          </cell>
        </row>
        <row r="683">
          <cell r="H683">
            <v>100000000</v>
          </cell>
        </row>
        <row r="684">
          <cell r="H684">
            <v>250000000</v>
          </cell>
        </row>
        <row r="685">
          <cell r="H685">
            <v>100000000</v>
          </cell>
        </row>
        <row r="686">
          <cell r="H686">
            <v>100000000</v>
          </cell>
        </row>
        <row r="687">
          <cell r="H687">
            <v>100000000</v>
          </cell>
        </row>
        <row r="688">
          <cell r="H688">
            <v>250000000</v>
          </cell>
        </row>
        <row r="689">
          <cell r="H689">
            <v>100000000</v>
          </cell>
        </row>
        <row r="690">
          <cell r="H690">
            <v>100000000</v>
          </cell>
        </row>
        <row r="691">
          <cell r="H691">
            <v>100000000</v>
          </cell>
        </row>
        <row r="692">
          <cell r="H692">
            <v>500000000</v>
          </cell>
        </row>
        <row r="693">
          <cell r="H693">
            <v>500000000</v>
          </cell>
        </row>
        <row r="694">
          <cell r="H694">
            <v>500000000</v>
          </cell>
        </row>
        <row r="695">
          <cell r="H695">
            <v>500000000</v>
          </cell>
        </row>
        <row r="696">
          <cell r="H696">
            <v>500000000</v>
          </cell>
        </row>
        <row r="697">
          <cell r="H697">
            <v>500000000</v>
          </cell>
        </row>
        <row r="698">
          <cell r="H698">
            <v>500000000</v>
          </cell>
        </row>
        <row r="699">
          <cell r="H699">
            <v>500000000</v>
          </cell>
        </row>
        <row r="700">
          <cell r="H700">
            <v>500000000</v>
          </cell>
        </row>
        <row r="701">
          <cell r="H701">
            <v>600000000</v>
          </cell>
        </row>
        <row r="702">
          <cell r="H702">
            <v>600000000</v>
          </cell>
        </row>
        <row r="703">
          <cell r="H703">
            <v>600000000</v>
          </cell>
        </row>
        <row r="704">
          <cell r="H704">
            <v>1000000000</v>
          </cell>
        </row>
        <row r="705">
          <cell r="H705">
            <v>1000000000</v>
          </cell>
        </row>
        <row r="706">
          <cell r="H706">
            <v>1000000000</v>
          </cell>
        </row>
        <row r="707">
          <cell r="H707">
            <v>1000000000</v>
          </cell>
        </row>
        <row r="708">
          <cell r="H708">
            <v>1000000000</v>
          </cell>
        </row>
        <row r="709">
          <cell r="H709">
            <v>1000000000</v>
          </cell>
        </row>
        <row r="710">
          <cell r="H710">
            <v>500000000</v>
          </cell>
        </row>
        <row r="711">
          <cell r="H711">
            <v>500000000</v>
          </cell>
        </row>
        <row r="712">
          <cell r="H712">
            <v>500000000</v>
          </cell>
        </row>
        <row r="713">
          <cell r="H713">
            <v>500000000</v>
          </cell>
        </row>
        <row r="714">
          <cell r="H714">
            <v>500000000</v>
          </cell>
        </row>
        <row r="715">
          <cell r="H715">
            <v>500000000</v>
          </cell>
        </row>
        <row r="716">
          <cell r="H716">
            <v>1000000000</v>
          </cell>
        </row>
        <row r="717">
          <cell r="H717">
            <v>1000000000</v>
          </cell>
        </row>
        <row r="718">
          <cell r="H718">
            <v>1000000000</v>
          </cell>
        </row>
        <row r="719">
          <cell r="H719">
            <v>50000000</v>
          </cell>
        </row>
        <row r="720">
          <cell r="H720">
            <v>50000000</v>
          </cell>
        </row>
        <row r="721">
          <cell r="H721">
            <v>50000000</v>
          </cell>
        </row>
        <row r="722">
          <cell r="H722">
            <v>50000000</v>
          </cell>
        </row>
        <row r="723">
          <cell r="H723">
            <v>50000000</v>
          </cell>
        </row>
        <row r="724">
          <cell r="H724">
            <v>50000000</v>
          </cell>
        </row>
        <row r="725">
          <cell r="H725">
            <v>50000000</v>
          </cell>
        </row>
        <row r="726">
          <cell r="H726">
            <v>2900000000</v>
          </cell>
        </row>
        <row r="727">
          <cell r="H727">
            <v>2900000000</v>
          </cell>
        </row>
        <row r="728">
          <cell r="H728">
            <v>2900000000</v>
          </cell>
        </row>
        <row r="729">
          <cell r="H729">
            <v>500000000</v>
          </cell>
        </row>
        <row r="730">
          <cell r="H730">
            <v>500000000</v>
          </cell>
        </row>
        <row r="731">
          <cell r="H731">
            <v>500000000</v>
          </cell>
        </row>
        <row r="732">
          <cell r="H732">
            <v>1000000000</v>
          </cell>
        </row>
        <row r="733">
          <cell r="H733">
            <v>1000000000</v>
          </cell>
        </row>
        <row r="734">
          <cell r="H734">
            <v>1000000000</v>
          </cell>
        </row>
        <row r="735">
          <cell r="H735">
            <v>1686200</v>
          </cell>
        </row>
        <row r="736">
          <cell r="H736">
            <v>1686200</v>
          </cell>
        </row>
        <row r="737">
          <cell r="H737">
            <v>1686200</v>
          </cell>
        </row>
        <row r="738">
          <cell r="H738">
            <v>1000000000</v>
          </cell>
        </row>
        <row r="739">
          <cell r="H739">
            <v>1000000000</v>
          </cell>
        </row>
        <row r="740">
          <cell r="H740">
            <v>1000000000</v>
          </cell>
        </row>
        <row r="741">
          <cell r="H741">
            <v>15000000</v>
          </cell>
        </row>
        <row r="742">
          <cell r="H742">
            <v>15000000</v>
          </cell>
        </row>
        <row r="743">
          <cell r="H743">
            <v>15000000</v>
          </cell>
        </row>
        <row r="744">
          <cell r="H744">
            <v>15000000</v>
          </cell>
        </row>
        <row r="745">
          <cell r="H745">
            <v>15000000</v>
          </cell>
        </row>
        <row r="746">
          <cell r="H746">
            <v>15000000</v>
          </cell>
        </row>
        <row r="747">
          <cell r="H747">
            <v>15000000</v>
          </cell>
        </row>
        <row r="748">
          <cell r="H748">
            <v>800000000</v>
          </cell>
        </row>
        <row r="749">
          <cell r="H749">
            <v>800000000</v>
          </cell>
        </row>
        <row r="750">
          <cell r="H750">
            <v>800000000</v>
          </cell>
        </row>
        <row r="751">
          <cell r="H751">
            <v>2100000</v>
          </cell>
        </row>
        <row r="752">
          <cell r="H752">
            <v>400000</v>
          </cell>
        </row>
        <row r="753">
          <cell r="H753">
            <v>400000</v>
          </cell>
        </row>
        <row r="754">
          <cell r="H754">
            <v>1300000</v>
          </cell>
        </row>
        <row r="755">
          <cell r="H755">
            <v>400000</v>
          </cell>
        </row>
        <row r="756">
          <cell r="H756">
            <v>1300000</v>
          </cell>
        </row>
        <row r="757">
          <cell r="H757">
            <v>400000</v>
          </cell>
        </row>
        <row r="758">
          <cell r="H758">
            <v>1000000000</v>
          </cell>
        </row>
        <row r="759">
          <cell r="H759">
            <v>1000000000</v>
          </cell>
        </row>
        <row r="760">
          <cell r="H760">
            <v>1000000000</v>
          </cell>
        </row>
        <row r="761">
          <cell r="H761">
            <v>15000000</v>
          </cell>
        </row>
        <row r="762">
          <cell r="H762">
            <v>15000000</v>
          </cell>
        </row>
        <row r="763">
          <cell r="H763">
            <v>15000000</v>
          </cell>
        </row>
        <row r="764">
          <cell r="H764">
            <v>15000000</v>
          </cell>
        </row>
        <row r="765">
          <cell r="H765">
            <v>15000000</v>
          </cell>
        </row>
        <row r="766">
          <cell r="H766">
            <v>15000000</v>
          </cell>
        </row>
        <row r="767">
          <cell r="H767">
            <v>15000000</v>
          </cell>
        </row>
        <row r="768">
          <cell r="H768">
            <v>15000000</v>
          </cell>
        </row>
        <row r="769">
          <cell r="H769">
            <v>15000000</v>
          </cell>
        </row>
        <row r="770">
          <cell r="H770">
            <v>15000000</v>
          </cell>
        </row>
        <row r="771">
          <cell r="H771">
            <v>15000000</v>
          </cell>
        </row>
        <row r="772">
          <cell r="H772">
            <v>15000000</v>
          </cell>
        </row>
        <row r="773">
          <cell r="H773">
            <v>15000000</v>
          </cell>
        </row>
        <row r="774">
          <cell r="H774">
            <v>15000000</v>
          </cell>
        </row>
        <row r="775">
          <cell r="H775">
            <v>5000000</v>
          </cell>
        </row>
        <row r="776">
          <cell r="H776">
            <v>5000000</v>
          </cell>
        </row>
        <row r="777">
          <cell r="H777">
            <v>5000000</v>
          </cell>
        </row>
        <row r="778">
          <cell r="H778">
            <v>5000000</v>
          </cell>
        </row>
        <row r="779">
          <cell r="H779">
            <v>5000000</v>
          </cell>
        </row>
        <row r="780">
          <cell r="H780">
            <v>5000000</v>
          </cell>
        </row>
        <row r="781">
          <cell r="H781">
            <v>5000000</v>
          </cell>
        </row>
        <row r="782">
          <cell r="H782">
            <v>500000000</v>
          </cell>
        </row>
        <row r="783">
          <cell r="H783">
            <v>500000000</v>
          </cell>
        </row>
        <row r="784">
          <cell r="H784">
            <v>500000000</v>
          </cell>
        </row>
        <row r="785">
          <cell r="H785">
            <v>5000000</v>
          </cell>
        </row>
        <row r="786">
          <cell r="H786">
            <v>5000000</v>
          </cell>
        </row>
        <row r="787">
          <cell r="H787">
            <v>5000000</v>
          </cell>
        </row>
        <row r="788">
          <cell r="H788">
            <v>500000000</v>
          </cell>
        </row>
        <row r="789">
          <cell r="H789">
            <v>500000000</v>
          </cell>
        </row>
        <row r="790">
          <cell r="H790">
            <v>500000000</v>
          </cell>
        </row>
        <row r="791">
          <cell r="H791">
            <v>984000000</v>
          </cell>
        </row>
        <row r="792">
          <cell r="H792">
            <v>50000000</v>
          </cell>
        </row>
        <row r="793">
          <cell r="H793">
            <v>34000000</v>
          </cell>
        </row>
        <row r="794">
          <cell r="H794">
            <v>200000000</v>
          </cell>
        </row>
        <row r="795">
          <cell r="H795">
            <v>100000000</v>
          </cell>
        </row>
        <row r="796">
          <cell r="H796">
            <v>100000000</v>
          </cell>
        </row>
        <row r="797">
          <cell r="H797">
            <v>200000000</v>
          </cell>
        </row>
        <row r="798">
          <cell r="H798">
            <v>100000000</v>
          </cell>
        </row>
        <row r="799">
          <cell r="H799">
            <v>100000000</v>
          </cell>
        </row>
        <row r="800">
          <cell r="H800">
            <v>100000000</v>
          </cell>
        </row>
        <row r="801">
          <cell r="H801">
            <v>100000000</v>
          </cell>
        </row>
        <row r="802">
          <cell r="H802">
            <v>100000000</v>
          </cell>
        </row>
        <row r="803">
          <cell r="H803">
            <v>100000000</v>
          </cell>
        </row>
        <row r="804">
          <cell r="H804">
            <v>100000000</v>
          </cell>
        </row>
        <row r="805">
          <cell r="H805">
            <v>200000000</v>
          </cell>
        </row>
        <row r="806">
          <cell r="H806">
            <v>34000000</v>
          </cell>
        </row>
        <row r="807">
          <cell r="H807">
            <v>100000000</v>
          </cell>
        </row>
        <row r="808">
          <cell r="H808">
            <v>50000000</v>
          </cell>
        </row>
        <row r="809">
          <cell r="H809">
            <v>200000000</v>
          </cell>
        </row>
        <row r="810">
          <cell r="H810">
            <v>15000000</v>
          </cell>
        </row>
        <row r="811">
          <cell r="H811">
            <v>10000000</v>
          </cell>
        </row>
        <row r="812">
          <cell r="H812">
            <v>5000000</v>
          </cell>
        </row>
        <row r="813">
          <cell r="H813">
            <v>5000000</v>
          </cell>
        </row>
        <row r="814">
          <cell r="H814">
            <v>10000000</v>
          </cell>
        </row>
        <row r="815">
          <cell r="H815">
            <v>14000000000</v>
          </cell>
        </row>
        <row r="816">
          <cell r="H816">
            <v>14000000000</v>
          </cell>
        </row>
        <row r="817">
          <cell r="H817">
            <v>14000000000</v>
          </cell>
        </row>
        <row r="818">
          <cell r="H818">
            <v>103765000</v>
          </cell>
        </row>
        <row r="819">
          <cell r="H819">
            <v>14000000000</v>
          </cell>
        </row>
        <row r="820">
          <cell r="H820">
            <v>5000000</v>
          </cell>
        </row>
        <row r="821">
          <cell r="H821">
            <v>5000000</v>
          </cell>
        </row>
        <row r="822">
          <cell r="H822">
            <v>5000000</v>
          </cell>
        </row>
        <row r="823">
          <cell r="H823">
            <v>450000</v>
          </cell>
        </row>
        <row r="824">
          <cell r="H824">
            <v>450000</v>
          </cell>
        </row>
        <row r="825">
          <cell r="H825">
            <v>450000</v>
          </cell>
        </row>
        <row r="826">
          <cell r="H826">
            <v>15000000</v>
          </cell>
        </row>
        <row r="827">
          <cell r="H827">
            <v>5000000</v>
          </cell>
        </row>
        <row r="828">
          <cell r="H828">
            <v>5000000</v>
          </cell>
        </row>
        <row r="829">
          <cell r="H829">
            <v>5000000</v>
          </cell>
        </row>
        <row r="830">
          <cell r="H830">
            <v>5000000</v>
          </cell>
        </row>
        <row r="831">
          <cell r="H831">
            <v>5000000</v>
          </cell>
        </row>
        <row r="832">
          <cell r="H832">
            <v>5000000</v>
          </cell>
        </row>
        <row r="833">
          <cell r="H833">
            <v>10000000</v>
          </cell>
        </row>
        <row r="834">
          <cell r="H834">
            <v>10000000</v>
          </cell>
        </row>
        <row r="835">
          <cell r="H835">
            <v>10000000</v>
          </cell>
        </row>
        <row r="836">
          <cell r="H836">
            <v>25000000</v>
          </cell>
        </row>
        <row r="837">
          <cell r="H837">
            <v>25000000</v>
          </cell>
        </row>
        <row r="838">
          <cell r="H838">
            <v>25000000</v>
          </cell>
        </row>
        <row r="839">
          <cell r="H839">
            <v>1083076</v>
          </cell>
        </row>
        <row r="840">
          <cell r="H840">
            <v>1083076</v>
          </cell>
        </row>
        <row r="841">
          <cell r="H841">
            <v>1083076</v>
          </cell>
        </row>
        <row r="842">
          <cell r="H842">
            <v>1083076</v>
          </cell>
        </row>
        <row r="843">
          <cell r="H843">
            <v>1083076</v>
          </cell>
        </row>
        <row r="844">
          <cell r="H844">
            <v>1083076</v>
          </cell>
        </row>
        <row r="845">
          <cell r="H845">
            <v>1083076</v>
          </cell>
        </row>
        <row r="846">
          <cell r="H846">
            <v>5000000</v>
          </cell>
        </row>
        <row r="847">
          <cell r="H847">
            <v>5000000</v>
          </cell>
        </row>
        <row r="848">
          <cell r="H848">
            <v>5000000</v>
          </cell>
        </row>
        <row r="849">
          <cell r="H849">
            <v>11500000</v>
          </cell>
        </row>
        <row r="850">
          <cell r="H850">
            <v>11500000</v>
          </cell>
        </row>
        <row r="851">
          <cell r="H851">
            <v>11500000</v>
          </cell>
        </row>
        <row r="852">
          <cell r="H852">
            <v>11500000</v>
          </cell>
        </row>
        <row r="853">
          <cell r="H853">
            <v>11500000</v>
          </cell>
        </row>
        <row r="854">
          <cell r="H854">
            <v>11500000</v>
          </cell>
        </row>
        <row r="855">
          <cell r="H855">
            <v>11500000</v>
          </cell>
        </row>
        <row r="856">
          <cell r="H856">
            <v>896000000</v>
          </cell>
        </row>
        <row r="857">
          <cell r="H857">
            <v>896000000</v>
          </cell>
        </row>
        <row r="858">
          <cell r="H858">
            <v>896000000</v>
          </cell>
        </row>
        <row r="859">
          <cell r="H859">
            <v>272700</v>
          </cell>
        </row>
        <row r="860">
          <cell r="H860">
            <v>4101402</v>
          </cell>
        </row>
        <row r="861">
          <cell r="H861">
            <v>1111450.31</v>
          </cell>
        </row>
        <row r="862">
          <cell r="H862">
            <v>2989388.26</v>
          </cell>
        </row>
        <row r="863">
          <cell r="H863">
            <v>2989388.26</v>
          </cell>
        </row>
        <row r="864">
          <cell r="H864">
            <v>1111450.31</v>
          </cell>
        </row>
        <row r="865">
          <cell r="H865">
            <v>2989388.26</v>
          </cell>
        </row>
        <row r="866">
          <cell r="H866">
            <v>1111450.31</v>
          </cell>
        </row>
        <row r="867">
          <cell r="H867">
            <v>1111450.31</v>
          </cell>
        </row>
        <row r="868">
          <cell r="H868">
            <v>2989388.26</v>
          </cell>
        </row>
        <row r="869">
          <cell r="H869">
            <v>2989388.26</v>
          </cell>
        </row>
        <row r="870">
          <cell r="H870">
            <v>1111450.31</v>
          </cell>
        </row>
        <row r="871">
          <cell r="H871">
            <v>2989388.26</v>
          </cell>
        </row>
        <row r="872">
          <cell r="H872">
            <v>1111450.31</v>
          </cell>
        </row>
        <row r="873">
          <cell r="H873">
            <v>4751642</v>
          </cell>
        </row>
        <row r="874">
          <cell r="H874">
            <v>2040110.12</v>
          </cell>
        </row>
        <row r="875">
          <cell r="H875">
            <v>2711531.42</v>
          </cell>
        </row>
        <row r="876">
          <cell r="H876">
            <v>2711531.42</v>
          </cell>
        </row>
        <row r="877">
          <cell r="H877">
            <v>2040110.12</v>
          </cell>
        </row>
        <row r="878">
          <cell r="H878">
            <v>2711531.42</v>
          </cell>
        </row>
        <row r="879">
          <cell r="H879">
            <v>2040110.12</v>
          </cell>
        </row>
        <row r="880">
          <cell r="H880">
            <v>2040110.12</v>
          </cell>
        </row>
        <row r="881">
          <cell r="H881">
            <v>2040110.12</v>
          </cell>
        </row>
        <row r="882">
          <cell r="H882">
            <v>2711531.42</v>
          </cell>
        </row>
        <row r="883">
          <cell r="H883">
            <v>2711531.42</v>
          </cell>
        </row>
        <row r="884">
          <cell r="H884">
            <v>2040110.12</v>
          </cell>
        </row>
        <row r="885">
          <cell r="H885">
            <v>2711531.42</v>
          </cell>
        </row>
        <row r="886">
          <cell r="H886">
            <v>1293000</v>
          </cell>
        </row>
        <row r="887">
          <cell r="H887">
            <v>10000000</v>
          </cell>
        </row>
        <row r="888">
          <cell r="H888">
            <v>10000000</v>
          </cell>
        </row>
        <row r="889">
          <cell r="H889">
            <v>10000000</v>
          </cell>
        </row>
        <row r="890">
          <cell r="H890">
            <v>10000000</v>
          </cell>
        </row>
        <row r="891">
          <cell r="H891">
            <v>10000000</v>
          </cell>
        </row>
        <row r="892">
          <cell r="H892">
            <v>10000000</v>
          </cell>
        </row>
        <row r="893">
          <cell r="H893">
            <v>10000000</v>
          </cell>
        </row>
        <row r="894">
          <cell r="H894">
            <v>3964000</v>
          </cell>
        </row>
        <row r="895">
          <cell r="H895">
            <v>2055000</v>
          </cell>
        </row>
        <row r="896">
          <cell r="H896">
            <v>2055000</v>
          </cell>
        </row>
        <row r="897">
          <cell r="H897">
            <v>1909000</v>
          </cell>
        </row>
        <row r="898">
          <cell r="H898">
            <v>1909000</v>
          </cell>
        </row>
        <row r="899">
          <cell r="H899">
            <v>4500000</v>
          </cell>
        </row>
        <row r="900">
          <cell r="H900">
            <v>4500000</v>
          </cell>
        </row>
        <row r="901">
          <cell r="H901">
            <v>4500000</v>
          </cell>
        </row>
        <row r="902">
          <cell r="H902">
            <v>4500000</v>
          </cell>
        </row>
        <row r="903">
          <cell r="H903">
            <v>4500000</v>
          </cell>
        </row>
        <row r="904">
          <cell r="H904">
            <v>4500000</v>
          </cell>
        </row>
        <row r="905">
          <cell r="H905">
            <v>4500000</v>
          </cell>
        </row>
        <row r="906">
          <cell r="H906">
            <v>10000000</v>
          </cell>
        </row>
        <row r="907">
          <cell r="H907">
            <v>10000000</v>
          </cell>
        </row>
        <row r="908">
          <cell r="H908">
            <v>10000000</v>
          </cell>
        </row>
        <row r="909">
          <cell r="H909">
            <v>10000000</v>
          </cell>
        </row>
        <row r="910">
          <cell r="H910">
            <v>10000000</v>
          </cell>
        </row>
        <row r="911">
          <cell r="H911">
            <v>10000000</v>
          </cell>
        </row>
        <row r="912">
          <cell r="H912">
            <v>10000000</v>
          </cell>
        </row>
        <row r="913">
          <cell r="H913">
            <v>3940000</v>
          </cell>
        </row>
        <row r="914">
          <cell r="H914">
            <v>2178000</v>
          </cell>
        </row>
        <row r="915">
          <cell r="H915">
            <v>1762000</v>
          </cell>
        </row>
        <row r="916">
          <cell r="H916">
            <v>1762000</v>
          </cell>
        </row>
        <row r="917">
          <cell r="H917">
            <v>2178000</v>
          </cell>
        </row>
        <row r="918">
          <cell r="H918">
            <v>6305730.3300000001</v>
          </cell>
        </row>
        <row r="919">
          <cell r="H919">
            <v>2653200.66</v>
          </cell>
        </row>
        <row r="920">
          <cell r="H920">
            <v>2653200.66</v>
          </cell>
        </row>
        <row r="921">
          <cell r="H921">
            <v>1685455.46</v>
          </cell>
        </row>
        <row r="922">
          <cell r="H922">
            <v>1967074.2</v>
          </cell>
        </row>
        <row r="923">
          <cell r="H923">
            <v>1685455.46</v>
          </cell>
        </row>
        <row r="924">
          <cell r="H924">
            <v>2653200.66</v>
          </cell>
        </row>
        <row r="925">
          <cell r="H925">
            <v>1967074.2</v>
          </cell>
        </row>
        <row r="926">
          <cell r="H926">
            <v>1685455.46</v>
          </cell>
        </row>
        <row r="927">
          <cell r="H927">
            <v>1967074.2</v>
          </cell>
        </row>
        <row r="928">
          <cell r="H928">
            <v>2653200.66</v>
          </cell>
        </row>
        <row r="929">
          <cell r="H929">
            <v>2653200.66</v>
          </cell>
        </row>
        <row r="930">
          <cell r="H930">
            <v>1967074.2</v>
          </cell>
        </row>
        <row r="931">
          <cell r="H931">
            <v>1967074.2</v>
          </cell>
        </row>
        <row r="932">
          <cell r="H932">
            <v>1685455.46</v>
          </cell>
        </row>
        <row r="933">
          <cell r="H933">
            <v>1685455.46</v>
          </cell>
        </row>
        <row r="934">
          <cell r="H934">
            <v>1967074.2</v>
          </cell>
        </row>
        <row r="935">
          <cell r="H935">
            <v>2653200.66</v>
          </cell>
        </row>
        <row r="936">
          <cell r="H936">
            <v>1685455.46</v>
          </cell>
        </row>
        <row r="937">
          <cell r="H937">
            <v>1752000</v>
          </cell>
        </row>
        <row r="938">
          <cell r="H938">
            <v>1752000</v>
          </cell>
        </row>
        <row r="939">
          <cell r="H939">
            <v>1752000</v>
          </cell>
        </row>
        <row r="940">
          <cell r="H940">
            <v>10000000</v>
          </cell>
        </row>
        <row r="941">
          <cell r="H941">
            <v>10000000</v>
          </cell>
        </row>
        <row r="942">
          <cell r="H942">
            <v>10000000</v>
          </cell>
        </row>
        <row r="943">
          <cell r="H943">
            <v>9341840.5199999996</v>
          </cell>
        </row>
        <row r="944">
          <cell r="H944">
            <v>3040578.86</v>
          </cell>
        </row>
        <row r="945">
          <cell r="H945">
            <v>1960967.97</v>
          </cell>
        </row>
        <row r="946">
          <cell r="H946">
            <v>1705914.08</v>
          </cell>
        </row>
        <row r="947">
          <cell r="H947">
            <v>1960967.97</v>
          </cell>
        </row>
        <row r="948">
          <cell r="H948">
            <v>1705914.08</v>
          </cell>
        </row>
        <row r="949">
          <cell r="H949">
            <v>1705914.08</v>
          </cell>
        </row>
        <row r="950">
          <cell r="H950">
            <v>2634379.61</v>
          </cell>
        </row>
        <row r="951">
          <cell r="H951">
            <v>2634379.61</v>
          </cell>
        </row>
        <row r="952">
          <cell r="H952">
            <v>3040578.86</v>
          </cell>
        </row>
        <row r="953">
          <cell r="H953">
            <v>3040578.86</v>
          </cell>
        </row>
        <row r="954">
          <cell r="H954">
            <v>1960967.97</v>
          </cell>
        </row>
        <row r="955">
          <cell r="H955">
            <v>2634379.61</v>
          </cell>
        </row>
        <row r="956">
          <cell r="H956">
            <v>1960967.97</v>
          </cell>
        </row>
        <row r="957">
          <cell r="H957">
            <v>3040578.86</v>
          </cell>
        </row>
        <row r="958">
          <cell r="H958">
            <v>1705914.08</v>
          </cell>
        </row>
        <row r="959">
          <cell r="H959">
            <v>1960967.97</v>
          </cell>
        </row>
        <row r="960">
          <cell r="H960">
            <v>1960967.97</v>
          </cell>
        </row>
        <row r="961">
          <cell r="H961">
            <v>2634379.61</v>
          </cell>
        </row>
        <row r="962">
          <cell r="H962">
            <v>1705914.08</v>
          </cell>
        </row>
        <row r="963">
          <cell r="H963">
            <v>3040578.86</v>
          </cell>
        </row>
        <row r="964">
          <cell r="H964">
            <v>1705914.08</v>
          </cell>
        </row>
        <row r="965">
          <cell r="H965">
            <v>2634379.61</v>
          </cell>
        </row>
        <row r="966">
          <cell r="H966">
            <v>2634379.61</v>
          </cell>
        </row>
        <row r="967">
          <cell r="H967">
            <v>3040578.86</v>
          </cell>
        </row>
        <row r="968">
          <cell r="H968">
            <v>10000000</v>
          </cell>
        </row>
        <row r="969">
          <cell r="H969">
            <v>10000000</v>
          </cell>
        </row>
        <row r="970">
          <cell r="H970">
            <v>10000000</v>
          </cell>
        </row>
        <row r="971">
          <cell r="H971">
            <v>10000000</v>
          </cell>
        </row>
        <row r="972">
          <cell r="H972">
            <v>10000000</v>
          </cell>
        </row>
        <row r="973">
          <cell r="H973">
            <v>10000000</v>
          </cell>
        </row>
        <row r="974">
          <cell r="H974">
            <v>10000000</v>
          </cell>
        </row>
        <row r="975">
          <cell r="H975">
            <v>2116000</v>
          </cell>
        </row>
        <row r="976">
          <cell r="H976">
            <v>1104000</v>
          </cell>
        </row>
        <row r="977">
          <cell r="H977">
            <v>1104000</v>
          </cell>
        </row>
        <row r="978">
          <cell r="H978">
            <v>1012000</v>
          </cell>
        </row>
        <row r="979">
          <cell r="H979">
            <v>1012000</v>
          </cell>
        </row>
        <row r="980">
          <cell r="H980">
            <v>2721000</v>
          </cell>
        </row>
        <row r="981">
          <cell r="H981">
            <v>2721000</v>
          </cell>
        </row>
        <row r="982">
          <cell r="H982">
            <v>2721000</v>
          </cell>
        </row>
        <row r="983">
          <cell r="H983">
            <v>10000000</v>
          </cell>
        </row>
        <row r="984">
          <cell r="H984">
            <v>10000000</v>
          </cell>
        </row>
        <row r="985">
          <cell r="H985">
            <v>10000000</v>
          </cell>
        </row>
        <row r="986">
          <cell r="H986">
            <v>13070000</v>
          </cell>
        </row>
        <row r="987">
          <cell r="H987">
            <v>13070000</v>
          </cell>
        </row>
        <row r="988">
          <cell r="H988">
            <v>13070000</v>
          </cell>
        </row>
        <row r="989">
          <cell r="H989">
            <v>7400000</v>
          </cell>
        </row>
        <row r="990">
          <cell r="H990">
            <v>7400000</v>
          </cell>
        </row>
        <row r="991">
          <cell r="H991">
            <v>7400000</v>
          </cell>
        </row>
        <row r="992">
          <cell r="H992">
            <v>2600000</v>
          </cell>
        </row>
        <row r="993">
          <cell r="H993">
            <v>2600000</v>
          </cell>
        </row>
        <row r="994">
          <cell r="H994">
            <v>2600000</v>
          </cell>
        </row>
        <row r="995">
          <cell r="H995">
            <v>3000000</v>
          </cell>
        </row>
        <row r="996">
          <cell r="H996">
            <v>3000000</v>
          </cell>
        </row>
        <row r="997">
          <cell r="H997">
            <v>3000000</v>
          </cell>
        </row>
        <row r="998">
          <cell r="H998">
            <v>3000000</v>
          </cell>
        </row>
        <row r="999">
          <cell r="H999">
            <v>3000000</v>
          </cell>
        </row>
        <row r="1000">
          <cell r="H1000">
            <v>3000000</v>
          </cell>
        </row>
        <row r="1001">
          <cell r="H1001">
            <v>3000000</v>
          </cell>
        </row>
        <row r="1002">
          <cell r="H1002">
            <v>6000000</v>
          </cell>
        </row>
        <row r="1003">
          <cell r="H1003">
            <v>6000000</v>
          </cell>
        </row>
        <row r="1004">
          <cell r="H1004">
            <v>6000000</v>
          </cell>
        </row>
        <row r="1005">
          <cell r="H1005">
            <v>13000000</v>
          </cell>
        </row>
        <row r="1006">
          <cell r="H1006">
            <v>13000000</v>
          </cell>
        </row>
        <row r="1007">
          <cell r="H1007">
            <v>13000000</v>
          </cell>
        </row>
        <row r="1008">
          <cell r="H1008">
            <v>5000000</v>
          </cell>
        </row>
        <row r="1009">
          <cell r="H1009">
            <v>5000000</v>
          </cell>
        </row>
        <row r="1010">
          <cell r="H1010">
            <v>5000000</v>
          </cell>
        </row>
        <row r="1011">
          <cell r="H1011">
            <v>5000000</v>
          </cell>
        </row>
        <row r="1012">
          <cell r="H1012">
            <v>5000000</v>
          </cell>
        </row>
        <row r="1013">
          <cell r="H1013">
            <v>5000000</v>
          </cell>
        </row>
        <row r="1014">
          <cell r="H1014">
            <v>399700.59</v>
          </cell>
        </row>
        <row r="1015">
          <cell r="H1015">
            <v>399700.59</v>
          </cell>
        </row>
        <row r="1016">
          <cell r="H1016">
            <v>399700.59</v>
          </cell>
        </row>
        <row r="1017">
          <cell r="H1017">
            <v>20000000</v>
          </cell>
        </row>
        <row r="1018">
          <cell r="H1018">
            <v>20000000</v>
          </cell>
        </row>
        <row r="1019">
          <cell r="H1019">
            <v>20000000</v>
          </cell>
        </row>
        <row r="1020">
          <cell r="H1020">
            <v>8000000</v>
          </cell>
        </row>
        <row r="1021">
          <cell r="H1021">
            <v>8000000</v>
          </cell>
        </row>
        <row r="1022">
          <cell r="H1022">
            <v>8000000</v>
          </cell>
        </row>
        <row r="1023">
          <cell r="H1023">
            <v>8000000</v>
          </cell>
        </row>
        <row r="1024">
          <cell r="H1024">
            <v>8000000</v>
          </cell>
        </row>
        <row r="1025">
          <cell r="H1025">
            <v>1088378920</v>
          </cell>
        </row>
        <row r="1026">
          <cell r="H1026">
            <v>408959665</v>
          </cell>
        </row>
        <row r="1027">
          <cell r="H1027">
            <v>545264546</v>
          </cell>
        </row>
        <row r="1028">
          <cell r="H1028">
            <v>182054720</v>
          </cell>
        </row>
        <row r="1029">
          <cell r="H1029">
            <v>408959665</v>
          </cell>
        </row>
        <row r="1030">
          <cell r="H1030">
            <v>545264546</v>
          </cell>
        </row>
        <row r="1031">
          <cell r="H1031">
            <v>182054720</v>
          </cell>
        </row>
        <row r="1032">
          <cell r="H1032">
            <v>7800000</v>
          </cell>
        </row>
        <row r="1033">
          <cell r="H1033">
            <v>7800000</v>
          </cell>
        </row>
        <row r="1034">
          <cell r="H1034">
            <v>7800000</v>
          </cell>
        </row>
        <row r="1035">
          <cell r="H1035">
            <v>7800000</v>
          </cell>
        </row>
        <row r="1036">
          <cell r="H1036">
            <v>7800000</v>
          </cell>
        </row>
        <row r="1037">
          <cell r="H1037">
            <v>3900000</v>
          </cell>
        </row>
        <row r="1038">
          <cell r="H1038">
            <v>3900000</v>
          </cell>
        </row>
        <row r="1039">
          <cell r="H1039">
            <v>3900000</v>
          </cell>
        </row>
        <row r="1040">
          <cell r="H1040">
            <v>3900000</v>
          </cell>
        </row>
        <row r="1041">
          <cell r="H1041">
            <v>3900000</v>
          </cell>
        </row>
        <row r="1042">
          <cell r="H1042">
            <v>23100000</v>
          </cell>
        </row>
        <row r="1043">
          <cell r="H1043">
            <v>23100000</v>
          </cell>
        </row>
        <row r="1044">
          <cell r="H1044">
            <v>23100000</v>
          </cell>
        </row>
        <row r="1045">
          <cell r="H1045">
            <v>23100000</v>
          </cell>
        </row>
        <row r="1046">
          <cell r="H1046">
            <v>23100000</v>
          </cell>
        </row>
        <row r="1047">
          <cell r="H1047">
            <v>2696800</v>
          </cell>
        </row>
        <row r="1048">
          <cell r="H1048">
            <v>2303200</v>
          </cell>
        </row>
        <row r="1049">
          <cell r="H1049">
            <v>2303200</v>
          </cell>
        </row>
        <row r="1050">
          <cell r="H1050">
            <v>2303200</v>
          </cell>
        </row>
        <row r="1051">
          <cell r="H1051">
            <v>2303200</v>
          </cell>
        </row>
        <row r="1052">
          <cell r="H1052">
            <v>5000000</v>
          </cell>
        </row>
        <row r="1053">
          <cell r="H1053">
            <v>5000000</v>
          </cell>
        </row>
        <row r="1054">
          <cell r="H1054">
            <v>5000000</v>
          </cell>
        </row>
        <row r="1055">
          <cell r="H1055">
            <v>5000000</v>
          </cell>
        </row>
        <row r="1056">
          <cell r="H1056">
            <v>5000000</v>
          </cell>
        </row>
        <row r="1057">
          <cell r="H1057">
            <v>25000000</v>
          </cell>
        </row>
        <row r="1058">
          <cell r="H1058">
            <v>5000000</v>
          </cell>
        </row>
        <row r="1059">
          <cell r="H1059">
            <v>5000000</v>
          </cell>
        </row>
        <row r="1060">
          <cell r="H1060">
            <v>5000000</v>
          </cell>
        </row>
        <row r="1061">
          <cell r="H1061">
            <v>5000000</v>
          </cell>
        </row>
        <row r="1062">
          <cell r="H1062">
            <v>5000000</v>
          </cell>
        </row>
        <row r="1063">
          <cell r="H1063">
            <v>5000000</v>
          </cell>
        </row>
        <row r="1064">
          <cell r="H1064">
            <v>5000000</v>
          </cell>
        </row>
        <row r="1065">
          <cell r="H1065">
            <v>5000000</v>
          </cell>
        </row>
        <row r="1066">
          <cell r="H1066">
            <v>5000000</v>
          </cell>
        </row>
        <row r="1067">
          <cell r="H1067">
            <v>5000000</v>
          </cell>
        </row>
        <row r="1068">
          <cell r="H1068">
            <v>6083900</v>
          </cell>
        </row>
        <row r="1069">
          <cell r="H1069">
            <v>1000000</v>
          </cell>
        </row>
        <row r="1070">
          <cell r="H1070">
            <v>1000000</v>
          </cell>
        </row>
        <row r="1071">
          <cell r="H1071">
            <v>1000000</v>
          </cell>
        </row>
        <row r="1072">
          <cell r="H1072">
            <v>1000000</v>
          </cell>
        </row>
        <row r="1073">
          <cell r="H1073">
            <v>500000</v>
          </cell>
        </row>
        <row r="1074">
          <cell r="H1074">
            <v>1000000</v>
          </cell>
        </row>
        <row r="1075">
          <cell r="H1075">
            <v>1000000</v>
          </cell>
        </row>
        <row r="1076">
          <cell r="H1076">
            <v>1000000</v>
          </cell>
        </row>
        <row r="1077">
          <cell r="H1077">
            <v>500000</v>
          </cell>
        </row>
        <row r="1078">
          <cell r="H1078">
            <v>500000</v>
          </cell>
        </row>
        <row r="1079">
          <cell r="H1079">
            <v>1000000</v>
          </cell>
        </row>
        <row r="1080">
          <cell r="H1080">
            <v>500000</v>
          </cell>
        </row>
        <row r="1081">
          <cell r="H1081">
            <v>1000000</v>
          </cell>
        </row>
        <row r="1082">
          <cell r="H1082">
            <v>1000000</v>
          </cell>
        </row>
        <row r="1083">
          <cell r="H1083">
            <v>1000000</v>
          </cell>
        </row>
        <row r="1084">
          <cell r="H1084">
            <v>500000</v>
          </cell>
        </row>
        <row r="1085">
          <cell r="H1085">
            <v>500000</v>
          </cell>
        </row>
        <row r="1086">
          <cell r="H1086">
            <v>1000000</v>
          </cell>
        </row>
        <row r="1087">
          <cell r="H1087">
            <v>1000000</v>
          </cell>
        </row>
        <row r="1088">
          <cell r="H1088">
            <v>1000000</v>
          </cell>
        </row>
        <row r="1089">
          <cell r="H1089">
            <v>1000000</v>
          </cell>
        </row>
        <row r="1090">
          <cell r="H1090">
            <v>1000000</v>
          </cell>
        </row>
        <row r="1091">
          <cell r="H1091">
            <v>500000</v>
          </cell>
        </row>
        <row r="1092">
          <cell r="H1092">
            <v>500000</v>
          </cell>
        </row>
        <row r="1093">
          <cell r="H1093">
            <v>1000000</v>
          </cell>
        </row>
        <row r="1094">
          <cell r="H1094">
            <v>1000000</v>
          </cell>
        </row>
        <row r="1095">
          <cell r="H1095">
            <v>1000000</v>
          </cell>
        </row>
        <row r="1096">
          <cell r="H1096">
            <v>1000000</v>
          </cell>
        </row>
        <row r="1097">
          <cell r="H1097">
            <v>40000000</v>
          </cell>
        </row>
        <row r="1098">
          <cell r="H1098">
            <v>5000000</v>
          </cell>
        </row>
        <row r="1099">
          <cell r="H1099">
            <v>5000000</v>
          </cell>
        </row>
        <row r="1100">
          <cell r="H1100">
            <v>5000000</v>
          </cell>
        </row>
        <row r="1101">
          <cell r="H1101">
            <v>5000000</v>
          </cell>
        </row>
        <row r="1102">
          <cell r="H1102">
            <v>5000000</v>
          </cell>
        </row>
        <row r="1103">
          <cell r="H1103">
            <v>5000000</v>
          </cell>
        </row>
        <row r="1104">
          <cell r="H1104">
            <v>5000000</v>
          </cell>
        </row>
        <row r="1105">
          <cell r="H1105">
            <v>5000000</v>
          </cell>
        </row>
        <row r="1106">
          <cell r="H1106">
            <v>5000000</v>
          </cell>
        </row>
        <row r="1107">
          <cell r="H1107">
            <v>5000000</v>
          </cell>
        </row>
        <row r="1108">
          <cell r="H1108">
            <v>5000000</v>
          </cell>
        </row>
        <row r="1109">
          <cell r="H1109">
            <v>5000000</v>
          </cell>
        </row>
        <row r="1110">
          <cell r="H1110">
            <v>5000000</v>
          </cell>
        </row>
        <row r="1111">
          <cell r="H1111">
            <v>5000000</v>
          </cell>
        </row>
        <row r="1112">
          <cell r="H1112">
            <v>5000000</v>
          </cell>
        </row>
        <row r="1113">
          <cell r="H1113">
            <v>5000000</v>
          </cell>
        </row>
        <row r="1114">
          <cell r="H1114">
            <v>5000000</v>
          </cell>
        </row>
        <row r="1115">
          <cell r="H1115">
            <v>5000000</v>
          </cell>
        </row>
        <row r="1116">
          <cell r="H1116">
            <v>5000000</v>
          </cell>
        </row>
        <row r="1117">
          <cell r="H1117">
            <v>5000000</v>
          </cell>
        </row>
        <row r="1118">
          <cell r="H1118">
            <v>5000000</v>
          </cell>
        </row>
        <row r="1119">
          <cell r="H1119">
            <v>5000000</v>
          </cell>
        </row>
        <row r="1120">
          <cell r="H1120">
            <v>5000000</v>
          </cell>
        </row>
        <row r="1121">
          <cell r="H1121">
            <v>5000000</v>
          </cell>
        </row>
        <row r="1122">
          <cell r="H1122">
            <v>5000000</v>
          </cell>
        </row>
        <row r="1123">
          <cell r="H1123">
            <v>5000000</v>
          </cell>
        </row>
        <row r="1124">
          <cell r="H1124">
            <v>5000000</v>
          </cell>
        </row>
        <row r="1125">
          <cell r="H1125">
            <v>10000000</v>
          </cell>
        </row>
        <row r="1126">
          <cell r="H1126">
            <v>10000000</v>
          </cell>
        </row>
        <row r="1127">
          <cell r="H1127">
            <v>10000000</v>
          </cell>
        </row>
        <row r="1128">
          <cell r="H1128">
            <v>10000000</v>
          </cell>
        </row>
        <row r="1129">
          <cell r="H1129">
            <v>10000000</v>
          </cell>
        </row>
        <row r="1130">
          <cell r="H1130">
            <v>5000000</v>
          </cell>
        </row>
        <row r="1131">
          <cell r="H1131">
            <v>5000000</v>
          </cell>
        </row>
        <row r="1132">
          <cell r="H1132">
            <v>5000000</v>
          </cell>
        </row>
        <row r="1133">
          <cell r="H1133">
            <v>10000000</v>
          </cell>
        </row>
        <row r="1134">
          <cell r="H1134">
            <v>5000000</v>
          </cell>
        </row>
        <row r="1135">
          <cell r="H1135">
            <v>5000000</v>
          </cell>
        </row>
        <row r="1136">
          <cell r="H1136">
            <v>5000000</v>
          </cell>
        </row>
        <row r="1137">
          <cell r="H1137">
            <v>5000000</v>
          </cell>
        </row>
        <row r="1138">
          <cell r="H1138">
            <v>5000000</v>
          </cell>
        </row>
        <row r="1139">
          <cell r="H1139">
            <v>5000000</v>
          </cell>
        </row>
        <row r="1140">
          <cell r="H1140">
            <v>58000000</v>
          </cell>
        </row>
        <row r="1141">
          <cell r="H1141">
            <v>30000000</v>
          </cell>
        </row>
        <row r="1142">
          <cell r="H1142">
            <v>30000000</v>
          </cell>
        </row>
        <row r="1143">
          <cell r="H1143">
            <v>18000000</v>
          </cell>
        </row>
        <row r="1144">
          <cell r="H1144">
            <v>18000000</v>
          </cell>
        </row>
        <row r="1145">
          <cell r="H1145">
            <v>18000000</v>
          </cell>
        </row>
        <row r="1146">
          <cell r="H1146">
            <v>18000000</v>
          </cell>
        </row>
        <row r="1147">
          <cell r="H1147">
            <v>10000000</v>
          </cell>
        </row>
        <row r="1148">
          <cell r="H1148">
            <v>18000000</v>
          </cell>
        </row>
        <row r="1149">
          <cell r="H1149">
            <v>18000000</v>
          </cell>
        </row>
        <row r="1150">
          <cell r="H1150">
            <v>10000000</v>
          </cell>
        </row>
        <row r="1151">
          <cell r="H1151">
            <v>10000000</v>
          </cell>
        </row>
        <row r="1152">
          <cell r="H1152">
            <v>10000000</v>
          </cell>
        </row>
        <row r="1153">
          <cell r="H1153">
            <v>10000000</v>
          </cell>
        </row>
        <row r="1154">
          <cell r="H1154">
            <v>10000000</v>
          </cell>
        </row>
        <row r="1155">
          <cell r="H1155">
            <v>30000000</v>
          </cell>
        </row>
        <row r="1156">
          <cell r="H1156">
            <v>30000000</v>
          </cell>
        </row>
        <row r="1157">
          <cell r="H1157">
            <v>30000000</v>
          </cell>
        </row>
        <row r="1158">
          <cell r="H1158">
            <v>30000000</v>
          </cell>
        </row>
        <row r="1159">
          <cell r="H1159">
            <v>1400000</v>
          </cell>
        </row>
        <row r="1160">
          <cell r="H1160">
            <v>1400000</v>
          </cell>
        </row>
        <row r="1161">
          <cell r="H1161">
            <v>1400000</v>
          </cell>
        </row>
        <row r="1162">
          <cell r="H1162">
            <v>1400000</v>
          </cell>
        </row>
        <row r="1163">
          <cell r="H1163">
            <v>1400000</v>
          </cell>
        </row>
        <row r="1164">
          <cell r="H1164">
            <v>1400000</v>
          </cell>
        </row>
        <row r="1165">
          <cell r="H1165">
            <v>1400000</v>
          </cell>
        </row>
        <row r="1166">
          <cell r="H1166">
            <v>30000000</v>
          </cell>
        </row>
        <row r="1167">
          <cell r="H1167">
            <v>10000000</v>
          </cell>
        </row>
        <row r="1168">
          <cell r="H1168">
            <v>10000000</v>
          </cell>
        </row>
        <row r="1169">
          <cell r="H1169">
            <v>10000000</v>
          </cell>
        </row>
        <row r="1170">
          <cell r="H1170">
            <v>10000000</v>
          </cell>
        </row>
        <row r="1171">
          <cell r="H1171">
            <v>20000000</v>
          </cell>
        </row>
        <row r="1172">
          <cell r="H1172">
            <v>20000000</v>
          </cell>
        </row>
        <row r="1173">
          <cell r="H1173">
            <v>20000000</v>
          </cell>
        </row>
        <row r="1174">
          <cell r="H1174">
            <v>20000000</v>
          </cell>
        </row>
        <row r="1175">
          <cell r="H1175">
            <v>20000000</v>
          </cell>
        </row>
        <row r="1176">
          <cell r="H1176">
            <v>10000000</v>
          </cell>
        </row>
        <row r="1177">
          <cell r="H1177">
            <v>10000000</v>
          </cell>
        </row>
        <row r="1178">
          <cell r="H1178">
            <v>20000000</v>
          </cell>
        </row>
        <row r="1179">
          <cell r="H1179">
            <v>628500</v>
          </cell>
        </row>
        <row r="1180">
          <cell r="H1180">
            <v>628500</v>
          </cell>
        </row>
        <row r="1181">
          <cell r="H1181">
            <v>628500</v>
          </cell>
        </row>
        <row r="1182">
          <cell r="H1182">
            <v>628500</v>
          </cell>
        </row>
        <row r="1183">
          <cell r="H1183">
            <v>628500</v>
          </cell>
        </row>
        <row r="1184">
          <cell r="H1184">
            <v>2000000</v>
          </cell>
        </row>
        <row r="1185">
          <cell r="H1185">
            <v>1000000</v>
          </cell>
        </row>
        <row r="1186">
          <cell r="H1186">
            <v>1000000</v>
          </cell>
        </row>
        <row r="1187">
          <cell r="H1187">
            <v>1000000</v>
          </cell>
        </row>
        <row r="1188">
          <cell r="H1188">
            <v>1000000</v>
          </cell>
        </row>
        <row r="1189">
          <cell r="H1189">
            <v>1000000</v>
          </cell>
        </row>
        <row r="1190">
          <cell r="H1190">
            <v>1000000</v>
          </cell>
        </row>
        <row r="1191">
          <cell r="H1191">
            <v>1000000</v>
          </cell>
        </row>
        <row r="1192">
          <cell r="H1192">
            <v>1000000</v>
          </cell>
        </row>
        <row r="1193">
          <cell r="H1193">
            <v>3000000</v>
          </cell>
        </row>
        <row r="1194">
          <cell r="H1194">
            <v>1000000</v>
          </cell>
        </row>
        <row r="1195">
          <cell r="H1195">
            <v>1000000</v>
          </cell>
        </row>
        <row r="1196">
          <cell r="H1196">
            <v>1000000</v>
          </cell>
        </row>
        <row r="1197">
          <cell r="H1197">
            <v>1000000</v>
          </cell>
        </row>
        <row r="1198">
          <cell r="H1198">
            <v>1000000</v>
          </cell>
        </row>
        <row r="1199">
          <cell r="H1199">
            <v>1000000</v>
          </cell>
        </row>
        <row r="1200">
          <cell r="H1200">
            <v>1000000</v>
          </cell>
        </row>
        <row r="1201">
          <cell r="H1201">
            <v>1000000</v>
          </cell>
        </row>
        <row r="1202">
          <cell r="H1202">
            <v>1000000</v>
          </cell>
        </row>
        <row r="1203">
          <cell r="H1203">
            <v>1000000</v>
          </cell>
        </row>
        <row r="1204">
          <cell r="H1204">
            <v>1000000</v>
          </cell>
        </row>
        <row r="1205">
          <cell r="H1205">
            <v>1000000</v>
          </cell>
        </row>
        <row r="1206">
          <cell r="H1206">
            <v>7000000</v>
          </cell>
        </row>
        <row r="1207">
          <cell r="H1207">
            <v>7000000</v>
          </cell>
        </row>
        <row r="1208">
          <cell r="H1208">
            <v>7000000</v>
          </cell>
        </row>
        <row r="1209">
          <cell r="H1209">
            <v>7000000</v>
          </cell>
        </row>
        <row r="1210">
          <cell r="H1210">
            <v>7000000</v>
          </cell>
        </row>
        <row r="1211">
          <cell r="H1211">
            <v>7000000</v>
          </cell>
        </row>
        <row r="1212">
          <cell r="H1212">
            <v>7000000</v>
          </cell>
        </row>
        <row r="1213">
          <cell r="H1213">
            <v>7400000</v>
          </cell>
        </row>
        <row r="1214">
          <cell r="H1214">
            <v>1000000</v>
          </cell>
        </row>
        <row r="1215">
          <cell r="H1215">
            <v>100000</v>
          </cell>
        </row>
        <row r="1216">
          <cell r="H1216">
            <v>1000000</v>
          </cell>
        </row>
        <row r="1217">
          <cell r="H1217">
            <v>1000000</v>
          </cell>
        </row>
        <row r="1218">
          <cell r="H1218">
            <v>500000</v>
          </cell>
        </row>
        <row r="1219">
          <cell r="H1219">
            <v>500000</v>
          </cell>
        </row>
        <row r="1220">
          <cell r="H1220">
            <v>100000</v>
          </cell>
        </row>
        <row r="1221">
          <cell r="H1221">
            <v>1500000</v>
          </cell>
        </row>
        <row r="1222">
          <cell r="H1222">
            <v>1500000</v>
          </cell>
        </row>
        <row r="1223">
          <cell r="H1223">
            <v>500000</v>
          </cell>
        </row>
        <row r="1224">
          <cell r="H1224">
            <v>500000</v>
          </cell>
        </row>
        <row r="1225">
          <cell r="H1225">
            <v>500000</v>
          </cell>
        </row>
        <row r="1226">
          <cell r="H1226">
            <v>500000</v>
          </cell>
        </row>
        <row r="1227">
          <cell r="H1227">
            <v>600000</v>
          </cell>
        </row>
        <row r="1228">
          <cell r="H1228">
            <v>600000</v>
          </cell>
        </row>
        <row r="1229">
          <cell r="H1229">
            <v>300000</v>
          </cell>
        </row>
        <row r="1230">
          <cell r="H1230">
            <v>1000000</v>
          </cell>
        </row>
        <row r="1231">
          <cell r="H1231">
            <v>300000</v>
          </cell>
        </row>
        <row r="1232">
          <cell r="H1232">
            <v>300000</v>
          </cell>
        </row>
        <row r="1233">
          <cell r="H1233">
            <v>1000000</v>
          </cell>
        </row>
        <row r="1234">
          <cell r="H1234">
            <v>1000000</v>
          </cell>
        </row>
        <row r="1235">
          <cell r="H1235">
            <v>300000</v>
          </cell>
        </row>
        <row r="1236">
          <cell r="H1236">
            <v>100000</v>
          </cell>
        </row>
        <row r="1237">
          <cell r="H1237">
            <v>100000</v>
          </cell>
        </row>
        <row r="1238">
          <cell r="H1238">
            <v>100000</v>
          </cell>
        </row>
        <row r="1239">
          <cell r="H1239">
            <v>500000</v>
          </cell>
        </row>
        <row r="1240">
          <cell r="H1240">
            <v>1000000</v>
          </cell>
        </row>
        <row r="1241">
          <cell r="H1241">
            <v>1000000</v>
          </cell>
        </row>
        <row r="1242">
          <cell r="H1242">
            <v>100000</v>
          </cell>
        </row>
        <row r="1243">
          <cell r="H1243">
            <v>500000</v>
          </cell>
        </row>
        <row r="1244">
          <cell r="H1244">
            <v>300000</v>
          </cell>
        </row>
        <row r="1245">
          <cell r="H1245">
            <v>300000</v>
          </cell>
        </row>
        <row r="1246">
          <cell r="H1246">
            <v>500000</v>
          </cell>
        </row>
        <row r="1247">
          <cell r="H1247">
            <v>500000</v>
          </cell>
        </row>
        <row r="1248">
          <cell r="H1248">
            <v>300000</v>
          </cell>
        </row>
        <row r="1249">
          <cell r="H1249">
            <v>100000</v>
          </cell>
        </row>
        <row r="1250">
          <cell r="H1250">
            <v>500000</v>
          </cell>
        </row>
        <row r="1251">
          <cell r="H1251">
            <v>300000</v>
          </cell>
        </row>
        <row r="1252">
          <cell r="H1252">
            <v>1500000</v>
          </cell>
        </row>
        <row r="1253">
          <cell r="H1253">
            <v>100000</v>
          </cell>
        </row>
        <row r="1254">
          <cell r="H1254">
            <v>1500000</v>
          </cell>
        </row>
        <row r="1255">
          <cell r="H1255">
            <v>1000000</v>
          </cell>
        </row>
        <row r="1256">
          <cell r="H1256">
            <v>1000000</v>
          </cell>
        </row>
        <row r="1257">
          <cell r="H1257">
            <v>500000</v>
          </cell>
        </row>
        <row r="1258">
          <cell r="H1258">
            <v>1000000</v>
          </cell>
        </row>
        <row r="1259">
          <cell r="H1259">
            <v>600000</v>
          </cell>
        </row>
        <row r="1260">
          <cell r="H1260">
            <v>600000</v>
          </cell>
        </row>
        <row r="1261">
          <cell r="H1261">
            <v>1000000</v>
          </cell>
        </row>
        <row r="1262">
          <cell r="H1262">
            <v>107000000</v>
          </cell>
        </row>
        <row r="1263">
          <cell r="H1263">
            <v>2000000</v>
          </cell>
        </row>
        <row r="1264">
          <cell r="H1264">
            <v>5000000</v>
          </cell>
        </row>
        <row r="1265">
          <cell r="H1265">
            <v>2000000</v>
          </cell>
        </row>
        <row r="1266">
          <cell r="H1266">
            <v>5000000</v>
          </cell>
        </row>
        <row r="1267">
          <cell r="H1267">
            <v>300000</v>
          </cell>
        </row>
        <row r="1268">
          <cell r="H1268">
            <v>5000000</v>
          </cell>
        </row>
        <row r="1269">
          <cell r="H1269">
            <v>5000000</v>
          </cell>
        </row>
        <row r="1270">
          <cell r="H1270">
            <v>5000000</v>
          </cell>
        </row>
        <row r="1271">
          <cell r="H1271">
            <v>10000000</v>
          </cell>
        </row>
        <row r="1272">
          <cell r="H1272">
            <v>10000000</v>
          </cell>
        </row>
        <row r="1273">
          <cell r="H1273">
            <v>10000000</v>
          </cell>
        </row>
        <row r="1274">
          <cell r="H1274">
            <v>5000000</v>
          </cell>
        </row>
        <row r="1275">
          <cell r="H1275">
            <v>10000000</v>
          </cell>
        </row>
        <row r="1276">
          <cell r="H1276">
            <v>2000000</v>
          </cell>
        </row>
        <row r="1277">
          <cell r="H1277">
            <v>2000000</v>
          </cell>
        </row>
        <row r="1278">
          <cell r="H1278">
            <v>2000000</v>
          </cell>
        </row>
        <row r="1279">
          <cell r="H1279">
            <v>2000000</v>
          </cell>
        </row>
        <row r="1280">
          <cell r="H1280">
            <v>2000000</v>
          </cell>
        </row>
        <row r="1281">
          <cell r="H1281">
            <v>2000000</v>
          </cell>
        </row>
        <row r="1282">
          <cell r="H1282">
            <v>2000000</v>
          </cell>
        </row>
        <row r="1283">
          <cell r="H1283">
            <v>2000000</v>
          </cell>
        </row>
        <row r="1284">
          <cell r="H1284">
            <v>5000000</v>
          </cell>
        </row>
        <row r="1285">
          <cell r="H1285">
            <v>5000000</v>
          </cell>
        </row>
        <row r="1286">
          <cell r="H1286">
            <v>5000000</v>
          </cell>
        </row>
        <row r="1287">
          <cell r="H1287">
            <v>5000000</v>
          </cell>
        </row>
        <row r="1288">
          <cell r="H1288">
            <v>5000000</v>
          </cell>
        </row>
        <row r="1289">
          <cell r="H1289">
            <v>5000000</v>
          </cell>
        </row>
        <row r="1290">
          <cell r="H1290">
            <v>2000000</v>
          </cell>
        </row>
        <row r="1291">
          <cell r="H1291">
            <v>2000000</v>
          </cell>
        </row>
        <row r="1292">
          <cell r="H1292">
            <v>5000000</v>
          </cell>
        </row>
        <row r="1293">
          <cell r="H1293">
            <v>5000000</v>
          </cell>
        </row>
        <row r="1294">
          <cell r="H1294">
            <v>14200000</v>
          </cell>
        </row>
        <row r="1295">
          <cell r="H1295">
            <v>14200000</v>
          </cell>
        </row>
        <row r="1296">
          <cell r="H1296">
            <v>3000000</v>
          </cell>
        </row>
        <row r="1297">
          <cell r="H1297">
            <v>3000000</v>
          </cell>
        </row>
        <row r="1298">
          <cell r="H1298">
            <v>2500000</v>
          </cell>
        </row>
        <row r="1299">
          <cell r="H1299">
            <v>5000000</v>
          </cell>
        </row>
        <row r="1300">
          <cell r="H1300">
            <v>5000000</v>
          </cell>
        </row>
        <row r="1301">
          <cell r="H1301">
            <v>2500000</v>
          </cell>
        </row>
        <row r="1302">
          <cell r="H1302">
            <v>3000000</v>
          </cell>
        </row>
        <row r="1303">
          <cell r="H1303">
            <v>2000000</v>
          </cell>
        </row>
        <row r="1304">
          <cell r="H1304">
            <v>2000000</v>
          </cell>
        </row>
        <row r="1305">
          <cell r="H1305">
            <v>2000000</v>
          </cell>
        </row>
        <row r="1306">
          <cell r="H1306">
            <v>1000000</v>
          </cell>
        </row>
        <row r="1307">
          <cell r="H1307">
            <v>2000000</v>
          </cell>
        </row>
        <row r="1308">
          <cell r="H1308">
            <v>1000000</v>
          </cell>
        </row>
        <row r="1309">
          <cell r="H1309">
            <v>2000000</v>
          </cell>
        </row>
        <row r="1310">
          <cell r="H1310">
            <v>300000</v>
          </cell>
        </row>
        <row r="1311">
          <cell r="H1311">
            <v>2000000</v>
          </cell>
        </row>
        <row r="1312">
          <cell r="H1312">
            <v>2000000</v>
          </cell>
        </row>
        <row r="1313">
          <cell r="H1313">
            <v>3000000</v>
          </cell>
        </row>
        <row r="1314">
          <cell r="H1314">
            <v>3000000</v>
          </cell>
        </row>
        <row r="1315">
          <cell r="H1315">
            <v>3000000</v>
          </cell>
        </row>
        <row r="1316">
          <cell r="H1316">
            <v>2000000</v>
          </cell>
        </row>
        <row r="1317">
          <cell r="H1317">
            <v>5000000</v>
          </cell>
        </row>
        <row r="1318">
          <cell r="H1318">
            <v>3000000</v>
          </cell>
        </row>
        <row r="1319">
          <cell r="H1319">
            <v>3000000</v>
          </cell>
        </row>
        <row r="1320">
          <cell r="H1320">
            <v>5000000</v>
          </cell>
        </row>
        <row r="1321">
          <cell r="H1321">
            <v>3000000</v>
          </cell>
        </row>
        <row r="1322">
          <cell r="H1322">
            <v>2000000</v>
          </cell>
        </row>
        <row r="1323">
          <cell r="H1323">
            <v>2000000</v>
          </cell>
        </row>
        <row r="1324">
          <cell r="H1324">
            <v>1000000</v>
          </cell>
        </row>
        <row r="1325">
          <cell r="H1325">
            <v>1000000</v>
          </cell>
        </row>
        <row r="1326">
          <cell r="H1326">
            <v>5000000</v>
          </cell>
        </row>
        <row r="1327">
          <cell r="H1327">
            <v>3000000</v>
          </cell>
        </row>
        <row r="1328">
          <cell r="H1328">
            <v>14200000</v>
          </cell>
        </row>
        <row r="1329">
          <cell r="H1329">
            <v>14200000</v>
          </cell>
        </row>
        <row r="1330">
          <cell r="H1330">
            <v>5000000</v>
          </cell>
        </row>
        <row r="1331">
          <cell r="H1331">
            <v>2000000</v>
          </cell>
        </row>
        <row r="1332">
          <cell r="H1332">
            <v>2000000</v>
          </cell>
        </row>
        <row r="1333">
          <cell r="H1333">
            <v>2000000</v>
          </cell>
        </row>
        <row r="1334">
          <cell r="H1334">
            <v>2000000</v>
          </cell>
        </row>
        <row r="1335">
          <cell r="H1335">
            <v>2000000</v>
          </cell>
        </row>
        <row r="1336">
          <cell r="H1336">
            <v>2000000</v>
          </cell>
        </row>
        <row r="1337">
          <cell r="H1337">
            <v>2000000</v>
          </cell>
        </row>
        <row r="1338">
          <cell r="H1338">
            <v>2000000</v>
          </cell>
        </row>
        <row r="1339">
          <cell r="H1339">
            <v>2000000</v>
          </cell>
        </row>
        <row r="1340">
          <cell r="H1340">
            <v>2000000</v>
          </cell>
        </row>
        <row r="1341">
          <cell r="H1341">
            <v>2000000</v>
          </cell>
        </row>
        <row r="1342">
          <cell r="H1342">
            <v>2000000</v>
          </cell>
        </row>
        <row r="1343">
          <cell r="H1343">
            <v>2000000</v>
          </cell>
        </row>
        <row r="1344">
          <cell r="H1344">
            <v>5000000</v>
          </cell>
        </row>
        <row r="1345">
          <cell r="H1345">
            <v>5000000</v>
          </cell>
        </row>
        <row r="1346">
          <cell r="H1346">
            <v>2000000</v>
          </cell>
        </row>
        <row r="1347">
          <cell r="H1347">
            <v>5000000</v>
          </cell>
        </row>
        <row r="1348">
          <cell r="H1348">
            <v>5000000</v>
          </cell>
        </row>
        <row r="1349">
          <cell r="H1349">
            <v>2000000</v>
          </cell>
        </row>
        <row r="1350">
          <cell r="H1350">
            <v>5000000</v>
          </cell>
        </row>
        <row r="1351">
          <cell r="H1351">
            <v>2000000</v>
          </cell>
        </row>
        <row r="1352">
          <cell r="H1352">
            <v>2500000</v>
          </cell>
        </row>
        <row r="1353">
          <cell r="H1353">
            <v>5000000</v>
          </cell>
        </row>
        <row r="1354">
          <cell r="H1354">
            <v>300000</v>
          </cell>
        </row>
        <row r="1355">
          <cell r="H1355">
            <v>5000000</v>
          </cell>
        </row>
        <row r="1356">
          <cell r="H1356">
            <v>5000000</v>
          </cell>
        </row>
        <row r="1357">
          <cell r="H1357">
            <v>3000000</v>
          </cell>
        </row>
        <row r="1358">
          <cell r="H1358">
            <v>5000000</v>
          </cell>
        </row>
        <row r="1359">
          <cell r="H1359">
            <v>5000000</v>
          </cell>
        </row>
        <row r="1360">
          <cell r="H1360">
            <v>10000000</v>
          </cell>
        </row>
        <row r="1361">
          <cell r="H1361">
            <v>10000000</v>
          </cell>
        </row>
        <row r="1362">
          <cell r="H1362">
            <v>5000000</v>
          </cell>
        </row>
        <row r="1363">
          <cell r="H1363">
            <v>2000000</v>
          </cell>
        </row>
        <row r="1364">
          <cell r="H1364">
            <v>300000</v>
          </cell>
        </row>
        <row r="1365">
          <cell r="H1365">
            <v>10000000</v>
          </cell>
        </row>
        <row r="1366">
          <cell r="H1366">
            <v>10000000</v>
          </cell>
        </row>
        <row r="1367">
          <cell r="H1367">
            <v>5000000</v>
          </cell>
        </row>
        <row r="1368">
          <cell r="H1368">
            <v>2000000</v>
          </cell>
        </row>
        <row r="1369">
          <cell r="H1369">
            <v>3000000</v>
          </cell>
        </row>
        <row r="1370">
          <cell r="H1370">
            <v>2500000</v>
          </cell>
        </row>
        <row r="1371">
          <cell r="H1371">
            <v>35300000</v>
          </cell>
        </row>
        <row r="1372">
          <cell r="H1372">
            <v>2000000</v>
          </cell>
        </row>
        <row r="1373">
          <cell r="H1373">
            <v>2000000</v>
          </cell>
        </row>
        <row r="1374">
          <cell r="H1374">
            <v>2000000</v>
          </cell>
        </row>
        <row r="1375">
          <cell r="H1375">
            <v>2000000</v>
          </cell>
        </row>
        <row r="1376">
          <cell r="H1376">
            <v>2000000</v>
          </cell>
        </row>
        <row r="1377">
          <cell r="H1377">
            <v>5000000</v>
          </cell>
        </row>
        <row r="1378">
          <cell r="H1378">
            <v>5000000</v>
          </cell>
        </row>
        <row r="1379">
          <cell r="H1379">
            <v>5000000</v>
          </cell>
        </row>
        <row r="1380">
          <cell r="H1380">
            <v>5000000</v>
          </cell>
        </row>
        <row r="1381">
          <cell r="H1381">
            <v>2000000</v>
          </cell>
        </row>
        <row r="1382">
          <cell r="H1382">
            <v>2000000</v>
          </cell>
        </row>
        <row r="1383">
          <cell r="H1383">
            <v>2000000</v>
          </cell>
        </row>
        <row r="1384">
          <cell r="H1384">
            <v>2000000</v>
          </cell>
        </row>
        <row r="1385">
          <cell r="H1385">
            <v>300000</v>
          </cell>
        </row>
        <row r="1386">
          <cell r="H1386">
            <v>2000000</v>
          </cell>
        </row>
        <row r="1387">
          <cell r="H1387">
            <v>2000000</v>
          </cell>
        </row>
        <row r="1388">
          <cell r="H1388">
            <v>300000</v>
          </cell>
        </row>
        <row r="1389">
          <cell r="H1389">
            <v>2000000</v>
          </cell>
        </row>
        <row r="1390">
          <cell r="H1390">
            <v>2000000</v>
          </cell>
        </row>
        <row r="1391">
          <cell r="H1391">
            <v>2000000</v>
          </cell>
        </row>
        <row r="1392">
          <cell r="H1392">
            <v>5000000</v>
          </cell>
        </row>
        <row r="1393">
          <cell r="H1393">
            <v>5000000</v>
          </cell>
        </row>
        <row r="1394">
          <cell r="H1394">
            <v>2000000</v>
          </cell>
        </row>
        <row r="1395">
          <cell r="H1395">
            <v>2000000</v>
          </cell>
        </row>
        <row r="1396">
          <cell r="H1396">
            <v>2000000</v>
          </cell>
        </row>
        <row r="1397">
          <cell r="H1397">
            <v>2000000</v>
          </cell>
        </row>
        <row r="1398">
          <cell r="H1398">
            <v>2000000</v>
          </cell>
        </row>
        <row r="1399">
          <cell r="H1399">
            <v>2000000</v>
          </cell>
        </row>
        <row r="1400">
          <cell r="H1400">
            <v>5000000</v>
          </cell>
        </row>
        <row r="1401">
          <cell r="H1401">
            <v>2000000</v>
          </cell>
        </row>
        <row r="1402">
          <cell r="H1402">
            <v>2000000</v>
          </cell>
        </row>
        <row r="1403">
          <cell r="H1403">
            <v>300000</v>
          </cell>
        </row>
        <row r="1404">
          <cell r="H1404">
            <v>2000000</v>
          </cell>
        </row>
        <row r="1405">
          <cell r="H1405">
            <v>2000000</v>
          </cell>
        </row>
        <row r="1406">
          <cell r="H1406">
            <v>5000000</v>
          </cell>
        </row>
        <row r="1407">
          <cell r="H1407">
            <v>5000000</v>
          </cell>
        </row>
        <row r="1408">
          <cell r="H1408">
            <v>300000</v>
          </cell>
        </row>
        <row r="1409">
          <cell r="H1409">
            <v>2000000</v>
          </cell>
        </row>
        <row r="1410">
          <cell r="H1410">
            <v>2000000</v>
          </cell>
        </row>
        <row r="1411">
          <cell r="H1411">
            <v>2000000</v>
          </cell>
        </row>
        <row r="1412">
          <cell r="H1412">
            <v>2000000</v>
          </cell>
        </row>
        <row r="1413">
          <cell r="H1413">
            <v>5000000</v>
          </cell>
        </row>
        <row r="1414">
          <cell r="H1414">
            <v>2000000</v>
          </cell>
        </row>
        <row r="1415">
          <cell r="H1415">
            <v>2000000</v>
          </cell>
        </row>
        <row r="1416">
          <cell r="H1416">
            <v>5000000</v>
          </cell>
        </row>
        <row r="1417">
          <cell r="H1417">
            <v>2000000</v>
          </cell>
        </row>
        <row r="1418">
          <cell r="H1418">
            <v>5000000</v>
          </cell>
        </row>
        <row r="1419">
          <cell r="H1419">
            <v>2000000</v>
          </cell>
        </row>
        <row r="1420">
          <cell r="H1420">
            <v>2000000</v>
          </cell>
        </row>
        <row r="1421">
          <cell r="H1421">
            <v>2000000</v>
          </cell>
        </row>
        <row r="1422">
          <cell r="H1422">
            <v>2000000</v>
          </cell>
        </row>
        <row r="1423">
          <cell r="H1423">
            <v>2000000</v>
          </cell>
        </row>
        <row r="1424">
          <cell r="H1424">
            <v>2000000</v>
          </cell>
        </row>
        <row r="1425">
          <cell r="H1425">
            <v>2000000</v>
          </cell>
        </row>
        <row r="1426">
          <cell r="H1426">
            <v>2000000</v>
          </cell>
        </row>
        <row r="1427">
          <cell r="H1427">
            <v>2000000</v>
          </cell>
        </row>
        <row r="1428">
          <cell r="H1428">
            <v>49000000</v>
          </cell>
        </row>
        <row r="1429">
          <cell r="H1429">
            <v>10000000</v>
          </cell>
        </row>
        <row r="1430">
          <cell r="H1430">
            <v>10000000</v>
          </cell>
        </row>
        <row r="1431">
          <cell r="H1431">
            <v>10000000</v>
          </cell>
        </row>
        <row r="1432">
          <cell r="H1432">
            <v>10000000</v>
          </cell>
        </row>
        <row r="1433">
          <cell r="H1433">
            <v>8000000</v>
          </cell>
        </row>
        <row r="1434">
          <cell r="H1434">
            <v>8000000</v>
          </cell>
        </row>
        <row r="1435">
          <cell r="H1435">
            <v>5000000</v>
          </cell>
        </row>
        <row r="1436">
          <cell r="H1436">
            <v>2000000</v>
          </cell>
        </row>
        <row r="1437">
          <cell r="H1437">
            <v>5000000</v>
          </cell>
        </row>
        <row r="1438">
          <cell r="H1438">
            <v>10000000</v>
          </cell>
        </row>
        <row r="1439">
          <cell r="H1439">
            <v>4000000</v>
          </cell>
        </row>
        <row r="1440">
          <cell r="H1440">
            <v>2000000</v>
          </cell>
        </row>
        <row r="1441">
          <cell r="H1441">
            <v>4000000</v>
          </cell>
        </row>
        <row r="1442">
          <cell r="H1442">
            <v>10000000</v>
          </cell>
        </row>
        <row r="1443">
          <cell r="H1443">
            <v>2000000</v>
          </cell>
        </row>
        <row r="1444">
          <cell r="H1444">
            <v>10000000</v>
          </cell>
        </row>
        <row r="1445">
          <cell r="H1445">
            <v>10000000</v>
          </cell>
        </row>
        <row r="1446">
          <cell r="H1446">
            <v>2000000</v>
          </cell>
        </row>
        <row r="1447">
          <cell r="H1447">
            <v>4000000</v>
          </cell>
        </row>
        <row r="1448">
          <cell r="H1448">
            <v>10000000</v>
          </cell>
        </row>
        <row r="1449">
          <cell r="H1449">
            <v>4000000</v>
          </cell>
        </row>
        <row r="1450">
          <cell r="H1450">
            <v>8000000</v>
          </cell>
        </row>
        <row r="1451">
          <cell r="H1451">
            <v>8000000</v>
          </cell>
        </row>
        <row r="1452">
          <cell r="H1452">
            <v>10000000</v>
          </cell>
        </row>
        <row r="1453">
          <cell r="H1453">
            <v>10000000</v>
          </cell>
        </row>
        <row r="1454">
          <cell r="H1454">
            <v>5000000</v>
          </cell>
        </row>
        <row r="1455">
          <cell r="H1455">
            <v>10000000</v>
          </cell>
        </row>
        <row r="1456">
          <cell r="H1456">
            <v>5000000</v>
          </cell>
        </row>
        <row r="1457">
          <cell r="H1457">
            <v>220000000</v>
          </cell>
        </row>
        <row r="1458">
          <cell r="H1458">
            <v>10000000</v>
          </cell>
        </row>
        <row r="1459">
          <cell r="H1459">
            <v>20000000</v>
          </cell>
        </row>
        <row r="1460">
          <cell r="H1460">
            <v>10000000</v>
          </cell>
        </row>
        <row r="1461">
          <cell r="H1461">
            <v>10000000</v>
          </cell>
        </row>
        <row r="1462">
          <cell r="H1462">
            <v>10000000</v>
          </cell>
        </row>
        <row r="1463">
          <cell r="H1463">
            <v>20000000</v>
          </cell>
        </row>
        <row r="1464">
          <cell r="H1464">
            <v>10000000</v>
          </cell>
        </row>
        <row r="1465">
          <cell r="H1465">
            <v>10000000</v>
          </cell>
        </row>
        <row r="1466">
          <cell r="H1466">
            <v>10000000</v>
          </cell>
        </row>
        <row r="1467">
          <cell r="H1467">
            <v>10000000</v>
          </cell>
        </row>
        <row r="1468">
          <cell r="H1468">
            <v>10000000</v>
          </cell>
        </row>
        <row r="1469">
          <cell r="H1469">
            <v>10000000</v>
          </cell>
        </row>
        <row r="1470">
          <cell r="H1470">
            <v>10000000</v>
          </cell>
        </row>
        <row r="1471">
          <cell r="H1471">
            <v>10000000</v>
          </cell>
        </row>
        <row r="1472">
          <cell r="H1472">
            <v>10000000</v>
          </cell>
        </row>
        <row r="1473">
          <cell r="H1473">
            <v>10000000</v>
          </cell>
        </row>
        <row r="1474">
          <cell r="H1474">
            <v>20000000</v>
          </cell>
        </row>
        <row r="1475">
          <cell r="H1475">
            <v>20000000</v>
          </cell>
        </row>
        <row r="1476">
          <cell r="H1476">
            <v>10000000</v>
          </cell>
        </row>
        <row r="1477">
          <cell r="H1477">
            <v>10000000</v>
          </cell>
        </row>
        <row r="1478">
          <cell r="H1478">
            <v>10000000</v>
          </cell>
        </row>
        <row r="1479">
          <cell r="H1479">
            <v>10000000</v>
          </cell>
        </row>
        <row r="1480">
          <cell r="H1480">
            <v>20000000</v>
          </cell>
        </row>
        <row r="1481">
          <cell r="H1481">
            <v>20000000</v>
          </cell>
        </row>
        <row r="1482">
          <cell r="H1482">
            <v>10000000</v>
          </cell>
        </row>
        <row r="1483">
          <cell r="H1483">
            <v>10000000</v>
          </cell>
        </row>
        <row r="1484">
          <cell r="H1484">
            <v>10000000</v>
          </cell>
        </row>
        <row r="1485">
          <cell r="H1485">
            <v>10000000</v>
          </cell>
        </row>
        <row r="1486">
          <cell r="H1486">
            <v>10000000</v>
          </cell>
        </row>
        <row r="1487">
          <cell r="H1487">
            <v>10000000</v>
          </cell>
        </row>
        <row r="1488">
          <cell r="H1488">
            <v>10000000</v>
          </cell>
        </row>
        <row r="1489">
          <cell r="H1489">
            <v>10000000</v>
          </cell>
        </row>
        <row r="1490">
          <cell r="H1490">
            <v>10000000</v>
          </cell>
        </row>
        <row r="1491">
          <cell r="H1491">
            <v>10000000</v>
          </cell>
        </row>
        <row r="1492">
          <cell r="H1492">
            <v>10000000</v>
          </cell>
        </row>
        <row r="1493">
          <cell r="H1493">
            <v>10000000</v>
          </cell>
        </row>
        <row r="1494">
          <cell r="H1494">
            <v>10000000</v>
          </cell>
        </row>
        <row r="1495">
          <cell r="H1495">
            <v>10000000</v>
          </cell>
        </row>
        <row r="1496">
          <cell r="H1496">
            <v>10000000</v>
          </cell>
        </row>
        <row r="1497">
          <cell r="H1497">
            <v>10000000</v>
          </cell>
        </row>
        <row r="1498">
          <cell r="H1498">
            <v>10000000</v>
          </cell>
        </row>
        <row r="1499">
          <cell r="H1499">
            <v>10000000</v>
          </cell>
        </row>
        <row r="1500">
          <cell r="H1500">
            <v>10000000</v>
          </cell>
        </row>
        <row r="1501">
          <cell r="H1501">
            <v>10000000</v>
          </cell>
        </row>
        <row r="1502">
          <cell r="H1502">
            <v>10000000</v>
          </cell>
        </row>
        <row r="1503">
          <cell r="H1503">
            <v>10000000</v>
          </cell>
        </row>
        <row r="1504">
          <cell r="H1504">
            <v>10000000</v>
          </cell>
        </row>
        <row r="1505">
          <cell r="H1505">
            <v>10000000</v>
          </cell>
        </row>
        <row r="1506">
          <cell r="H1506">
            <v>10000000</v>
          </cell>
        </row>
        <row r="1507">
          <cell r="H1507">
            <v>10000000</v>
          </cell>
        </row>
        <row r="1508">
          <cell r="H1508">
            <v>10000000</v>
          </cell>
        </row>
        <row r="1509">
          <cell r="H1509">
            <v>10000000</v>
          </cell>
        </row>
        <row r="1510">
          <cell r="H1510">
            <v>20000000</v>
          </cell>
        </row>
        <row r="1511">
          <cell r="H1511">
            <v>20000000</v>
          </cell>
        </row>
        <row r="1512">
          <cell r="H1512">
            <v>10000000</v>
          </cell>
        </row>
        <row r="1513">
          <cell r="H1513">
            <v>10000000</v>
          </cell>
        </row>
        <row r="1514">
          <cell r="H1514">
            <v>20000000</v>
          </cell>
        </row>
        <row r="1515">
          <cell r="H1515">
            <v>10000000</v>
          </cell>
        </row>
        <row r="1516">
          <cell r="H1516">
            <v>10000000</v>
          </cell>
        </row>
        <row r="1517">
          <cell r="H1517">
            <v>10000000</v>
          </cell>
        </row>
        <row r="1518">
          <cell r="H1518">
            <v>10000000</v>
          </cell>
        </row>
        <row r="1519">
          <cell r="H1519">
            <v>10000000</v>
          </cell>
        </row>
        <row r="1520">
          <cell r="H1520">
            <v>20000000</v>
          </cell>
        </row>
        <row r="1521">
          <cell r="H1521">
            <v>10000000</v>
          </cell>
        </row>
        <row r="1522">
          <cell r="H1522">
            <v>20000000</v>
          </cell>
        </row>
        <row r="1523">
          <cell r="H1523">
            <v>20000000</v>
          </cell>
        </row>
        <row r="1524">
          <cell r="H1524">
            <v>10000000</v>
          </cell>
        </row>
        <row r="1525">
          <cell r="H1525">
            <v>10000000</v>
          </cell>
        </row>
        <row r="1526">
          <cell r="H1526">
            <v>10000000</v>
          </cell>
        </row>
        <row r="1527">
          <cell r="H1527">
            <v>10000000</v>
          </cell>
        </row>
        <row r="1528">
          <cell r="H1528">
            <v>10000000</v>
          </cell>
        </row>
        <row r="1529">
          <cell r="H1529">
            <v>10000000</v>
          </cell>
        </row>
        <row r="1530">
          <cell r="H1530">
            <v>10000000</v>
          </cell>
        </row>
        <row r="1531">
          <cell r="H1531">
            <v>10000000</v>
          </cell>
        </row>
        <row r="1532">
          <cell r="H1532">
            <v>10000000</v>
          </cell>
        </row>
        <row r="1533">
          <cell r="H1533">
            <v>10000000</v>
          </cell>
        </row>
      </sheetData>
      <sheetData sheetId="20" refreshError="1"/>
      <sheetData sheetId="21" refreshError="1"/>
      <sheetData sheetId="22" refreshError="1"/>
      <sheetData sheetId="23" refreshError="1"/>
      <sheetData sheetId="24" refreshError="1"/>
      <sheetData sheetId="25" refreshError="1"/>
      <sheetData sheetId="26" refreshError="1">
        <row r="1">
          <cell r="C1" t="str">
            <v>MR-Liste_Bloomberg/Reuters</v>
          </cell>
        </row>
        <row r="3">
          <cell r="C3" t="str">
            <v>WP-Kennnummer</v>
          </cell>
        </row>
        <row r="5">
          <cell r="C5" t="str">
            <v>XS0108423368</v>
          </cell>
        </row>
        <row r="6">
          <cell r="C6" t="str">
            <v>XS0099596297</v>
          </cell>
        </row>
        <row r="7">
          <cell r="C7" t="str">
            <v>IT0001368718</v>
          </cell>
        </row>
        <row r="8">
          <cell r="C8" t="str">
            <v>JP534800A574</v>
          </cell>
        </row>
        <row r="9">
          <cell r="C9" t="str">
            <v>XS0185030698</v>
          </cell>
        </row>
        <row r="10">
          <cell r="C10" t="str">
            <v>IT0001211496</v>
          </cell>
        </row>
        <row r="11">
          <cell r="C11" t="str">
            <v>IT0001212908</v>
          </cell>
        </row>
        <row r="12">
          <cell r="C12" t="str">
            <v>XS0095933494</v>
          </cell>
        </row>
        <row r="13">
          <cell r="C13" t="str">
            <v>XS0096100226</v>
          </cell>
        </row>
        <row r="22">
          <cell r="C22" t="str">
            <v>ES0314950348</v>
          </cell>
        </row>
        <row r="23">
          <cell r="C23" t="str">
            <v>XS0345983638</v>
          </cell>
        </row>
        <row r="24">
          <cell r="C24" t="str">
            <v>XS0096100226</v>
          </cell>
        </row>
        <row r="25">
          <cell r="C25" t="str">
            <v>XS0371863761</v>
          </cell>
        </row>
        <row r="26">
          <cell r="C26" t="str">
            <v>IT0001217121</v>
          </cell>
        </row>
        <row r="27">
          <cell r="C27" t="str">
            <v>NL0000133692</v>
          </cell>
        </row>
        <row r="28">
          <cell r="C28" t="str">
            <v>DE0001049070</v>
          </cell>
        </row>
        <row r="29">
          <cell r="C29" t="str">
            <v>XS0363922823</v>
          </cell>
        </row>
        <row r="35">
          <cell r="C35" t="str">
            <v>XS0107999707</v>
          </cell>
        </row>
        <row r="36">
          <cell r="C36" t="str">
            <v>US695629CG81</v>
          </cell>
        </row>
        <row r="37">
          <cell r="C37" t="str">
            <v>US69563AJQ58</v>
          </cell>
        </row>
        <row r="38">
          <cell r="C38" t="str">
            <v>DE0001848083</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row r="19">
          <cell r="E19">
            <v>0.2</v>
          </cell>
        </row>
        <row r="21">
          <cell r="E21">
            <v>0.34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Sheet1"/>
      <sheetName val="DropDown"/>
      <sheetName val="Modul1"/>
    </sheetNames>
    <sheetDataSet>
      <sheetData sheetId="0" refreshError="1">
        <row r="5">
          <cell r="C5" t="str">
            <v>SWT</v>
          </cell>
        </row>
        <row r="7">
          <cell r="C7" t="str">
            <v>EUR</v>
          </cell>
        </row>
        <row r="27">
          <cell r="C27" t="str">
            <v>Profit and Loss Account (external and intercompany)</v>
          </cell>
        </row>
      </sheetData>
      <sheetData sheetId="1" refreshError="1"/>
      <sheetData sheetId="2" refreshError="1">
        <row r="6">
          <cell r="E6">
            <v>1</v>
          </cell>
          <cell r="F6">
            <v>1000</v>
          </cell>
        </row>
      </sheetData>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row r="133">
          <cell r="C133" t="str">
            <v>Profit and Loss Account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row r="5">
          <cell r="G5" t="str">
            <v>EKZ Postgarage Spittal/Drau</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row r="16">
          <cell r="D16">
            <v>0.34</v>
          </cell>
        </row>
      </sheetData>
      <sheetData sheetId="4" refreshError="1">
        <row r="13">
          <cell r="J13">
            <v>0.11360000000000001</v>
          </cell>
        </row>
      </sheetData>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row r="5">
          <cell r="H5">
            <v>39903</v>
          </cell>
        </row>
      </sheetData>
      <sheetData sheetId="1" refreshError="1"/>
      <sheetData sheetId="2" refreshError="1"/>
      <sheetData sheetId="3"/>
      <sheetData sheetId="4" refreshError="1"/>
      <sheetData sheetId="5">
        <row r="14">
          <cell r="C14" t="str">
            <v>ISIN</v>
          </cell>
          <cell r="G14" t="str">
            <v>TILGUNG/VERKAUF</v>
          </cell>
          <cell r="S14" t="str">
            <v>WPK</v>
          </cell>
          <cell r="T14" t="str">
            <v>(Alle)</v>
          </cell>
        </row>
        <row r="15">
          <cell r="C15" t="str">
            <v>XS0114670671</v>
          </cell>
          <cell r="G15">
            <v>195765</v>
          </cell>
        </row>
        <row r="16">
          <cell r="C16" t="str">
            <v>XS0119369204</v>
          </cell>
          <cell r="G16">
            <v>546132</v>
          </cell>
          <cell r="S16" t="str">
            <v>Summe von NOMINALE</v>
          </cell>
        </row>
        <row r="17">
          <cell r="C17" t="str">
            <v>XS0132692384</v>
          </cell>
          <cell r="G17">
            <v>184780</v>
          </cell>
          <cell r="S17" t="str">
            <v>ISIN</v>
          </cell>
          <cell r="T17" t="str">
            <v>Summe</v>
          </cell>
        </row>
        <row r="18">
          <cell r="C18" t="str">
            <v>XS0104058317</v>
          </cell>
          <cell r="G18">
            <v>1097511</v>
          </cell>
          <cell r="S18" t="str">
            <v>US894127AA77</v>
          </cell>
          <cell r="T18">
            <v>10000000</v>
          </cell>
        </row>
        <row r="19">
          <cell r="C19" t="str">
            <v>XS0098003444</v>
          </cell>
          <cell r="G19">
            <v>78065.72</v>
          </cell>
          <cell r="S19" t="str">
            <v>DE0001072882</v>
          </cell>
          <cell r="T19">
            <v>4000000</v>
          </cell>
        </row>
        <row r="20">
          <cell r="C20" t="str">
            <v>XS0098588147</v>
          </cell>
          <cell r="G20">
            <v>582030</v>
          </cell>
          <cell r="S20" t="str">
            <v>DE0001072890</v>
          </cell>
          <cell r="T20">
            <v>22000000</v>
          </cell>
        </row>
        <row r="21">
          <cell r="C21" t="str">
            <v>ES0338675004</v>
          </cell>
          <cell r="G21">
            <v>528874</v>
          </cell>
          <cell r="S21" t="str">
            <v>DE0001502342</v>
          </cell>
          <cell r="T21">
            <v>6950000</v>
          </cell>
        </row>
        <row r="22">
          <cell r="C22" t="str">
            <v>XS0106424772</v>
          </cell>
          <cell r="G22">
            <v>109278</v>
          </cell>
          <cell r="S22" t="str">
            <v>DE0002109725</v>
          </cell>
          <cell r="T22">
            <v>6000000</v>
          </cell>
        </row>
        <row r="23">
          <cell r="C23" t="str">
            <v>XS0106424939</v>
          </cell>
          <cell r="G23">
            <v>97582.15</v>
          </cell>
          <cell r="S23" t="str">
            <v>DE0006001035</v>
          </cell>
          <cell r="T23">
            <v>15000000</v>
          </cell>
        </row>
        <row r="24">
          <cell r="C24" t="str">
            <v>XS0120525612</v>
          </cell>
          <cell r="G24">
            <v>161317.29999999999</v>
          </cell>
          <cell r="S24" t="str">
            <v>DE0006006539</v>
          </cell>
          <cell r="T24">
            <v>10000000</v>
          </cell>
        </row>
        <row r="25">
          <cell r="C25" t="str">
            <v>XS0132407791</v>
          </cell>
          <cell r="G25">
            <v>174919.95</v>
          </cell>
          <cell r="S25" t="str">
            <v>DE0006104706</v>
          </cell>
          <cell r="T25">
            <v>13500000</v>
          </cell>
        </row>
        <row r="26">
          <cell r="C26" t="str">
            <v>XS0132407874</v>
          </cell>
          <cell r="G26">
            <v>350188.54</v>
          </cell>
          <cell r="S26" t="str">
            <v>DE0006104722</v>
          </cell>
          <cell r="T26">
            <v>10000000</v>
          </cell>
        </row>
        <row r="27">
          <cell r="C27" t="str">
            <v>FR0000480428</v>
          </cell>
          <cell r="G27">
            <v>3286900</v>
          </cell>
          <cell r="S27" t="str">
            <v>DE0006482680</v>
          </cell>
          <cell r="T27">
            <v>5000000</v>
          </cell>
        </row>
        <row r="28">
          <cell r="C28" t="str">
            <v>XS0102108106</v>
          </cell>
          <cell r="G28">
            <v>601198.6</v>
          </cell>
          <cell r="S28" t="str">
            <v>DE0006482714</v>
          </cell>
          <cell r="T28">
            <v>10000000</v>
          </cell>
        </row>
        <row r="29">
          <cell r="C29" t="str">
            <v>XS0113780729</v>
          </cell>
          <cell r="G29">
            <v>539973.21</v>
          </cell>
          <cell r="S29" t="str">
            <v>DE0008508599</v>
          </cell>
          <cell r="T29">
            <v>9000000</v>
          </cell>
        </row>
        <row r="30">
          <cell r="C30" t="str">
            <v>XS0115283250</v>
          </cell>
          <cell r="G30">
            <v>778573.56</v>
          </cell>
          <cell r="S30" t="str">
            <v>ES0338557004</v>
          </cell>
          <cell r="T30">
            <v>20000000</v>
          </cell>
        </row>
        <row r="31">
          <cell r="C31" t="str">
            <v>XS0119750031</v>
          </cell>
          <cell r="G31">
            <v>150732.53</v>
          </cell>
          <cell r="S31" t="str">
            <v>ES0338675004</v>
          </cell>
          <cell r="T31">
            <v>20000000</v>
          </cell>
        </row>
        <row r="32">
          <cell r="C32" t="str">
            <v>FR0000504466</v>
          </cell>
          <cell r="G32">
            <v>966020</v>
          </cell>
          <cell r="S32" t="str">
            <v>ES0372269003</v>
          </cell>
          <cell r="T32">
            <v>10000000</v>
          </cell>
        </row>
        <row r="33">
          <cell r="C33" t="str">
            <v>XS0132692384</v>
          </cell>
          <cell r="G33">
            <v>149310</v>
          </cell>
          <cell r="S33" t="str">
            <v>ES0372269011</v>
          </cell>
          <cell r="T33">
            <v>2100000</v>
          </cell>
        </row>
        <row r="34">
          <cell r="C34" t="str">
            <v>XS0119369204</v>
          </cell>
          <cell r="G34">
            <v>340590</v>
          </cell>
          <cell r="S34" t="str">
            <v>ES0377268018</v>
          </cell>
          <cell r="T34">
            <v>0</v>
          </cell>
        </row>
        <row r="35">
          <cell r="C35" t="str">
            <v>XS0104134787</v>
          </cell>
          <cell r="G35">
            <v>809867.5</v>
          </cell>
          <cell r="S35" t="str">
            <v>ES0377268034</v>
          </cell>
          <cell r="T35">
            <v>4800000</v>
          </cell>
        </row>
        <row r="36">
          <cell r="C36" t="str">
            <v>XS0104058317</v>
          </cell>
          <cell r="G36">
            <v>380294.5</v>
          </cell>
          <cell r="S36" t="str">
            <v>FR0000480428</v>
          </cell>
          <cell r="T36">
            <v>10000000</v>
          </cell>
        </row>
        <row r="37">
          <cell r="C37" t="str">
            <v>XS0121824733</v>
          </cell>
          <cell r="G37">
            <v>1624820</v>
          </cell>
          <cell r="S37" t="str">
            <v>FR0000504011</v>
          </cell>
          <cell r="T37">
            <v>25000000</v>
          </cell>
        </row>
        <row r="38">
          <cell r="C38" t="str">
            <v>XS0116584821</v>
          </cell>
          <cell r="G38">
            <v>922838</v>
          </cell>
          <cell r="S38" t="str">
            <v>FR0000504466</v>
          </cell>
          <cell r="T38">
            <v>20000000</v>
          </cell>
        </row>
        <row r="39">
          <cell r="C39" t="str">
            <v>XS0099921206</v>
          </cell>
          <cell r="G39">
            <v>886000</v>
          </cell>
          <cell r="S39" t="str">
            <v>FR0000504755</v>
          </cell>
          <cell r="T39">
            <v>3000000</v>
          </cell>
        </row>
        <row r="40">
          <cell r="C40" t="str">
            <v>IT0001494357</v>
          </cell>
          <cell r="G40">
            <v>531300</v>
          </cell>
          <cell r="S40" t="str">
            <v>IT0001494357</v>
          </cell>
          <cell r="T40">
            <v>15000000</v>
          </cell>
        </row>
        <row r="41">
          <cell r="C41" t="str">
            <v>IT0001494365</v>
          </cell>
          <cell r="G41">
            <v>280750</v>
          </cell>
          <cell r="S41" t="str">
            <v>IT0001494365</v>
          </cell>
          <cell r="T41">
            <v>5000000</v>
          </cell>
        </row>
        <row r="42">
          <cell r="C42" t="str">
            <v>XS0128628145</v>
          </cell>
          <cell r="G42">
            <v>771226</v>
          </cell>
          <cell r="S42" t="str">
            <v>IT0003061535</v>
          </cell>
          <cell r="T42">
            <v>20000000</v>
          </cell>
        </row>
        <row r="43">
          <cell r="C43" t="str">
            <v>USG86314AA26</v>
          </cell>
          <cell r="G43">
            <v>670568.1</v>
          </cell>
          <cell r="S43" t="str">
            <v>IT0003061543</v>
          </cell>
          <cell r="T43">
            <v>5000000</v>
          </cell>
        </row>
        <row r="44">
          <cell r="C44" t="str">
            <v>XS0096808026</v>
          </cell>
          <cell r="G44">
            <v>865714.28</v>
          </cell>
          <cell r="S44" t="str">
            <v>IT0003094460</v>
          </cell>
          <cell r="T44">
            <v>15000000</v>
          </cell>
        </row>
        <row r="45">
          <cell r="C45" t="str">
            <v>XS0107795535</v>
          </cell>
          <cell r="G45">
            <v>149654.57</v>
          </cell>
          <cell r="S45" t="str">
            <v>IT0003094478</v>
          </cell>
          <cell r="T45">
            <v>4000000</v>
          </cell>
        </row>
        <row r="46">
          <cell r="C46" t="str">
            <v>XS0110624409</v>
          </cell>
          <cell r="G46">
            <v>2658600</v>
          </cell>
          <cell r="S46" t="str">
            <v>IT0003097679</v>
          </cell>
          <cell r="T46">
            <v>10000000</v>
          </cell>
        </row>
        <row r="47">
          <cell r="C47" t="str">
            <v>XS0098003444</v>
          </cell>
          <cell r="G47">
            <v>54533.81</v>
          </cell>
          <cell r="S47" t="str">
            <v>IT0003124804</v>
          </cell>
          <cell r="T47">
            <v>20000000</v>
          </cell>
        </row>
        <row r="48">
          <cell r="C48" t="str">
            <v>XS0106424939</v>
          </cell>
          <cell r="G48">
            <v>58742.6</v>
          </cell>
          <cell r="S48" t="str">
            <v>IT0003260285</v>
          </cell>
          <cell r="T48">
            <v>4000000</v>
          </cell>
        </row>
        <row r="49">
          <cell r="C49" t="str">
            <v>XS0120525612</v>
          </cell>
          <cell r="G49">
            <v>129772.74</v>
          </cell>
          <cell r="S49" t="str">
            <v>IT0003261598</v>
          </cell>
          <cell r="T49">
            <v>5000000</v>
          </cell>
        </row>
        <row r="50">
          <cell r="C50" t="str">
            <v>XS0106424772</v>
          </cell>
          <cell r="G50">
            <v>65783.31</v>
          </cell>
          <cell r="S50" t="str">
            <v>IT0003277578</v>
          </cell>
          <cell r="T50">
            <v>4000000</v>
          </cell>
        </row>
        <row r="51">
          <cell r="C51" t="str">
            <v>XS0099998410</v>
          </cell>
          <cell r="G51">
            <v>314684.5</v>
          </cell>
          <cell r="S51" t="str">
            <v>IT0003366330</v>
          </cell>
          <cell r="T51">
            <v>5000000</v>
          </cell>
        </row>
        <row r="52">
          <cell r="C52" t="str">
            <v>XS0166911353</v>
          </cell>
          <cell r="G52">
            <v>315918.25</v>
          </cell>
          <cell r="S52" t="str">
            <v>IT0003382766</v>
          </cell>
          <cell r="T52">
            <v>8000000</v>
          </cell>
        </row>
        <row r="53">
          <cell r="C53" t="str">
            <v>USU5248PAU67</v>
          </cell>
          <cell r="G53">
            <v>1001217.86</v>
          </cell>
          <cell r="S53" t="str">
            <v>IT0003468102</v>
          </cell>
          <cell r="T53">
            <v>5000000</v>
          </cell>
        </row>
        <row r="54">
          <cell r="C54" t="str">
            <v>USG1984JAA72</v>
          </cell>
          <cell r="G54">
            <v>623539.80000000005</v>
          </cell>
          <cell r="S54" t="str">
            <v>IT0003473748</v>
          </cell>
          <cell r="T54">
            <v>5000000</v>
          </cell>
        </row>
        <row r="55">
          <cell r="C55" t="str">
            <v>USG1191RAB62</v>
          </cell>
          <cell r="G55">
            <v>136460.9</v>
          </cell>
          <cell r="S55" t="str">
            <v>US19035RAM16</v>
          </cell>
          <cell r="T55">
            <v>25000</v>
          </cell>
        </row>
        <row r="56">
          <cell r="C56" t="str">
            <v>XS0170059017</v>
          </cell>
          <cell r="G56">
            <v>115463.92</v>
          </cell>
          <cell r="S56" t="str">
            <v>US228818AC47</v>
          </cell>
          <cell r="T56">
            <v>10000000</v>
          </cell>
        </row>
        <row r="57">
          <cell r="C57" t="str">
            <v>XS0140352906</v>
          </cell>
          <cell r="G57">
            <v>217760</v>
          </cell>
          <cell r="S57" t="str">
            <v>US231907GL46</v>
          </cell>
          <cell r="T57">
            <v>25000000</v>
          </cell>
        </row>
        <row r="58">
          <cell r="C58" t="str">
            <v>XS0119750031</v>
          </cell>
          <cell r="G58">
            <v>60173.22</v>
          </cell>
          <cell r="S58" t="str">
            <v>US268569CK42</v>
          </cell>
          <cell r="T58">
            <v>5000000</v>
          </cell>
        </row>
        <row r="59">
          <cell r="C59" t="str">
            <v>FR0000504466</v>
          </cell>
          <cell r="G59">
            <v>1009340</v>
          </cell>
          <cell r="S59" t="str">
            <v>US268569CM08</v>
          </cell>
          <cell r="T59">
            <v>15000000</v>
          </cell>
        </row>
        <row r="60">
          <cell r="C60" t="str">
            <v>XS0113451826</v>
          </cell>
          <cell r="G60">
            <v>709469.08</v>
          </cell>
          <cell r="S60" t="str">
            <v>US387413AC16</v>
          </cell>
          <cell r="T60">
            <v>4000000</v>
          </cell>
        </row>
        <row r="61">
          <cell r="C61" t="str">
            <v>XS0114670671</v>
          </cell>
          <cell r="G61">
            <v>342195</v>
          </cell>
          <cell r="S61" t="str">
            <v>US617059GE41</v>
          </cell>
          <cell r="T61">
            <v>20000000</v>
          </cell>
        </row>
        <row r="62">
          <cell r="C62" t="str">
            <v>ES0338557004</v>
          </cell>
          <cell r="G62">
            <v>600804</v>
          </cell>
          <cell r="S62" t="str">
            <v>USG0405WAA11</v>
          </cell>
          <cell r="T62">
            <v>10000000</v>
          </cell>
        </row>
        <row r="63">
          <cell r="C63" t="str">
            <v>XS0109172477</v>
          </cell>
          <cell r="G63">
            <v>7500000</v>
          </cell>
          <cell r="S63" t="str">
            <v>USG06802AA31</v>
          </cell>
          <cell r="T63">
            <v>10000000</v>
          </cell>
        </row>
        <row r="64">
          <cell r="C64" t="str">
            <v>XS0121197809</v>
          </cell>
          <cell r="G64">
            <v>988000</v>
          </cell>
          <cell r="S64" t="str">
            <v>USG1191RAB62</v>
          </cell>
          <cell r="T64">
            <v>12000000</v>
          </cell>
        </row>
        <row r="65">
          <cell r="C65" t="str">
            <v>XS0119369204</v>
          </cell>
          <cell r="G65">
            <v>362272</v>
          </cell>
          <cell r="S65" t="str">
            <v>USG1891KAB47</v>
          </cell>
          <cell r="T65">
            <v>10000000</v>
          </cell>
        </row>
        <row r="66">
          <cell r="C66" t="str">
            <v>XS0104134787</v>
          </cell>
          <cell r="G66">
            <v>537657.25</v>
          </cell>
          <cell r="S66" t="str">
            <v>USG1951QAA07</v>
          </cell>
          <cell r="T66">
            <v>10000000</v>
          </cell>
        </row>
        <row r="67">
          <cell r="C67" t="str">
            <v>XS0121381726</v>
          </cell>
          <cell r="G67">
            <v>1162250</v>
          </cell>
          <cell r="S67" t="str">
            <v>USG1983WAA92</v>
          </cell>
          <cell r="T67">
            <v>15000000</v>
          </cell>
        </row>
        <row r="68">
          <cell r="C68" t="str">
            <v>XS0114670671</v>
          </cell>
          <cell r="G68">
            <v>181620</v>
          </cell>
          <cell r="S68" t="str">
            <v>USG1984JAA72</v>
          </cell>
          <cell r="T68">
            <v>0</v>
          </cell>
        </row>
        <row r="69">
          <cell r="C69" t="str">
            <v>XS0132692384</v>
          </cell>
          <cell r="G69">
            <v>176300</v>
          </cell>
          <cell r="S69" t="str">
            <v>USG1984QAA16</v>
          </cell>
          <cell r="T69">
            <v>5000000</v>
          </cell>
        </row>
        <row r="70">
          <cell r="C70" t="str">
            <v>USG2549TAA19</v>
          </cell>
          <cell r="G70">
            <v>20878.650000000001</v>
          </cell>
          <cell r="S70" t="str">
            <v>USG2034BAA29</v>
          </cell>
          <cell r="T70">
            <v>6500000</v>
          </cell>
        </row>
        <row r="71">
          <cell r="C71" t="str">
            <v>XS0104058317</v>
          </cell>
          <cell r="G71">
            <v>290386</v>
          </cell>
          <cell r="S71" t="str">
            <v>USG25423AA55</v>
          </cell>
          <cell r="T71">
            <v>10000000</v>
          </cell>
        </row>
        <row r="72">
          <cell r="C72" t="str">
            <v>IT0003124804</v>
          </cell>
          <cell r="G72">
            <v>2401800</v>
          </cell>
          <cell r="S72" t="str">
            <v>USG2549CAB66</v>
          </cell>
          <cell r="T72">
            <v>10000000</v>
          </cell>
        </row>
        <row r="73">
          <cell r="C73" t="str">
            <v>XS0125882323</v>
          </cell>
          <cell r="G73">
            <v>2472491.4</v>
          </cell>
          <cell r="S73" t="str">
            <v>USG2549TAA19</v>
          </cell>
          <cell r="T73">
            <v>15000000</v>
          </cell>
        </row>
        <row r="74">
          <cell r="C74" t="str">
            <v>XS0098003444</v>
          </cell>
          <cell r="G74">
            <v>56253.42</v>
          </cell>
          <cell r="S74" t="str">
            <v>USG2551SAE03</v>
          </cell>
          <cell r="T74">
            <v>10000000</v>
          </cell>
        </row>
        <row r="75">
          <cell r="C75" t="str">
            <v>XS0106424772</v>
          </cell>
          <cell r="G75">
            <v>78766.11</v>
          </cell>
          <cell r="S75" t="str">
            <v>USG27574AA33</v>
          </cell>
          <cell r="T75">
            <v>20000000</v>
          </cell>
        </row>
        <row r="76">
          <cell r="C76" t="str">
            <v>XS0106424939</v>
          </cell>
          <cell r="G76">
            <v>70335.87</v>
          </cell>
          <cell r="S76" t="str">
            <v>USG27574AC98</v>
          </cell>
          <cell r="T76">
            <v>4000000</v>
          </cell>
        </row>
        <row r="77">
          <cell r="C77" t="str">
            <v>USG80575AA49</v>
          </cell>
          <cell r="G77">
            <v>336373.3</v>
          </cell>
          <cell r="S77" t="str">
            <v>USG27575AA08</v>
          </cell>
          <cell r="T77">
            <v>15000000</v>
          </cell>
        </row>
        <row r="78">
          <cell r="C78" t="str">
            <v>DE0006104706</v>
          </cell>
          <cell r="G78">
            <v>274600.67</v>
          </cell>
          <cell r="S78" t="str">
            <v>USG2840JAA90</v>
          </cell>
          <cell r="T78">
            <v>14000000</v>
          </cell>
        </row>
        <row r="79">
          <cell r="C79" t="str">
            <v>ES0372269003</v>
          </cell>
          <cell r="G79">
            <v>377098</v>
          </cell>
          <cell r="S79" t="str">
            <v>USG33676AA87</v>
          </cell>
          <cell r="T79">
            <v>5000000</v>
          </cell>
        </row>
        <row r="80">
          <cell r="C80" t="str">
            <v>XS0120525612</v>
          </cell>
          <cell r="G80">
            <v>166253.06</v>
          </cell>
          <cell r="S80" t="str">
            <v>USG3854XAC59</v>
          </cell>
          <cell r="T80">
            <v>10000000</v>
          </cell>
        </row>
        <row r="81">
          <cell r="C81" t="str">
            <v>XS0115596206</v>
          </cell>
          <cell r="G81">
            <v>951630</v>
          </cell>
          <cell r="S81" t="str">
            <v>USG3854YAC33</v>
          </cell>
          <cell r="T81">
            <v>7000000</v>
          </cell>
        </row>
        <row r="82">
          <cell r="C82" t="str">
            <v>XS0180041278</v>
          </cell>
          <cell r="G82">
            <v>143016</v>
          </cell>
          <cell r="S82" t="str">
            <v>USG42090AA11</v>
          </cell>
          <cell r="T82">
            <v>15000000</v>
          </cell>
        </row>
        <row r="83">
          <cell r="C83" t="str">
            <v>USU5248PAU67</v>
          </cell>
          <cell r="G83">
            <v>10129.700000000001</v>
          </cell>
          <cell r="S83" t="str">
            <v>USG47785AB92</v>
          </cell>
          <cell r="T83">
            <v>5000000</v>
          </cell>
        </row>
        <row r="84">
          <cell r="C84" t="str">
            <v>DE0006482680</v>
          </cell>
          <cell r="G84">
            <v>195945.14</v>
          </cell>
          <cell r="S84" t="str">
            <v>USG64425AA29</v>
          </cell>
          <cell r="T84">
            <v>10000000</v>
          </cell>
        </row>
        <row r="85">
          <cell r="C85" t="str">
            <v>XS0098804452</v>
          </cell>
          <cell r="G85">
            <v>523578.5</v>
          </cell>
          <cell r="S85" t="str">
            <v>USG6845QAA97</v>
          </cell>
          <cell r="T85">
            <v>7000000</v>
          </cell>
        </row>
        <row r="86">
          <cell r="C86" t="str">
            <v>XS0128415071</v>
          </cell>
          <cell r="G86">
            <v>2625000</v>
          </cell>
          <cell r="S86" t="str">
            <v>USG6845QAC53</v>
          </cell>
          <cell r="T86">
            <v>3000000</v>
          </cell>
        </row>
        <row r="87">
          <cell r="C87" t="str">
            <v>USG25423AA55</v>
          </cell>
          <cell r="G87">
            <v>3845.3</v>
          </cell>
          <cell r="S87" t="str">
            <v>USG7253AAA72</v>
          </cell>
          <cell r="T87">
            <v>3000000</v>
          </cell>
        </row>
        <row r="88">
          <cell r="C88" t="str">
            <v>XS0139751084</v>
          </cell>
          <cell r="G88">
            <v>2000000</v>
          </cell>
          <cell r="S88" t="str">
            <v>USG7253AAB55</v>
          </cell>
          <cell r="T88">
            <v>15000000</v>
          </cell>
        </row>
        <row r="89">
          <cell r="C89" t="str">
            <v>XS0099947268</v>
          </cell>
          <cell r="G89">
            <v>382406.8</v>
          </cell>
          <cell r="S89" t="str">
            <v>USG7336QAA34</v>
          </cell>
          <cell r="T89">
            <v>10000000</v>
          </cell>
        </row>
        <row r="90">
          <cell r="C90" t="str">
            <v>FR0000504466</v>
          </cell>
          <cell r="G90">
            <v>963660</v>
          </cell>
          <cell r="S90" t="str">
            <v>USG7608AAB73</v>
          </cell>
          <cell r="T90">
            <v>15500000</v>
          </cell>
        </row>
        <row r="91">
          <cell r="C91" t="str">
            <v>XS0119750031</v>
          </cell>
          <cell r="G91">
            <v>80554.759999999995</v>
          </cell>
          <cell r="S91" t="str">
            <v>USG7608AAC56</v>
          </cell>
          <cell r="T91">
            <v>10000000</v>
          </cell>
        </row>
        <row r="92">
          <cell r="C92" t="str">
            <v>XS0098588147</v>
          </cell>
          <cell r="G92">
            <v>7524120</v>
          </cell>
          <cell r="S92" t="str">
            <v>USG80410AB21</v>
          </cell>
          <cell r="T92">
            <v>20000000</v>
          </cell>
        </row>
        <row r="93">
          <cell r="C93" t="str">
            <v>XS0104134787</v>
          </cell>
          <cell r="G93">
            <v>622417.25</v>
          </cell>
          <cell r="S93" t="str">
            <v>USG80575AA49</v>
          </cell>
          <cell r="T93">
            <v>0</v>
          </cell>
        </row>
        <row r="94">
          <cell r="C94" t="str">
            <v>IT0003094460</v>
          </cell>
          <cell r="G94">
            <v>1177050</v>
          </cell>
          <cell r="S94" t="str">
            <v>USG8261GAA25</v>
          </cell>
          <cell r="T94">
            <v>13500000</v>
          </cell>
        </row>
        <row r="95">
          <cell r="C95" t="str">
            <v>XS0119369204</v>
          </cell>
          <cell r="G95">
            <v>415506</v>
          </cell>
          <cell r="S95" t="str">
            <v>USG85373AC57</v>
          </cell>
          <cell r="T95">
            <v>1500000</v>
          </cell>
        </row>
        <row r="96">
          <cell r="C96" t="str">
            <v>XS0134904498</v>
          </cell>
          <cell r="G96">
            <v>1104713.19</v>
          </cell>
          <cell r="S96" t="str">
            <v>USG86314AA26</v>
          </cell>
          <cell r="T96">
            <v>6000000</v>
          </cell>
        </row>
        <row r="97">
          <cell r="C97" t="str">
            <v>XS0114670671</v>
          </cell>
          <cell r="G97">
            <v>188250</v>
          </cell>
          <cell r="S97" t="str">
            <v>USG89933AA62</v>
          </cell>
          <cell r="T97">
            <v>10000000</v>
          </cell>
        </row>
        <row r="98">
          <cell r="C98" t="str">
            <v>XS0099708199</v>
          </cell>
          <cell r="G98">
            <v>283008</v>
          </cell>
          <cell r="S98" t="str">
            <v>USG8993BAA82</v>
          </cell>
          <cell r="T98">
            <v>8500000</v>
          </cell>
        </row>
        <row r="99">
          <cell r="C99" t="str">
            <v>XS0118479277</v>
          </cell>
          <cell r="G99">
            <v>634000</v>
          </cell>
          <cell r="S99" t="str">
            <v>USG9107RAA44</v>
          </cell>
          <cell r="T99">
            <v>10000000</v>
          </cell>
        </row>
        <row r="100">
          <cell r="C100" t="str">
            <v>XS0132692384</v>
          </cell>
          <cell r="G100">
            <v>240450</v>
          </cell>
          <cell r="S100" t="str">
            <v>USG9336FAA33</v>
          </cell>
          <cell r="T100">
            <v>5000000</v>
          </cell>
        </row>
        <row r="101">
          <cell r="C101" t="str">
            <v>USG85373AC57</v>
          </cell>
          <cell r="G101">
            <v>11004.69</v>
          </cell>
          <cell r="S101" t="str">
            <v>USG9336QAA97</v>
          </cell>
          <cell r="T101">
            <v>10000000</v>
          </cell>
        </row>
        <row r="102">
          <cell r="C102" t="str">
            <v>USG47785AB92</v>
          </cell>
          <cell r="G102">
            <v>134749.15</v>
          </cell>
          <cell r="S102" t="str">
            <v>USG94942AB86</v>
          </cell>
          <cell r="T102">
            <v>10000000</v>
          </cell>
        </row>
        <row r="103">
          <cell r="C103" t="str">
            <v>XS0104058317</v>
          </cell>
          <cell r="G103">
            <v>250617</v>
          </cell>
          <cell r="S103" t="str">
            <v>USU5248PAU67</v>
          </cell>
          <cell r="T103">
            <v>5000000</v>
          </cell>
        </row>
        <row r="104">
          <cell r="C104" t="str">
            <v>XS0132407874</v>
          </cell>
          <cell r="G104">
            <v>321647.59999999998</v>
          </cell>
          <cell r="S104" t="str">
            <v>XS0078310561</v>
          </cell>
          <cell r="T104">
            <v>15000000</v>
          </cell>
        </row>
        <row r="105">
          <cell r="C105" t="str">
            <v>XS0132407791</v>
          </cell>
          <cell r="G105">
            <v>160663.71</v>
          </cell>
          <cell r="S105" t="str">
            <v>XS0080035131</v>
          </cell>
          <cell r="T105">
            <v>112000000</v>
          </cell>
        </row>
        <row r="106">
          <cell r="C106" t="str">
            <v>XS0106424939</v>
          </cell>
          <cell r="G106">
            <v>82863.899999999994</v>
          </cell>
          <cell r="S106" t="str">
            <v>XS0084187565</v>
          </cell>
          <cell r="T106">
            <v>7000000</v>
          </cell>
        </row>
        <row r="107">
          <cell r="C107" t="str">
            <v>XS0098003444</v>
          </cell>
          <cell r="G107">
            <v>84383.7</v>
          </cell>
          <cell r="S107" t="str">
            <v>XS0092927481</v>
          </cell>
          <cell r="T107">
            <v>0</v>
          </cell>
        </row>
        <row r="108">
          <cell r="C108" t="str">
            <v>XS0106424772</v>
          </cell>
          <cell r="G108">
            <v>92795.72</v>
          </cell>
          <cell r="S108" t="str">
            <v>XS0095783824</v>
          </cell>
          <cell r="T108">
            <v>20000000</v>
          </cell>
        </row>
        <row r="109">
          <cell r="C109" t="str">
            <v>XS0120525612</v>
          </cell>
          <cell r="G109">
            <v>91473.52</v>
          </cell>
          <cell r="S109" t="str">
            <v>XS0096806756</v>
          </cell>
          <cell r="T109">
            <v>5000000</v>
          </cell>
        </row>
        <row r="110">
          <cell r="C110" t="str">
            <v>USG27574AA33</v>
          </cell>
          <cell r="G110">
            <v>550982.80000000005</v>
          </cell>
          <cell r="S110" t="str">
            <v>XS0096808026</v>
          </cell>
          <cell r="T110">
            <v>15000000</v>
          </cell>
        </row>
        <row r="111">
          <cell r="C111" t="str">
            <v>USG27574AA33</v>
          </cell>
          <cell r="G111">
            <v>-550982.80000000005</v>
          </cell>
          <cell r="S111" t="str">
            <v>XS0098003444</v>
          </cell>
          <cell r="T111">
            <v>15000000</v>
          </cell>
        </row>
        <row r="112">
          <cell r="C112" t="str">
            <v>USG27574AA33</v>
          </cell>
          <cell r="G112">
            <v>546078.6</v>
          </cell>
          <cell r="S112" t="str">
            <v>XS0098588147</v>
          </cell>
          <cell r="T112">
            <v>15000000</v>
          </cell>
        </row>
        <row r="113">
          <cell r="C113" t="str">
            <v>XS0102108106</v>
          </cell>
          <cell r="G113">
            <v>491549.74</v>
          </cell>
          <cell r="S113" t="str">
            <v>XS0098804452</v>
          </cell>
          <cell r="T113">
            <v>20000000</v>
          </cell>
        </row>
        <row r="114">
          <cell r="C114" t="str">
            <v>USU5248PAU67</v>
          </cell>
          <cell r="G114">
            <v>1691.45</v>
          </cell>
          <cell r="S114" t="str">
            <v>XS0099708199</v>
          </cell>
          <cell r="T114">
            <v>15000000</v>
          </cell>
        </row>
        <row r="115">
          <cell r="C115" t="str">
            <v>XS0113780729</v>
          </cell>
          <cell r="G115">
            <v>459328.42</v>
          </cell>
          <cell r="S115" t="str">
            <v>XS0099921206</v>
          </cell>
          <cell r="T115">
            <v>20000000</v>
          </cell>
        </row>
        <row r="116">
          <cell r="C116" t="str">
            <v>XS0115283250</v>
          </cell>
          <cell r="G116">
            <v>734738</v>
          </cell>
          <cell r="S116" t="str">
            <v>XS0099947268</v>
          </cell>
          <cell r="T116">
            <v>20000000</v>
          </cell>
        </row>
        <row r="117">
          <cell r="C117" t="str">
            <v>XS0104134787</v>
          </cell>
          <cell r="G117">
            <v>639632.5</v>
          </cell>
          <cell r="S117" t="str">
            <v>XS0099998410</v>
          </cell>
          <cell r="T117">
            <v>20000000</v>
          </cell>
        </row>
        <row r="118">
          <cell r="C118" t="str">
            <v>ES0338675004</v>
          </cell>
          <cell r="G118">
            <v>469970</v>
          </cell>
          <cell r="S118" t="str">
            <v>XS0101967791</v>
          </cell>
          <cell r="T118">
            <v>30000000</v>
          </cell>
        </row>
        <row r="119">
          <cell r="C119" t="str">
            <v>FR0000504466</v>
          </cell>
          <cell r="G119">
            <v>961080</v>
          </cell>
          <cell r="S119" t="str">
            <v>XS0101968096</v>
          </cell>
          <cell r="T119">
            <v>10000000</v>
          </cell>
        </row>
        <row r="120">
          <cell r="C120" t="str">
            <v>XS0119750031</v>
          </cell>
          <cell r="G120">
            <v>118977.89</v>
          </cell>
          <cell r="S120" t="str">
            <v>XS0102108106</v>
          </cell>
          <cell r="T120">
            <v>20000000</v>
          </cell>
        </row>
        <row r="121">
          <cell r="C121" t="str">
            <v>USG6845QAA97</v>
          </cell>
          <cell r="G121">
            <v>278730.83</v>
          </cell>
          <cell r="S121" t="str">
            <v>XS0102236527</v>
          </cell>
          <cell r="T121">
            <v>25000000</v>
          </cell>
        </row>
        <row r="122">
          <cell r="C122" t="str">
            <v>XS0095783824</v>
          </cell>
          <cell r="G122">
            <v>326134</v>
          </cell>
          <cell r="S122" t="str">
            <v>XS0103229950</v>
          </cell>
          <cell r="T122">
            <v>15000000</v>
          </cell>
        </row>
        <row r="123">
          <cell r="C123" t="str">
            <v>XS0119369204</v>
          </cell>
          <cell r="G123">
            <v>422466</v>
          </cell>
          <cell r="S123" t="str">
            <v>XS0103230297</v>
          </cell>
          <cell r="T123">
            <v>19000000</v>
          </cell>
        </row>
        <row r="124">
          <cell r="C124" t="str">
            <v>XS0095783824</v>
          </cell>
          <cell r="G124">
            <v>4310497.8</v>
          </cell>
          <cell r="S124" t="str">
            <v>XS0104058317</v>
          </cell>
          <cell r="T124">
            <v>10000000</v>
          </cell>
        </row>
        <row r="125">
          <cell r="C125" t="str">
            <v>XS0114670671</v>
          </cell>
          <cell r="G125">
            <v>98175</v>
          </cell>
          <cell r="S125" t="str">
            <v>XS0104134787</v>
          </cell>
          <cell r="T125">
            <v>32500000</v>
          </cell>
        </row>
        <row r="126">
          <cell r="C126" t="str">
            <v>XS0132692384</v>
          </cell>
          <cell r="G126">
            <v>185910</v>
          </cell>
          <cell r="S126" t="str">
            <v>XS0106424772</v>
          </cell>
          <cell r="T126">
            <v>15000000</v>
          </cell>
        </row>
        <row r="127">
          <cell r="C127" t="str">
            <v>XS0128634622</v>
          </cell>
          <cell r="G127">
            <v>7000000</v>
          </cell>
          <cell r="S127" t="str">
            <v>XS0106424939</v>
          </cell>
          <cell r="T127">
            <v>5000000</v>
          </cell>
        </row>
        <row r="128">
          <cell r="C128" t="str">
            <v>XS0104058317</v>
          </cell>
          <cell r="G128">
            <v>257797</v>
          </cell>
          <cell r="S128" t="str">
            <v>XS0107795535</v>
          </cell>
          <cell r="T128">
            <v>6000000</v>
          </cell>
        </row>
        <row r="129">
          <cell r="C129" t="str">
            <v>XS0116584821</v>
          </cell>
          <cell r="G129">
            <v>980518</v>
          </cell>
          <cell r="S129" t="str">
            <v>XS0107796269</v>
          </cell>
          <cell r="T129">
            <v>8000000</v>
          </cell>
        </row>
        <row r="130">
          <cell r="C130" t="str">
            <v>XS0096808026</v>
          </cell>
          <cell r="G130">
            <v>497142.86</v>
          </cell>
          <cell r="S130" t="str">
            <v>XS0108115204</v>
          </cell>
          <cell r="T130">
            <v>10000000</v>
          </cell>
        </row>
        <row r="131">
          <cell r="C131" t="str">
            <v>XS0099921206</v>
          </cell>
          <cell r="G131">
            <v>770000</v>
          </cell>
          <cell r="S131" t="str">
            <v>XS0110223830</v>
          </cell>
          <cell r="T131">
            <v>20000000</v>
          </cell>
        </row>
        <row r="132">
          <cell r="C132" t="str">
            <v>XS0128628145</v>
          </cell>
          <cell r="G132">
            <v>2918770</v>
          </cell>
          <cell r="S132" t="str">
            <v>XS0110224994</v>
          </cell>
          <cell r="T132">
            <v>10000000</v>
          </cell>
        </row>
        <row r="133">
          <cell r="C133" t="str">
            <v>XS0128666152</v>
          </cell>
          <cell r="G133">
            <v>191762</v>
          </cell>
          <cell r="S133" t="str">
            <v>XS0110243515</v>
          </cell>
          <cell r="T133">
            <v>5000000</v>
          </cell>
        </row>
        <row r="134">
          <cell r="C134" t="str">
            <v>XS0108115204</v>
          </cell>
          <cell r="G134">
            <v>266595.14</v>
          </cell>
          <cell r="S134" t="str">
            <v>XS0110624409</v>
          </cell>
          <cell r="T134">
            <v>20000000</v>
          </cell>
        </row>
        <row r="135">
          <cell r="C135" t="str">
            <v>XS0107795535</v>
          </cell>
          <cell r="G135">
            <v>144386.87</v>
          </cell>
          <cell r="S135" t="str">
            <v>XS0111598008</v>
          </cell>
          <cell r="T135">
            <v>10000000</v>
          </cell>
        </row>
        <row r="136">
          <cell r="C136" t="str">
            <v>ES0338557004</v>
          </cell>
          <cell r="G136">
            <v>545774</v>
          </cell>
          <cell r="S136" t="str">
            <v>XS0112117980</v>
          </cell>
          <cell r="T136">
            <v>3000000</v>
          </cell>
        </row>
        <row r="137">
          <cell r="C137" t="str">
            <v>XS0106424939</v>
          </cell>
          <cell r="G137">
            <v>42144.88</v>
          </cell>
          <cell r="S137" t="str">
            <v>XS0112968150</v>
          </cell>
          <cell r="T137">
            <v>0</v>
          </cell>
        </row>
        <row r="138">
          <cell r="C138" t="str">
            <v>XS0120525612</v>
          </cell>
          <cell r="G138">
            <v>75217.86</v>
          </cell>
          <cell r="S138" t="str">
            <v>XS0113451826</v>
          </cell>
          <cell r="T138">
            <v>25000000</v>
          </cell>
        </row>
        <row r="139">
          <cell r="C139" t="str">
            <v>XS0098003444</v>
          </cell>
          <cell r="G139">
            <v>40177.32</v>
          </cell>
          <cell r="S139" t="str">
            <v>XS0113780729</v>
          </cell>
          <cell r="T139">
            <v>18400000</v>
          </cell>
        </row>
        <row r="140">
          <cell r="C140" t="str">
            <v>XS0099998410</v>
          </cell>
          <cell r="G140">
            <v>264766</v>
          </cell>
          <cell r="S140" t="str">
            <v>XS0114670671</v>
          </cell>
          <cell r="T140">
            <v>15000000</v>
          </cell>
        </row>
        <row r="141">
          <cell r="C141" t="str">
            <v>XS0113451826</v>
          </cell>
          <cell r="G141">
            <v>582496.5</v>
          </cell>
          <cell r="S141" t="str">
            <v>XS0114776585</v>
          </cell>
          <cell r="T141">
            <v>14000000</v>
          </cell>
        </row>
        <row r="142">
          <cell r="C142" t="str">
            <v>XS0106424772</v>
          </cell>
          <cell r="G142">
            <v>47196.23</v>
          </cell>
          <cell r="S142" t="str">
            <v>XS0114777807</v>
          </cell>
          <cell r="T142">
            <v>5000000</v>
          </cell>
        </row>
        <row r="143">
          <cell r="C143" t="str">
            <v>XS0166911353</v>
          </cell>
          <cell r="G143">
            <v>679490.06</v>
          </cell>
          <cell r="S143" t="str">
            <v>XS0115283250</v>
          </cell>
          <cell r="T143">
            <v>20000000</v>
          </cell>
        </row>
        <row r="144">
          <cell r="C144" t="str">
            <v>USG1891KAB47</v>
          </cell>
          <cell r="G144">
            <v>214350.1</v>
          </cell>
          <cell r="S144" t="str">
            <v>XS0115283417</v>
          </cell>
          <cell r="T144">
            <v>15000000</v>
          </cell>
        </row>
        <row r="145">
          <cell r="C145" t="str">
            <v>USU5248PAU67</v>
          </cell>
          <cell r="G145">
            <v>478371.41</v>
          </cell>
          <cell r="S145" t="str">
            <v>XS0115283680</v>
          </cell>
          <cell r="T145">
            <v>10000000</v>
          </cell>
        </row>
        <row r="146">
          <cell r="C146" t="str">
            <v>USG1191RAB62</v>
          </cell>
          <cell r="G146">
            <v>133035.24</v>
          </cell>
          <cell r="S146" t="str">
            <v>XS0115596206</v>
          </cell>
          <cell r="T146">
            <v>10000000</v>
          </cell>
        </row>
        <row r="147">
          <cell r="C147" t="str">
            <v>FR0000504466</v>
          </cell>
          <cell r="G147">
            <v>940820</v>
          </cell>
          <cell r="S147" t="str">
            <v>XS0115596628</v>
          </cell>
          <cell r="T147">
            <v>5000000</v>
          </cell>
        </row>
        <row r="148">
          <cell r="C148" t="str">
            <v>XS0119750031</v>
          </cell>
          <cell r="G148">
            <v>119106.9</v>
          </cell>
          <cell r="S148" t="str">
            <v>XS0116247239</v>
          </cell>
          <cell r="T148">
            <v>9000000</v>
          </cell>
        </row>
        <row r="149">
          <cell r="C149" t="str">
            <v>XS0104134787</v>
          </cell>
          <cell r="G149">
            <v>474500</v>
          </cell>
          <cell r="S149" t="str">
            <v>XS0116584821</v>
          </cell>
          <cell r="T149">
            <v>14000000</v>
          </cell>
        </row>
        <row r="150">
          <cell r="C150" t="str">
            <v>XS0140352906</v>
          </cell>
          <cell r="G150">
            <v>196890</v>
          </cell>
          <cell r="S150" t="str">
            <v>XS0116880989</v>
          </cell>
          <cell r="T150">
            <v>14000000</v>
          </cell>
        </row>
        <row r="151">
          <cell r="C151" t="str">
            <v>XS0121197809</v>
          </cell>
          <cell r="G151">
            <v>701000</v>
          </cell>
          <cell r="S151" t="str">
            <v>XS0118076669</v>
          </cell>
          <cell r="T151">
            <v>11600000</v>
          </cell>
        </row>
        <row r="152">
          <cell r="C152" t="str">
            <v>XS0115283680</v>
          </cell>
          <cell r="G152">
            <v>19068</v>
          </cell>
          <cell r="S152" t="str">
            <v>XS0118479277</v>
          </cell>
          <cell r="T152">
            <v>10000000</v>
          </cell>
        </row>
        <row r="153">
          <cell r="C153" t="str">
            <v>XS0121381726</v>
          </cell>
          <cell r="G153">
            <v>834800</v>
          </cell>
          <cell r="S153" t="str">
            <v>XS0119369204</v>
          </cell>
          <cell r="T153">
            <v>20000000</v>
          </cell>
        </row>
        <row r="154">
          <cell r="C154" t="str">
            <v>XS0119369204</v>
          </cell>
          <cell r="G154">
            <v>486538</v>
          </cell>
          <cell r="S154" t="str">
            <v>XS0119563608</v>
          </cell>
          <cell r="T154">
            <v>5000000</v>
          </cell>
        </row>
        <row r="155">
          <cell r="C155" t="str">
            <v>USG1984JAA72</v>
          </cell>
          <cell r="G155">
            <v>590123.85</v>
          </cell>
          <cell r="S155" t="str">
            <v>XS0119750031</v>
          </cell>
          <cell r="T155">
            <v>15000000</v>
          </cell>
        </row>
        <row r="156">
          <cell r="C156" t="str">
            <v>XS0170059017</v>
          </cell>
          <cell r="G156">
            <v>82474.240000000005</v>
          </cell>
          <cell r="S156" t="str">
            <v>XS0120069777</v>
          </cell>
          <cell r="T156">
            <v>12000000</v>
          </cell>
        </row>
        <row r="157">
          <cell r="C157" t="str">
            <v>XS0114670671</v>
          </cell>
          <cell r="G157">
            <v>156165</v>
          </cell>
          <cell r="S157" t="str">
            <v>XS0120195648</v>
          </cell>
          <cell r="T157">
            <v>20000000</v>
          </cell>
        </row>
        <row r="158">
          <cell r="C158" t="str">
            <v>XS0132692384</v>
          </cell>
          <cell r="G158">
            <v>185670</v>
          </cell>
          <cell r="S158" t="str">
            <v>XS0120209456</v>
          </cell>
          <cell r="T158">
            <v>8000000</v>
          </cell>
        </row>
        <row r="159">
          <cell r="C159" t="str">
            <v>USG25423AA55</v>
          </cell>
          <cell r="G159">
            <v>3948.4</v>
          </cell>
          <cell r="S159" t="str">
            <v>XS0120525612</v>
          </cell>
          <cell r="T159">
            <v>10000000</v>
          </cell>
        </row>
        <row r="160">
          <cell r="C160" t="str">
            <v>XS0104058317</v>
          </cell>
          <cell r="G160">
            <v>217571</v>
          </cell>
          <cell r="S160" t="str">
            <v>XS0121197809</v>
          </cell>
          <cell r="T160">
            <v>10000000</v>
          </cell>
        </row>
        <row r="161">
          <cell r="C161" t="str">
            <v>XS0116247239</v>
          </cell>
          <cell r="G161">
            <v>9000000</v>
          </cell>
          <cell r="S161" t="str">
            <v>XS0121381726</v>
          </cell>
          <cell r="T161">
            <v>25000000</v>
          </cell>
        </row>
        <row r="162">
          <cell r="C162" t="str">
            <v>XS0120525612</v>
          </cell>
          <cell r="G162">
            <v>674812.99</v>
          </cell>
          <cell r="S162" t="str">
            <v>XS0121824733</v>
          </cell>
          <cell r="T162">
            <v>20000000</v>
          </cell>
        </row>
        <row r="163">
          <cell r="C163" t="str">
            <v>ES0372269003</v>
          </cell>
          <cell r="G163">
            <v>370663</v>
          </cell>
          <cell r="S163" t="str">
            <v>XS0121825466</v>
          </cell>
          <cell r="T163">
            <v>5000000</v>
          </cell>
        </row>
        <row r="164">
          <cell r="C164" t="str">
            <v>XS0106424939</v>
          </cell>
          <cell r="G164">
            <v>48932.83</v>
          </cell>
          <cell r="S164" t="str">
            <v>XS0121975436</v>
          </cell>
          <cell r="T164">
            <v>25000000</v>
          </cell>
        </row>
        <row r="165">
          <cell r="C165" t="str">
            <v>XS0106424772</v>
          </cell>
          <cell r="G165">
            <v>54797.760000000002</v>
          </cell>
          <cell r="S165" t="str">
            <v>XS0125882323</v>
          </cell>
          <cell r="T165">
            <v>15000000</v>
          </cell>
        </row>
        <row r="166">
          <cell r="C166" t="str">
            <v>XS0098003444</v>
          </cell>
          <cell r="G166">
            <v>31950.41</v>
          </cell>
          <cell r="S166" t="str">
            <v>XS0126890473</v>
          </cell>
          <cell r="T166">
            <v>7000000</v>
          </cell>
        </row>
        <row r="167">
          <cell r="C167" t="str">
            <v>XS0116880989</v>
          </cell>
          <cell r="G167">
            <v>732317.04</v>
          </cell>
          <cell r="S167" t="str">
            <v>XS0126990182</v>
          </cell>
          <cell r="T167">
            <v>20000000</v>
          </cell>
        </row>
        <row r="168">
          <cell r="C168" t="str">
            <v>XS0130010571</v>
          </cell>
          <cell r="G168">
            <v>388917</v>
          </cell>
          <cell r="S168" t="str">
            <v>XS0128415071</v>
          </cell>
          <cell r="T168">
            <v>5250000</v>
          </cell>
        </row>
        <row r="169">
          <cell r="C169" t="str">
            <v>DE0006482680</v>
          </cell>
          <cell r="G169">
            <v>1528741.29</v>
          </cell>
          <cell r="S169" t="str">
            <v>XS0128619078</v>
          </cell>
          <cell r="T169">
            <v>7700000</v>
          </cell>
        </row>
        <row r="170">
          <cell r="C170" t="str">
            <v>USU5248PAU67</v>
          </cell>
          <cell r="G170">
            <v>837570.58</v>
          </cell>
          <cell r="S170" t="str">
            <v>XS0128628145</v>
          </cell>
          <cell r="T170">
            <v>10000000</v>
          </cell>
        </row>
        <row r="171">
          <cell r="C171" t="str">
            <v>XS0180041278</v>
          </cell>
          <cell r="G171">
            <v>109806.69</v>
          </cell>
          <cell r="S171" t="str">
            <v>XS0128634622</v>
          </cell>
          <cell r="T171">
            <v>7000000</v>
          </cell>
        </row>
        <row r="172">
          <cell r="C172" t="str">
            <v>XS0098804452</v>
          </cell>
          <cell r="G172">
            <v>410868.32</v>
          </cell>
          <cell r="S172" t="str">
            <v>XS0128666152</v>
          </cell>
          <cell r="T172">
            <v>10000000</v>
          </cell>
        </row>
        <row r="173">
          <cell r="C173" t="str">
            <v>XS0099708199</v>
          </cell>
          <cell r="G173">
            <v>294374.67</v>
          </cell>
          <cell r="S173" t="str">
            <v>XS0130010571</v>
          </cell>
          <cell r="T173">
            <v>4500000</v>
          </cell>
        </row>
        <row r="174">
          <cell r="C174" t="str">
            <v>IT0003382766</v>
          </cell>
          <cell r="G174">
            <v>1295745.3500000001</v>
          </cell>
          <cell r="S174" t="str">
            <v>XS0130011207</v>
          </cell>
          <cell r="T174">
            <v>4000000</v>
          </cell>
        </row>
        <row r="175">
          <cell r="C175" t="str">
            <v>XS0131436098</v>
          </cell>
          <cell r="G175">
            <v>9900000</v>
          </cell>
          <cell r="S175" t="str">
            <v>XS0130116568</v>
          </cell>
          <cell r="T175">
            <v>20000000</v>
          </cell>
        </row>
        <row r="176">
          <cell r="C176" t="str">
            <v>XS0104134787</v>
          </cell>
          <cell r="G176">
            <v>514111</v>
          </cell>
          <cell r="S176" t="str">
            <v>XS0130520694</v>
          </cell>
          <cell r="T176">
            <v>10000000</v>
          </cell>
        </row>
        <row r="177">
          <cell r="C177" t="str">
            <v>USG1983waa92</v>
          </cell>
          <cell r="G177">
            <v>570589.54500000004</v>
          </cell>
          <cell r="S177" t="str">
            <v>XS0131194226</v>
          </cell>
          <cell r="T177">
            <v>20000000</v>
          </cell>
        </row>
        <row r="178">
          <cell r="C178" t="str">
            <v>XS0119750031</v>
          </cell>
          <cell r="G178">
            <v>70935</v>
          </cell>
          <cell r="S178" t="str">
            <v>XS0131436098</v>
          </cell>
          <cell r="T178">
            <v>9900000</v>
          </cell>
        </row>
        <row r="179">
          <cell r="C179" t="str">
            <v>FR0000504466</v>
          </cell>
          <cell r="G179">
            <v>833640</v>
          </cell>
          <cell r="S179" t="str">
            <v>XS0131470949</v>
          </cell>
          <cell r="T179">
            <v>8500000</v>
          </cell>
        </row>
        <row r="180">
          <cell r="C180" t="str">
            <v>XS0132692384</v>
          </cell>
          <cell r="G180">
            <v>175950</v>
          </cell>
          <cell r="S180" t="str">
            <v>XS0131515040</v>
          </cell>
          <cell r="T180">
            <v>7000000</v>
          </cell>
        </row>
        <row r="181">
          <cell r="C181" t="str">
            <v>USG27575AA08</v>
          </cell>
          <cell r="G181">
            <v>717946.95</v>
          </cell>
          <cell r="S181" t="str">
            <v>XS0131630906</v>
          </cell>
          <cell r="T181">
            <v>2500000</v>
          </cell>
        </row>
        <row r="182">
          <cell r="C182" t="str">
            <v>XS0111598008</v>
          </cell>
          <cell r="G182">
            <v>3149640</v>
          </cell>
          <cell r="S182" t="str">
            <v>XS0131631383</v>
          </cell>
          <cell r="T182">
            <v>9500000</v>
          </cell>
        </row>
        <row r="183">
          <cell r="C183" t="str">
            <v>USG7253AAA72</v>
          </cell>
          <cell r="G183">
            <v>665753.43000000005</v>
          </cell>
          <cell r="S183" t="str">
            <v>XS0132407791</v>
          </cell>
          <cell r="T183">
            <v>5000000</v>
          </cell>
        </row>
        <row r="184">
          <cell r="C184" t="str">
            <v>XS0119369204</v>
          </cell>
          <cell r="G184">
            <v>540558</v>
          </cell>
          <cell r="S184" t="str">
            <v>XS0132407874</v>
          </cell>
          <cell r="T184">
            <v>6500000</v>
          </cell>
        </row>
        <row r="185">
          <cell r="C185" t="str">
            <v>USG85373AC57</v>
          </cell>
          <cell r="G185">
            <v>2823.51</v>
          </cell>
          <cell r="S185" t="str">
            <v>XS0132692384</v>
          </cell>
          <cell r="T185">
            <v>10000000</v>
          </cell>
        </row>
        <row r="186">
          <cell r="C186" t="str">
            <v>USG47785AB92</v>
          </cell>
          <cell r="G186">
            <v>238781.85</v>
          </cell>
          <cell r="S186" t="str">
            <v>XS0132692897</v>
          </cell>
          <cell r="T186">
            <v>5000000</v>
          </cell>
        </row>
        <row r="187">
          <cell r="C187" t="str">
            <v>XS0132407791</v>
          </cell>
          <cell r="G187">
            <v>152800.25</v>
          </cell>
          <cell r="S187" t="str">
            <v>XS0132916080</v>
          </cell>
          <cell r="T187">
            <v>15000000</v>
          </cell>
        </row>
        <row r="188">
          <cell r="C188" t="str">
            <v>FR0000480428</v>
          </cell>
          <cell r="G188">
            <v>2187400</v>
          </cell>
          <cell r="S188" t="str">
            <v>XS0134904498</v>
          </cell>
          <cell r="T188">
            <v>7000000</v>
          </cell>
        </row>
        <row r="189">
          <cell r="C189" t="str">
            <v>XS0078310561</v>
          </cell>
          <cell r="G189">
            <v>15000000</v>
          </cell>
          <cell r="S189" t="str">
            <v>XS0134904654</v>
          </cell>
          <cell r="T189">
            <v>3000000</v>
          </cell>
        </row>
        <row r="190">
          <cell r="C190" t="str">
            <v>ES0338675004</v>
          </cell>
          <cell r="G190">
            <v>435124</v>
          </cell>
          <cell r="S190" t="str">
            <v>XS0136631735</v>
          </cell>
          <cell r="T190">
            <v>0</v>
          </cell>
        </row>
        <row r="191">
          <cell r="C191" t="str">
            <v>XS0113780729</v>
          </cell>
          <cell r="G191">
            <v>602230.16</v>
          </cell>
          <cell r="S191" t="str">
            <v>XS0136632543</v>
          </cell>
          <cell r="T191">
            <v>8000000</v>
          </cell>
        </row>
        <row r="192">
          <cell r="C192" t="str">
            <v>XS0106424772</v>
          </cell>
          <cell r="G192">
            <v>63429.3</v>
          </cell>
          <cell r="S192" t="str">
            <v>XS0136995189</v>
          </cell>
          <cell r="T192">
            <v>4000000</v>
          </cell>
        </row>
        <row r="193">
          <cell r="C193" t="str">
            <v>XS0106424939</v>
          </cell>
          <cell r="G193">
            <v>56640.480000000003</v>
          </cell>
          <cell r="S193" t="str">
            <v>XS0138491294</v>
          </cell>
          <cell r="T193">
            <v>5050000</v>
          </cell>
        </row>
        <row r="194">
          <cell r="C194" t="str">
            <v>XS0102108106</v>
          </cell>
          <cell r="G194">
            <v>454880.5</v>
          </cell>
          <cell r="S194" t="str">
            <v>XS0138853972</v>
          </cell>
          <cell r="T194">
            <v>35000000</v>
          </cell>
        </row>
        <row r="195">
          <cell r="C195" t="str">
            <v>XS0098003444</v>
          </cell>
          <cell r="G195">
            <v>33697.29</v>
          </cell>
          <cell r="S195" t="str">
            <v>XS0138972715</v>
          </cell>
          <cell r="T195">
            <v>15000000</v>
          </cell>
        </row>
        <row r="196">
          <cell r="C196" t="str">
            <v>FR0000504466</v>
          </cell>
          <cell r="G196">
            <v>822520</v>
          </cell>
          <cell r="S196" t="str">
            <v>XS0139039647</v>
          </cell>
          <cell r="T196">
            <v>3000000</v>
          </cell>
        </row>
        <row r="197">
          <cell r="C197" t="str">
            <v>XS0119750031</v>
          </cell>
          <cell r="G197">
            <v>150832.49</v>
          </cell>
          <cell r="S197" t="str">
            <v>XS0139648744</v>
          </cell>
          <cell r="T197">
            <v>5000000</v>
          </cell>
        </row>
        <row r="198">
          <cell r="C198" t="str">
            <v>XS0104134787</v>
          </cell>
          <cell r="G198">
            <v>559126.75</v>
          </cell>
          <cell r="S198" t="str">
            <v>XS0139751084</v>
          </cell>
          <cell r="T198">
            <v>0</v>
          </cell>
        </row>
        <row r="199">
          <cell r="C199" t="str">
            <v>XS0159494656</v>
          </cell>
          <cell r="G199">
            <v>8813871</v>
          </cell>
          <cell r="S199" t="str">
            <v>XS0139937188</v>
          </cell>
          <cell r="T199">
            <v>0</v>
          </cell>
        </row>
        <row r="200">
          <cell r="C200" t="str">
            <v>XS0119369204</v>
          </cell>
          <cell r="G200">
            <v>441172</v>
          </cell>
          <cell r="S200" t="str">
            <v>XS0139969116</v>
          </cell>
          <cell r="T200">
            <v>10000000</v>
          </cell>
        </row>
        <row r="201">
          <cell r="C201" t="str">
            <v>XS0114670671</v>
          </cell>
          <cell r="G201">
            <v>295725</v>
          </cell>
          <cell r="S201" t="str">
            <v>XS0140352906</v>
          </cell>
          <cell r="T201">
            <v>5000000</v>
          </cell>
        </row>
        <row r="202">
          <cell r="C202" t="str">
            <v>XS0104058317</v>
          </cell>
          <cell r="G202">
            <v>226642</v>
          </cell>
          <cell r="S202" t="str">
            <v>XS0143240033</v>
          </cell>
          <cell r="T202">
            <v>10000000</v>
          </cell>
        </row>
        <row r="203">
          <cell r="C203" t="str">
            <v>XS0132407874</v>
          </cell>
          <cell r="G203">
            <v>305905.03000000003</v>
          </cell>
          <cell r="S203" t="str">
            <v>XS0143891132</v>
          </cell>
          <cell r="T203">
            <v>5000000</v>
          </cell>
        </row>
        <row r="204">
          <cell r="C204" t="str">
            <v>USG6845QAA97</v>
          </cell>
          <cell r="G204">
            <v>693416.71</v>
          </cell>
          <cell r="S204" t="str">
            <v>XS0144141008</v>
          </cell>
          <cell r="T204">
            <v>15000000</v>
          </cell>
        </row>
        <row r="205">
          <cell r="C205" t="str">
            <v>XS0132692384</v>
          </cell>
          <cell r="G205">
            <v>156410</v>
          </cell>
          <cell r="S205" t="str">
            <v>XS0145221668</v>
          </cell>
          <cell r="T205">
            <v>10000000</v>
          </cell>
        </row>
        <row r="206">
          <cell r="C206" t="str">
            <v>XS0114670671</v>
          </cell>
          <cell r="G206">
            <v>139410</v>
          </cell>
          <cell r="S206" t="str">
            <v>XS0149061938</v>
          </cell>
          <cell r="T206">
            <v>3500000</v>
          </cell>
        </row>
        <row r="207">
          <cell r="C207" t="str">
            <v>XS0104058317</v>
          </cell>
          <cell r="G207">
            <v>193289</v>
          </cell>
          <cell r="S207" t="str">
            <v>XS0149209867</v>
          </cell>
          <cell r="T207">
            <v>6000000</v>
          </cell>
        </row>
        <row r="208">
          <cell r="C208" t="str">
            <v>XS0115283250</v>
          </cell>
          <cell r="G208">
            <v>560690</v>
          </cell>
          <cell r="S208" t="str">
            <v>XS0149252107</v>
          </cell>
          <cell r="T208">
            <v>20000000</v>
          </cell>
        </row>
        <row r="209">
          <cell r="C209" t="str">
            <v>XS0116584821</v>
          </cell>
          <cell r="G209">
            <v>500724</v>
          </cell>
          <cell r="S209" t="str">
            <v>XS0151320271</v>
          </cell>
          <cell r="T209">
            <v>5000000</v>
          </cell>
        </row>
        <row r="210">
          <cell r="C210" t="str">
            <v>IT0003401533</v>
          </cell>
          <cell r="G210">
            <v>6065250</v>
          </cell>
          <cell r="S210" t="str">
            <v>XS0152629589</v>
          </cell>
          <cell r="T210">
            <v>5000000</v>
          </cell>
        </row>
        <row r="211">
          <cell r="C211" t="str">
            <v>XS0121824733</v>
          </cell>
          <cell r="G211">
            <v>1651980</v>
          </cell>
          <cell r="S211" t="str">
            <v>XS0152666433</v>
          </cell>
          <cell r="T211">
            <v>5000000</v>
          </cell>
        </row>
        <row r="212">
          <cell r="C212" t="str">
            <v>XS0096808026</v>
          </cell>
          <cell r="G212">
            <v>792857.13</v>
          </cell>
          <cell r="S212" t="str">
            <v>XS0157370775</v>
          </cell>
          <cell r="T212">
            <v>6000000</v>
          </cell>
        </row>
        <row r="213">
          <cell r="C213" t="str">
            <v>IT0001494357</v>
          </cell>
          <cell r="G213">
            <v>2334150</v>
          </cell>
          <cell r="S213" t="str">
            <v>XS0159383404</v>
          </cell>
          <cell r="T213">
            <v>5000000</v>
          </cell>
        </row>
        <row r="214">
          <cell r="C214" t="str">
            <v>IT0001494365</v>
          </cell>
          <cell r="G214">
            <v>269000</v>
          </cell>
          <cell r="S214" t="str">
            <v>XS0159494656</v>
          </cell>
          <cell r="T214">
            <v>10000000</v>
          </cell>
        </row>
        <row r="215">
          <cell r="C215" t="str">
            <v>XS0098003444</v>
          </cell>
          <cell r="G215">
            <v>1246932.33</v>
          </cell>
          <cell r="S215" t="str">
            <v>XS0159792836</v>
          </cell>
          <cell r="T215">
            <v>10000000</v>
          </cell>
        </row>
        <row r="216">
          <cell r="C216" t="str">
            <v>XS0099921206</v>
          </cell>
          <cell r="G216">
            <v>488000</v>
          </cell>
          <cell r="S216" t="str">
            <v>XS0166116466</v>
          </cell>
          <cell r="T216">
            <v>33000000</v>
          </cell>
        </row>
        <row r="217">
          <cell r="C217" t="str">
            <v>XS0106424772</v>
          </cell>
          <cell r="G217">
            <v>52447.61</v>
          </cell>
          <cell r="S217" t="str">
            <v>XS0166911353</v>
          </cell>
          <cell r="T217">
            <v>7000000</v>
          </cell>
        </row>
        <row r="218">
          <cell r="C218" t="str">
            <v>XS0106424939</v>
          </cell>
          <cell r="G218">
            <v>46834.21</v>
          </cell>
          <cell r="S218" t="str">
            <v>XS0169669081</v>
          </cell>
          <cell r="T218">
            <v>10000000</v>
          </cell>
        </row>
        <row r="219">
          <cell r="C219" t="str">
            <v>USG86314AA26</v>
          </cell>
          <cell r="G219">
            <v>824106.18</v>
          </cell>
          <cell r="S219" t="str">
            <v>XS0170059017</v>
          </cell>
          <cell r="T219">
            <v>4000000</v>
          </cell>
        </row>
        <row r="220">
          <cell r="C220" t="str">
            <v>XS0113451826</v>
          </cell>
          <cell r="G220">
            <v>580742.5</v>
          </cell>
          <cell r="S220" t="str">
            <v>XS0173031807</v>
          </cell>
          <cell r="T220">
            <v>10000000</v>
          </cell>
        </row>
        <row r="221">
          <cell r="C221" t="str">
            <v>XS0108115204</v>
          </cell>
          <cell r="G221">
            <v>782064.92</v>
          </cell>
          <cell r="S221" t="str">
            <v>XS0178323522</v>
          </cell>
          <cell r="T221">
            <v>10000000</v>
          </cell>
        </row>
        <row r="222">
          <cell r="C222" t="str">
            <v>XS0110624409</v>
          </cell>
          <cell r="G222">
            <v>3378200</v>
          </cell>
          <cell r="S222" t="str">
            <v>XS0178508221</v>
          </cell>
          <cell r="T222">
            <v>10000000</v>
          </cell>
        </row>
        <row r="223">
          <cell r="C223" t="str">
            <v>XS0128666152</v>
          </cell>
          <cell r="G223">
            <v>2063214</v>
          </cell>
          <cell r="S223" t="str">
            <v>XS0179096739</v>
          </cell>
          <cell r="T223">
            <v>9500000</v>
          </cell>
        </row>
        <row r="224">
          <cell r="C224" t="str">
            <v>USG1984QAA16</v>
          </cell>
          <cell r="G224">
            <v>144856.45000000001</v>
          </cell>
          <cell r="S224" t="str">
            <v>XS0180041278</v>
          </cell>
          <cell r="T224">
            <v>5000000</v>
          </cell>
        </row>
        <row r="225">
          <cell r="C225" t="str">
            <v>XS0107795535</v>
          </cell>
          <cell r="G225">
            <v>144127.81</v>
          </cell>
          <cell r="S225" t="str">
            <v>XS0182787159</v>
          </cell>
          <cell r="T225">
            <v>12000000</v>
          </cell>
        </row>
        <row r="226">
          <cell r="C226" t="str">
            <v>ES0338557004</v>
          </cell>
          <cell r="G226">
            <v>553216</v>
          </cell>
          <cell r="S226" t="str">
            <v>XS0185456166</v>
          </cell>
          <cell r="T226">
            <v>22500000</v>
          </cell>
        </row>
        <row r="227">
          <cell r="C227" t="str">
            <v>XS0099998410</v>
          </cell>
          <cell r="G227">
            <v>230414.8</v>
          </cell>
          <cell r="S227" t="str">
            <v>XS0185456836</v>
          </cell>
          <cell r="T227">
            <v>8000000</v>
          </cell>
        </row>
        <row r="228">
          <cell r="C228" t="str">
            <v>XS0166911353</v>
          </cell>
          <cell r="G228">
            <v>1019777.15</v>
          </cell>
          <cell r="S228" t="str">
            <v>XS0185547808</v>
          </cell>
          <cell r="T228">
            <v>10000000</v>
          </cell>
        </row>
        <row r="229">
          <cell r="C229" t="str">
            <v>US268565AA65</v>
          </cell>
          <cell r="G229">
            <v>4197863.5999999996</v>
          </cell>
          <cell r="S229" t="str">
            <v>USG3332KAA90</v>
          </cell>
          <cell r="T229">
            <v>5000000</v>
          </cell>
        </row>
        <row r="230">
          <cell r="C230" t="str">
            <v>XS0130116568</v>
          </cell>
          <cell r="G230">
            <v>1368200</v>
          </cell>
          <cell r="S230" t="str">
            <v>XS0187962104</v>
          </cell>
          <cell r="T230">
            <v>25000000</v>
          </cell>
        </row>
        <row r="231">
          <cell r="C231" t="str">
            <v>USG1984JAA72</v>
          </cell>
          <cell r="G231">
            <v>3550199.55</v>
          </cell>
          <cell r="S231" t="str">
            <v>XS0188615933</v>
          </cell>
          <cell r="T231">
            <v>32000000</v>
          </cell>
        </row>
        <row r="232">
          <cell r="C232" t="str">
            <v>USG1191RAB62</v>
          </cell>
          <cell r="G232">
            <v>383954.16</v>
          </cell>
          <cell r="S232" t="str">
            <v>USG1918TAB47</v>
          </cell>
          <cell r="T232">
            <v>9000000</v>
          </cell>
        </row>
        <row r="233">
          <cell r="C233" t="str">
            <v>XS0170059017</v>
          </cell>
          <cell r="G233">
            <v>107216.52</v>
          </cell>
          <cell r="S233" t="str">
            <v>XS0190254382</v>
          </cell>
          <cell r="T233">
            <v>40000000</v>
          </cell>
        </row>
        <row r="234">
          <cell r="C234" t="str">
            <v>XS0140352906</v>
          </cell>
          <cell r="G234">
            <v>199030</v>
          </cell>
          <cell r="S234" t="str">
            <v>USG66661AA01</v>
          </cell>
          <cell r="T234">
            <v>12000000</v>
          </cell>
        </row>
        <row r="235">
          <cell r="C235" t="str">
            <v>XS0119750031</v>
          </cell>
          <cell r="G235">
            <v>119596.65</v>
          </cell>
          <cell r="S235" t="str">
            <v>XS0179021059</v>
          </cell>
          <cell r="T235">
            <v>253980000</v>
          </cell>
        </row>
        <row r="236">
          <cell r="C236" t="str">
            <v>FR0000504466</v>
          </cell>
          <cell r="G236">
            <v>766880</v>
          </cell>
          <cell r="S236" t="str">
            <v>XS0179021307</v>
          </cell>
          <cell r="T236">
            <v>30600000</v>
          </cell>
        </row>
        <row r="237">
          <cell r="C237" t="str">
            <v>XS0121197809</v>
          </cell>
          <cell r="G237">
            <v>1014000</v>
          </cell>
          <cell r="S237" t="str">
            <v>XS0179021562</v>
          </cell>
          <cell r="T237">
            <v>30600000</v>
          </cell>
        </row>
        <row r="238">
          <cell r="C238" t="str">
            <v>XS0121381726</v>
          </cell>
          <cell r="G238">
            <v>1162250</v>
          </cell>
          <cell r="S238" t="str">
            <v>XS0179189310</v>
          </cell>
          <cell r="T238">
            <v>105060000</v>
          </cell>
        </row>
        <row r="239">
          <cell r="C239" t="str">
            <v>XS0104134787</v>
          </cell>
          <cell r="G239">
            <v>471289</v>
          </cell>
          <cell r="S239" t="str">
            <v>XS0190217777</v>
          </cell>
          <cell r="T239">
            <v>150000000</v>
          </cell>
        </row>
        <row r="240">
          <cell r="C240" t="str">
            <v>XS0132692384</v>
          </cell>
          <cell r="G240">
            <v>254690</v>
          </cell>
          <cell r="S240" t="str">
            <v>XS0190998905</v>
          </cell>
          <cell r="T240">
            <v>14000000</v>
          </cell>
        </row>
        <row r="241">
          <cell r="C241" t="str">
            <v>XS0119369204</v>
          </cell>
          <cell r="G241">
            <v>349060</v>
          </cell>
          <cell r="S241" t="str">
            <v>XS0143237088</v>
          </cell>
          <cell r="T241">
            <v>21500000</v>
          </cell>
        </row>
        <row r="242">
          <cell r="C242" t="str">
            <v>USG2549TAA19</v>
          </cell>
          <cell r="G242">
            <v>150136.79999999999</v>
          </cell>
          <cell r="S242" t="str">
            <v>USG1985HAA08</v>
          </cell>
          <cell r="T242">
            <v>12000000</v>
          </cell>
        </row>
        <row r="243">
          <cell r="C243" t="str">
            <v>USG25423AA55</v>
          </cell>
          <cell r="G243">
            <v>3753.5</v>
          </cell>
          <cell r="S243" t="str">
            <v>USG28618AE92</v>
          </cell>
          <cell r="T243">
            <v>8000000</v>
          </cell>
        </row>
        <row r="244">
          <cell r="C244" t="str">
            <v>XS0114670671</v>
          </cell>
          <cell r="G244">
            <v>213015</v>
          </cell>
          <cell r="S244" t="str">
            <v>USG7800SAA62</v>
          </cell>
          <cell r="T244">
            <v>30000000</v>
          </cell>
        </row>
        <row r="245">
          <cell r="C245" t="str">
            <v>XS0115283680</v>
          </cell>
          <cell r="G245">
            <v>24794.33</v>
          </cell>
          <cell r="S245" t="str">
            <v>XS0195303457</v>
          </cell>
          <cell r="T245">
            <v>7000000</v>
          </cell>
        </row>
        <row r="246">
          <cell r="C246" t="str">
            <v>XS0125882323</v>
          </cell>
          <cell r="G246">
            <v>1123036.5</v>
          </cell>
          <cell r="S246" t="str">
            <v>(Leer)</v>
          </cell>
        </row>
        <row r="247">
          <cell r="C247" t="str">
            <v>IT0003124804</v>
          </cell>
          <cell r="G247">
            <v>2691800</v>
          </cell>
          <cell r="S247" t="str">
            <v>USG6878DAC41</v>
          </cell>
          <cell r="T247">
            <v>20000000</v>
          </cell>
        </row>
        <row r="248">
          <cell r="C248" t="str">
            <v>USG2549TAA19</v>
          </cell>
          <cell r="G248">
            <v>211417.05</v>
          </cell>
          <cell r="S248" t="str">
            <v>XS0157203109</v>
          </cell>
          <cell r="T248">
            <v>10000000</v>
          </cell>
        </row>
        <row r="249">
          <cell r="C249" t="str">
            <v>XS0104058317</v>
          </cell>
          <cell r="G249">
            <v>199820</v>
          </cell>
          <cell r="S249" t="str">
            <v>XS0196448715</v>
          </cell>
          <cell r="T249">
            <v>7000000</v>
          </cell>
        </row>
        <row r="250">
          <cell r="C250" t="str">
            <v>ES0372269003</v>
          </cell>
          <cell r="G250">
            <v>264125</v>
          </cell>
          <cell r="S250" t="str">
            <v>USG1984KAA46</v>
          </cell>
          <cell r="T250">
            <v>15000000</v>
          </cell>
        </row>
        <row r="251">
          <cell r="C251" t="str">
            <v>XS0106424772</v>
          </cell>
          <cell r="G251">
            <v>49263.98</v>
          </cell>
          <cell r="S251" t="str">
            <v>IT0003401533</v>
          </cell>
          <cell r="T251">
            <v>15000000</v>
          </cell>
        </row>
        <row r="252">
          <cell r="C252" t="str">
            <v>XS0106424939</v>
          </cell>
          <cell r="G252">
            <v>43991.31</v>
          </cell>
          <cell r="S252" t="str">
            <v>XS0199111526</v>
          </cell>
          <cell r="T252">
            <v>125000000</v>
          </cell>
        </row>
        <row r="253">
          <cell r="C253" t="str">
            <v>DE0006104706</v>
          </cell>
          <cell r="G253">
            <v>249821.28</v>
          </cell>
          <cell r="S253" t="str">
            <v>XS0200096757</v>
          </cell>
          <cell r="T253">
            <v>125000000</v>
          </cell>
        </row>
        <row r="254">
          <cell r="C254" t="str">
            <v>XS0116880989</v>
          </cell>
          <cell r="G254">
            <v>787715.49</v>
          </cell>
          <cell r="S254" t="str">
            <v>XS0097409709</v>
          </cell>
          <cell r="T254">
            <v>20000000</v>
          </cell>
        </row>
        <row r="255">
          <cell r="C255" t="str">
            <v>XS0115596206</v>
          </cell>
          <cell r="G255">
            <v>904992</v>
          </cell>
          <cell r="S255" t="str">
            <v>XS0178324843</v>
          </cell>
          <cell r="T255">
            <v>6600000</v>
          </cell>
        </row>
        <row r="256">
          <cell r="C256" t="str">
            <v>XS0180041278</v>
          </cell>
          <cell r="G256">
            <v>108880.34</v>
          </cell>
          <cell r="S256" t="str">
            <v>XS0168253523</v>
          </cell>
          <cell r="T256">
            <v>15000000</v>
          </cell>
        </row>
        <row r="257">
          <cell r="C257" t="str">
            <v>XS0099708199</v>
          </cell>
          <cell r="G257">
            <v>272855.93</v>
          </cell>
          <cell r="S257" t="str">
            <v>USG5370DAD78</v>
          </cell>
          <cell r="T257">
            <v>6000000</v>
          </cell>
        </row>
        <row r="258">
          <cell r="C258" t="str">
            <v>XS0099947268</v>
          </cell>
          <cell r="G258">
            <v>1206022</v>
          </cell>
          <cell r="S258" t="str">
            <v>USG0621PAB25</v>
          </cell>
          <cell r="T258">
            <v>8000000</v>
          </cell>
        </row>
        <row r="259">
          <cell r="C259" t="str">
            <v>USG7253AAA72</v>
          </cell>
          <cell r="G259">
            <v>871232.88</v>
          </cell>
          <cell r="S259" t="str">
            <v>XS0204255128</v>
          </cell>
          <cell r="T259">
            <v>8000000</v>
          </cell>
        </row>
        <row r="260">
          <cell r="C260" t="str">
            <v>XS0119750031</v>
          </cell>
          <cell r="G260">
            <v>109790.31</v>
          </cell>
          <cell r="S260" t="str">
            <v>USG0969TAB47</v>
          </cell>
          <cell r="T260">
            <v>10000000</v>
          </cell>
        </row>
        <row r="261">
          <cell r="C261" t="str">
            <v>USG1983WAA92</v>
          </cell>
          <cell r="G261">
            <v>272047.42</v>
          </cell>
          <cell r="S261" t="str">
            <v>USG6843PAB16</v>
          </cell>
          <cell r="T261">
            <v>7000000</v>
          </cell>
        </row>
        <row r="262">
          <cell r="C262" t="str">
            <v>IT0003094460</v>
          </cell>
          <cell r="G262">
            <v>1673100</v>
          </cell>
          <cell r="S262" t="str">
            <v>XS0159150563</v>
          </cell>
          <cell r="T262">
            <v>20000000</v>
          </cell>
        </row>
        <row r="263">
          <cell r="C263" t="str">
            <v>FR0000504466</v>
          </cell>
          <cell r="G263">
            <v>674900</v>
          </cell>
          <cell r="S263" t="str">
            <v>USG5697AAA54</v>
          </cell>
          <cell r="T263">
            <v>10000000</v>
          </cell>
        </row>
        <row r="264">
          <cell r="C264" t="str">
            <v>IT0003382766</v>
          </cell>
          <cell r="G264">
            <v>171178.88</v>
          </cell>
          <cell r="S264" t="str">
            <v>USG1770TAC92</v>
          </cell>
          <cell r="T264">
            <v>9000000</v>
          </cell>
        </row>
        <row r="265">
          <cell r="C265" t="str">
            <v>XS0098804452</v>
          </cell>
          <cell r="G265">
            <v>528918.9</v>
          </cell>
          <cell r="S265" t="str">
            <v>USG1770TAE58</v>
          </cell>
          <cell r="T265">
            <v>3000000</v>
          </cell>
        </row>
        <row r="266">
          <cell r="C266" t="str">
            <v>USG1983WAA92</v>
          </cell>
          <cell r="G266">
            <v>365677.9</v>
          </cell>
          <cell r="S266" t="str">
            <v>USG9695XAA93</v>
          </cell>
          <cell r="T266">
            <v>14000000</v>
          </cell>
        </row>
        <row r="267">
          <cell r="C267" t="str">
            <v>USG1983WAA92</v>
          </cell>
          <cell r="G267">
            <v>136023.70000000001</v>
          </cell>
          <cell r="S267" t="str">
            <v>USG9695XAB76</v>
          </cell>
          <cell r="T267">
            <v>6000000</v>
          </cell>
        </row>
        <row r="268">
          <cell r="C268" t="str">
            <v>DE0006482680</v>
          </cell>
          <cell r="G268">
            <v>832957.8</v>
          </cell>
          <cell r="S268" t="str">
            <v>XS0206421140</v>
          </cell>
          <cell r="T268">
            <v>9000000</v>
          </cell>
        </row>
        <row r="269">
          <cell r="C269" t="str">
            <v>XS0104134787</v>
          </cell>
          <cell r="G269">
            <v>470713.75</v>
          </cell>
          <cell r="S269" t="str">
            <v>USG9886WAA02</v>
          </cell>
          <cell r="T269">
            <v>15000000</v>
          </cell>
        </row>
        <row r="270">
          <cell r="C270" t="str">
            <v>XS0119369204</v>
          </cell>
          <cell r="G270">
            <v>434956</v>
          </cell>
          <cell r="S270" t="str">
            <v>USG41058AD36</v>
          </cell>
          <cell r="T270">
            <v>10000000</v>
          </cell>
        </row>
        <row r="271">
          <cell r="C271" t="str">
            <v>XS0134904498</v>
          </cell>
          <cell r="G271">
            <v>1384674.34</v>
          </cell>
          <cell r="S271" t="str">
            <v>XS0206218181</v>
          </cell>
          <cell r="T271">
            <v>366500000</v>
          </cell>
        </row>
        <row r="272">
          <cell r="C272" t="str">
            <v>XS0102236527</v>
          </cell>
          <cell r="G272">
            <v>25000000</v>
          </cell>
          <cell r="S272" t="str">
            <v>XS0165931410</v>
          </cell>
          <cell r="T272">
            <v>7000000</v>
          </cell>
        </row>
        <row r="273">
          <cell r="C273" t="str">
            <v>USG47785AB92</v>
          </cell>
          <cell r="G273">
            <v>87759.25</v>
          </cell>
          <cell r="S273" t="str">
            <v>USG84037AB91</v>
          </cell>
          <cell r="T273">
            <v>15000000</v>
          </cell>
        </row>
        <row r="274">
          <cell r="C274" t="str">
            <v>XS0132692384</v>
          </cell>
          <cell r="G274">
            <v>208230</v>
          </cell>
          <cell r="S274" t="str">
            <v>XS0213061343</v>
          </cell>
          <cell r="T274">
            <v>45000000</v>
          </cell>
        </row>
        <row r="275">
          <cell r="C275" t="str">
            <v>XS0114670671</v>
          </cell>
          <cell r="G275">
            <v>253110</v>
          </cell>
          <cell r="S275" t="str">
            <v>XS0213444945</v>
          </cell>
          <cell r="T275">
            <v>20000000</v>
          </cell>
        </row>
        <row r="276">
          <cell r="C276" t="str">
            <v>XS0104058317</v>
          </cell>
          <cell r="G276">
            <v>180397</v>
          </cell>
          <cell r="S276" t="str">
            <v>USG2861EAB23</v>
          </cell>
          <cell r="T276">
            <v>10000000</v>
          </cell>
        </row>
        <row r="277">
          <cell r="C277" t="str">
            <v>XS0106424772</v>
          </cell>
          <cell r="G277">
            <v>30575.25</v>
          </cell>
          <cell r="S277" t="str">
            <v>USG46721AC33</v>
          </cell>
          <cell r="T277">
            <v>20000000</v>
          </cell>
        </row>
        <row r="278">
          <cell r="C278" t="str">
            <v>XS0106424939</v>
          </cell>
          <cell r="G278">
            <v>27302.83</v>
          </cell>
          <cell r="S278" t="str">
            <v>USG26798AD32</v>
          </cell>
          <cell r="T278">
            <v>5000000</v>
          </cell>
        </row>
        <row r="279">
          <cell r="C279" t="str">
            <v>XS0102108106</v>
          </cell>
          <cell r="G279">
            <v>440089.88</v>
          </cell>
          <cell r="S279" t="str">
            <v>USG53727AB26</v>
          </cell>
          <cell r="T279">
            <v>4000000</v>
          </cell>
        </row>
        <row r="280">
          <cell r="C280" t="str">
            <v>XS0132407791</v>
          </cell>
          <cell r="G280">
            <v>150977.99</v>
          </cell>
          <cell r="S280" t="str">
            <v>XS0213892770</v>
          </cell>
          <cell r="T280">
            <v>5000000</v>
          </cell>
        </row>
        <row r="281">
          <cell r="C281" t="str">
            <v>XS0132407874</v>
          </cell>
          <cell r="G281">
            <v>302256.89</v>
          </cell>
          <cell r="S281" t="str">
            <v>XS0215782581</v>
          </cell>
          <cell r="T281">
            <v>14000000</v>
          </cell>
        </row>
        <row r="282">
          <cell r="C282" t="str">
            <v>USG27574AA33</v>
          </cell>
          <cell r="G282">
            <v>1053953.3999999999</v>
          </cell>
          <cell r="S282" t="str">
            <v>XS0215346254</v>
          </cell>
          <cell r="T282">
            <v>100000000</v>
          </cell>
        </row>
        <row r="283">
          <cell r="C283" t="str">
            <v>XS0159494656</v>
          </cell>
          <cell r="G283">
            <v>1186129</v>
          </cell>
          <cell r="S283" t="str">
            <v>XS0216301449</v>
          </cell>
          <cell r="T283">
            <v>0</v>
          </cell>
        </row>
        <row r="284">
          <cell r="C284" t="str">
            <v>XS0113780729</v>
          </cell>
          <cell r="G284">
            <v>602097.5</v>
          </cell>
          <cell r="S284" t="str">
            <v>XS0216466796</v>
          </cell>
          <cell r="T284">
            <v>100000000</v>
          </cell>
        </row>
        <row r="285">
          <cell r="C285" t="str">
            <v>XS0115283250</v>
          </cell>
          <cell r="G285">
            <v>465996</v>
          </cell>
          <cell r="S285" t="str">
            <v>XS0215477356</v>
          </cell>
          <cell r="T285">
            <v>15500000</v>
          </cell>
        </row>
        <row r="286">
          <cell r="C286" t="str">
            <v>XS0119750031</v>
          </cell>
          <cell r="G286">
            <v>119081.75</v>
          </cell>
          <cell r="S286" t="str">
            <v>USG1146EAD79</v>
          </cell>
          <cell r="T286">
            <v>12000000</v>
          </cell>
        </row>
        <row r="287">
          <cell r="C287" t="str">
            <v>XS0115283680</v>
          </cell>
          <cell r="G287">
            <v>62255</v>
          </cell>
          <cell r="S287" t="str">
            <v>XS0195302640</v>
          </cell>
          <cell r="T287">
            <v>6200000</v>
          </cell>
        </row>
        <row r="288">
          <cell r="C288" t="str">
            <v>XS0104134787</v>
          </cell>
          <cell r="G288">
            <v>748696.23</v>
          </cell>
          <cell r="S288" t="str">
            <v>USG5741VAC12</v>
          </cell>
          <cell r="T288">
            <v>8500000</v>
          </cell>
        </row>
        <row r="289">
          <cell r="C289" t="str">
            <v>ES0338675004</v>
          </cell>
          <cell r="G289">
            <v>377548</v>
          </cell>
          <cell r="S289" t="str">
            <v>USG9465RAC63</v>
          </cell>
          <cell r="T289">
            <v>8000000</v>
          </cell>
        </row>
        <row r="290">
          <cell r="C290" t="str">
            <v>XS0119369204</v>
          </cell>
          <cell r="G290">
            <v>531146</v>
          </cell>
          <cell r="S290" t="str">
            <v>USG64427AB67</v>
          </cell>
          <cell r="T290">
            <v>10000000</v>
          </cell>
        </row>
        <row r="291">
          <cell r="C291" t="str">
            <v>USG6845QAA97</v>
          </cell>
          <cell r="G291">
            <v>275615.69</v>
          </cell>
          <cell r="S291" t="str">
            <v>USG37892AD18</v>
          </cell>
          <cell r="T291">
            <v>7000000</v>
          </cell>
        </row>
        <row r="292">
          <cell r="C292" t="str">
            <v>XS0132692384</v>
          </cell>
          <cell r="G292">
            <v>197630</v>
          </cell>
          <cell r="S292" t="str">
            <v>XS0218153905</v>
          </cell>
          <cell r="T292">
            <v>20000000</v>
          </cell>
        </row>
        <row r="293">
          <cell r="C293" t="str">
            <v>XS0095783824</v>
          </cell>
          <cell r="G293">
            <v>3396618.2</v>
          </cell>
          <cell r="S293" t="str">
            <v>XS0218111739</v>
          </cell>
          <cell r="T293">
            <v>12000000</v>
          </cell>
        </row>
        <row r="294">
          <cell r="C294" t="str">
            <v>XS0114670671</v>
          </cell>
          <cell r="G294">
            <v>187665</v>
          </cell>
          <cell r="S294" t="str">
            <v>XS0218780574</v>
          </cell>
          <cell r="T294">
            <v>15000000</v>
          </cell>
        </row>
        <row r="295">
          <cell r="C295" t="str">
            <v>XS0104058317</v>
          </cell>
          <cell r="G295">
            <v>171463.5</v>
          </cell>
          <cell r="S295" t="str">
            <v>XS0220306475</v>
          </cell>
          <cell r="T295">
            <v>10000000</v>
          </cell>
        </row>
        <row r="296">
          <cell r="C296" t="str">
            <v>XS0116584821</v>
          </cell>
          <cell r="G296">
            <v>799092</v>
          </cell>
          <cell r="S296" t="str">
            <v>XS0218824968</v>
          </cell>
          <cell r="T296">
            <v>13400000</v>
          </cell>
        </row>
        <row r="297">
          <cell r="C297" t="str">
            <v>USG1984QAA16</v>
          </cell>
          <cell r="G297">
            <v>112931.55</v>
          </cell>
          <cell r="S297" t="str">
            <v>USG4204AAB29</v>
          </cell>
          <cell r="T297">
            <v>20000000</v>
          </cell>
        </row>
        <row r="298">
          <cell r="C298" t="str">
            <v>USG1891KAB47</v>
          </cell>
          <cell r="G298">
            <v>142422.23000000001</v>
          </cell>
          <cell r="S298" t="str">
            <v>US09201KAA16</v>
          </cell>
          <cell r="T298">
            <v>15000000</v>
          </cell>
        </row>
        <row r="299">
          <cell r="C299" t="str">
            <v>USG2840JAA90</v>
          </cell>
          <cell r="G299">
            <v>1703983.54</v>
          </cell>
          <cell r="S299" t="str">
            <v>XS0221764128</v>
          </cell>
          <cell r="T299">
            <v>15000000</v>
          </cell>
        </row>
        <row r="300">
          <cell r="C300" t="str">
            <v>XS0128666152</v>
          </cell>
          <cell r="G300">
            <v>86120</v>
          </cell>
          <cell r="S300" t="str">
            <v>XS0223022483</v>
          </cell>
          <cell r="T300">
            <v>15000000</v>
          </cell>
        </row>
        <row r="301">
          <cell r="C301" t="str">
            <v>XS0103230297</v>
          </cell>
          <cell r="G301">
            <v>19000000</v>
          </cell>
          <cell r="S301" t="str">
            <v>USG5083XAB58</v>
          </cell>
          <cell r="T301">
            <v>5000000</v>
          </cell>
        </row>
        <row r="302">
          <cell r="C302" t="str">
            <v>XS0099921206</v>
          </cell>
          <cell r="G302">
            <v>2654000</v>
          </cell>
          <cell r="S302" t="str">
            <v>IT0003872774</v>
          </cell>
          <cell r="T302">
            <v>12000000</v>
          </cell>
        </row>
        <row r="303">
          <cell r="C303" t="str">
            <v>XS0096808026</v>
          </cell>
          <cell r="G303">
            <v>488571.42</v>
          </cell>
          <cell r="S303" t="str">
            <v>USG40443AC09</v>
          </cell>
          <cell r="T303">
            <v>11000000</v>
          </cell>
        </row>
        <row r="304">
          <cell r="C304" t="str">
            <v>XS0103229950</v>
          </cell>
          <cell r="G304">
            <v>15000000</v>
          </cell>
          <cell r="S304" t="str">
            <v>XS0223492447</v>
          </cell>
          <cell r="T304">
            <v>10000000</v>
          </cell>
        </row>
        <row r="305">
          <cell r="C305" t="str">
            <v>XS0166911353</v>
          </cell>
          <cell r="G305">
            <v>163525.6</v>
          </cell>
          <cell r="S305" t="str">
            <v>XS0220320385</v>
          </cell>
          <cell r="T305">
            <v>6000000</v>
          </cell>
        </row>
        <row r="306">
          <cell r="C306" t="str">
            <v>XS0108115204</v>
          </cell>
          <cell r="G306">
            <v>772249.38</v>
          </cell>
          <cell r="S306" t="str">
            <v>USG00107AE57</v>
          </cell>
          <cell r="T306">
            <v>20000000</v>
          </cell>
        </row>
        <row r="307">
          <cell r="C307" t="str">
            <v>XS0107795535</v>
          </cell>
          <cell r="G307">
            <v>131778.92000000001</v>
          </cell>
          <cell r="S307" t="str">
            <v>XS0224786565</v>
          </cell>
          <cell r="T307">
            <v>50000000</v>
          </cell>
        </row>
        <row r="308">
          <cell r="C308" t="str">
            <v>XS0106424772</v>
          </cell>
          <cell r="G308">
            <v>46323.78</v>
          </cell>
          <cell r="S308" t="str">
            <v>USG37913AD54</v>
          </cell>
          <cell r="T308">
            <v>9000000</v>
          </cell>
        </row>
        <row r="309">
          <cell r="C309" t="str">
            <v>XS0106424939</v>
          </cell>
          <cell r="G309">
            <v>41365.81</v>
          </cell>
          <cell r="S309" t="str">
            <v>XS0223071779</v>
          </cell>
          <cell r="T309">
            <v>50000000</v>
          </cell>
        </row>
        <row r="310">
          <cell r="C310" t="str">
            <v>ES0338557004</v>
          </cell>
          <cell r="G310">
            <v>388343.99</v>
          </cell>
          <cell r="S310" t="str">
            <v>USG44257AB23</v>
          </cell>
          <cell r="T310">
            <v>4800000</v>
          </cell>
        </row>
        <row r="311">
          <cell r="C311" t="str">
            <v>XS0099998410</v>
          </cell>
          <cell r="G311">
            <v>226203.26</v>
          </cell>
          <cell r="S311" t="str">
            <v>USG4781XAA57</v>
          </cell>
          <cell r="T311">
            <v>20000000</v>
          </cell>
        </row>
        <row r="312">
          <cell r="C312" t="str">
            <v>XS0113451826</v>
          </cell>
          <cell r="G312">
            <v>875627.07</v>
          </cell>
          <cell r="S312" t="str">
            <v>USG8961RAA17</v>
          </cell>
          <cell r="T312">
            <v>25000000</v>
          </cell>
        </row>
        <row r="313">
          <cell r="C313" t="str">
            <v>XS0097409709</v>
          </cell>
          <cell r="G313">
            <v>3511961.2</v>
          </cell>
          <cell r="S313" t="str">
            <v>XS0229750996</v>
          </cell>
          <cell r="T313">
            <v>50000000</v>
          </cell>
        </row>
        <row r="314">
          <cell r="C314" t="str">
            <v>XS0170059017</v>
          </cell>
          <cell r="G314">
            <v>103092.78</v>
          </cell>
          <cell r="S314" t="str">
            <v>XS0230814823</v>
          </cell>
          <cell r="T314">
            <v>50000000</v>
          </cell>
        </row>
        <row r="315">
          <cell r="C315" t="str">
            <v>USG1191RAB62</v>
          </cell>
          <cell r="G315">
            <v>354454.92</v>
          </cell>
          <cell r="S315" t="str">
            <v>USG2066RAC46</v>
          </cell>
          <cell r="T315">
            <v>10000000</v>
          </cell>
        </row>
        <row r="316">
          <cell r="C316" t="str">
            <v>XS0140352906</v>
          </cell>
          <cell r="G316">
            <v>196830</v>
          </cell>
          <cell r="S316" t="str">
            <v>XS0230483611</v>
          </cell>
          <cell r="T316">
            <v>14000000</v>
          </cell>
        </row>
        <row r="317">
          <cell r="C317" t="str">
            <v>XS0119750031</v>
          </cell>
          <cell r="G317">
            <v>85636.44</v>
          </cell>
          <cell r="S317" t="str">
            <v>USG21011AC84</v>
          </cell>
          <cell r="T317">
            <v>13000000</v>
          </cell>
        </row>
        <row r="318">
          <cell r="C318" t="str">
            <v>XS0121197809</v>
          </cell>
          <cell r="G318">
            <v>753000</v>
          </cell>
          <cell r="S318" t="str">
            <v>USG2862CAB57</v>
          </cell>
          <cell r="T318">
            <v>30000000</v>
          </cell>
        </row>
        <row r="319">
          <cell r="C319" t="str">
            <v>FR0000504466</v>
          </cell>
          <cell r="G319">
            <v>633760</v>
          </cell>
          <cell r="S319" t="str">
            <v>XS0233275626</v>
          </cell>
          <cell r="T319">
            <v>6000000</v>
          </cell>
        </row>
        <row r="320">
          <cell r="C320" t="str">
            <v>USG25423AA55</v>
          </cell>
          <cell r="G320">
            <v>3725.9</v>
          </cell>
          <cell r="S320" t="str">
            <v>XS0215780452</v>
          </cell>
          <cell r="T320">
            <v>10000000</v>
          </cell>
        </row>
        <row r="321">
          <cell r="C321" t="str">
            <v>XS0121381726</v>
          </cell>
          <cell r="G321">
            <v>968200</v>
          </cell>
          <cell r="S321" t="str">
            <v>XS0233115269</v>
          </cell>
          <cell r="T321">
            <v>10000000</v>
          </cell>
        </row>
        <row r="322">
          <cell r="C322" t="str">
            <v>XS0104134787</v>
          </cell>
          <cell r="G322">
            <v>716784.25</v>
          </cell>
          <cell r="S322" t="str">
            <v>XS0233875227</v>
          </cell>
          <cell r="T322">
            <v>10000000</v>
          </cell>
        </row>
        <row r="323">
          <cell r="C323" t="str">
            <v>XS0114670671</v>
          </cell>
          <cell r="G323">
            <v>244455</v>
          </cell>
          <cell r="S323" t="str">
            <v>USG00929AC63</v>
          </cell>
          <cell r="T323">
            <v>7000000</v>
          </cell>
        </row>
        <row r="324">
          <cell r="C324" t="str">
            <v>XS0132692384</v>
          </cell>
          <cell r="G324">
            <v>190390</v>
          </cell>
          <cell r="S324" t="str">
            <v>USG0010UAA28</v>
          </cell>
          <cell r="T324">
            <v>35000000</v>
          </cell>
        </row>
        <row r="325">
          <cell r="C325" t="str">
            <v>IT0003124804</v>
          </cell>
          <cell r="G325">
            <v>551600</v>
          </cell>
          <cell r="S325" t="str">
            <v>USG0010CAA20</v>
          </cell>
          <cell r="T325">
            <v>20000000</v>
          </cell>
        </row>
        <row r="326">
          <cell r="C326" t="str">
            <v>XS0104058317</v>
          </cell>
          <cell r="G326">
            <v>323779</v>
          </cell>
          <cell r="S326" t="str">
            <v>XS0182359603</v>
          </cell>
          <cell r="T326">
            <v>4000000</v>
          </cell>
        </row>
        <row r="327">
          <cell r="C327" t="str">
            <v>USG7800SAA62</v>
          </cell>
          <cell r="G327">
            <v>172179.99</v>
          </cell>
          <cell r="S327" t="str">
            <v>USG2576GAD90</v>
          </cell>
          <cell r="T327">
            <v>10000000</v>
          </cell>
        </row>
        <row r="328">
          <cell r="C328" t="str">
            <v>XS0099708199</v>
          </cell>
          <cell r="G328">
            <v>192579.96</v>
          </cell>
          <cell r="S328" t="str">
            <v>XS0235641148</v>
          </cell>
          <cell r="T328">
            <v>5000000</v>
          </cell>
        </row>
        <row r="329">
          <cell r="C329" t="str">
            <v>XS0111598008</v>
          </cell>
          <cell r="G329">
            <v>486826.92</v>
          </cell>
          <cell r="S329" t="str">
            <v>USG0010FAA50</v>
          </cell>
          <cell r="T329">
            <v>20750000</v>
          </cell>
        </row>
        <row r="330">
          <cell r="C330" t="str">
            <v>ES0372269003</v>
          </cell>
          <cell r="G330">
            <v>267446</v>
          </cell>
          <cell r="S330" t="str">
            <v>USG9585MAC22</v>
          </cell>
          <cell r="T330">
            <v>15000000</v>
          </cell>
        </row>
        <row r="331">
          <cell r="C331" t="str">
            <v>XS0116880989</v>
          </cell>
          <cell r="G331">
            <v>623823.14</v>
          </cell>
          <cell r="S331" t="str">
            <v>USG1984RAB71</v>
          </cell>
          <cell r="T331">
            <v>2500000</v>
          </cell>
        </row>
        <row r="332">
          <cell r="C332" t="str">
            <v>XS0106424939</v>
          </cell>
          <cell r="G332">
            <v>31620.560000000001</v>
          </cell>
          <cell r="S332" t="str">
            <v>XS0238951536</v>
          </cell>
          <cell r="T332">
            <v>50000000</v>
          </cell>
        </row>
        <row r="333">
          <cell r="C333" t="str">
            <v>USG7253AAB55</v>
          </cell>
          <cell r="G333">
            <v>15000000</v>
          </cell>
          <cell r="S333" t="str">
            <v>XS0241267573</v>
          </cell>
          <cell r="T333">
            <v>5000000</v>
          </cell>
        </row>
        <row r="334">
          <cell r="C334" t="str">
            <v>XS0106424772</v>
          </cell>
          <cell r="G334">
            <v>35410.5</v>
          </cell>
          <cell r="S334" t="str">
            <v>XS0238435449</v>
          </cell>
          <cell r="T334">
            <v>25000000</v>
          </cell>
        </row>
        <row r="335">
          <cell r="C335" t="str">
            <v>USG1984KAA46</v>
          </cell>
          <cell r="G335">
            <v>43391.55</v>
          </cell>
          <cell r="S335" t="str">
            <v>XS0246684103</v>
          </cell>
          <cell r="T335">
            <v>5000000</v>
          </cell>
        </row>
        <row r="336">
          <cell r="C336" t="str">
            <v>USG7608AAB73</v>
          </cell>
          <cell r="G336">
            <v>15500000</v>
          </cell>
          <cell r="S336" t="str">
            <v>XS0248332750</v>
          </cell>
          <cell r="T336">
            <v>10000000</v>
          </cell>
        </row>
        <row r="337">
          <cell r="C337" t="str">
            <v>XS0180041278</v>
          </cell>
          <cell r="G337">
            <v>106087.89</v>
          </cell>
          <cell r="S337" t="str">
            <v>XS0247632424</v>
          </cell>
          <cell r="T337">
            <v>15000000</v>
          </cell>
        </row>
        <row r="338">
          <cell r="C338" t="str">
            <v>IT0003382766</v>
          </cell>
          <cell r="G338">
            <v>136432.4</v>
          </cell>
          <cell r="S338" t="str">
            <v>XS0250344651</v>
          </cell>
          <cell r="T338">
            <v>28000000</v>
          </cell>
        </row>
        <row r="339">
          <cell r="C339" t="str">
            <v>XS0098804452</v>
          </cell>
          <cell r="G339">
            <v>434648.58</v>
          </cell>
          <cell r="S339" t="str">
            <v>USG9590VAA91</v>
          </cell>
          <cell r="T339">
            <v>15000000</v>
          </cell>
        </row>
        <row r="340">
          <cell r="C340" t="str">
            <v>USG7608AAC56</v>
          </cell>
          <cell r="G340">
            <v>10000000</v>
          </cell>
          <cell r="S340" t="str">
            <v>USG22336AA25</v>
          </cell>
          <cell r="T340">
            <v>22000000</v>
          </cell>
        </row>
        <row r="341">
          <cell r="C341" t="str">
            <v>FR0000504466</v>
          </cell>
          <cell r="G341">
            <v>594080</v>
          </cell>
          <cell r="S341" t="str">
            <v>ED7688861</v>
          </cell>
          <cell r="T341">
            <v>300000000</v>
          </cell>
        </row>
        <row r="342">
          <cell r="C342" t="str">
            <v>FR0000504466</v>
          </cell>
          <cell r="G342">
            <v>668760</v>
          </cell>
          <cell r="S342" t="str">
            <v>XS0194839592</v>
          </cell>
          <cell r="T342">
            <v>22500000</v>
          </cell>
        </row>
        <row r="343">
          <cell r="C343" t="str">
            <v>USG1983WAA92</v>
          </cell>
          <cell r="G343">
            <v>399426.03</v>
          </cell>
          <cell r="S343" t="str">
            <v>XS0194841812</v>
          </cell>
          <cell r="T343">
            <v>25000000</v>
          </cell>
        </row>
        <row r="344">
          <cell r="C344" t="str">
            <v>XS0119750031</v>
          </cell>
          <cell r="G344">
            <v>115622.29</v>
          </cell>
          <cell r="S344" t="str">
            <v>XS0196419377</v>
          </cell>
          <cell r="T344">
            <v>12500000</v>
          </cell>
        </row>
        <row r="345">
          <cell r="C345" t="str">
            <v>USG27575AA08</v>
          </cell>
          <cell r="G345">
            <v>634871.85</v>
          </cell>
          <cell r="S345" t="str">
            <v>XS0196420383</v>
          </cell>
          <cell r="T345">
            <v>6500000</v>
          </cell>
        </row>
        <row r="346">
          <cell r="C346" t="str">
            <v>USG7253AAA72</v>
          </cell>
          <cell r="G346">
            <v>1463013.696</v>
          </cell>
          <cell r="S346" t="str">
            <v>XS0259723681</v>
          </cell>
          <cell r="T346">
            <v>50000000</v>
          </cell>
        </row>
        <row r="347">
          <cell r="C347" t="str">
            <v>USG1983WAA92</v>
          </cell>
          <cell r="G347">
            <v>199713.01</v>
          </cell>
          <cell r="S347" t="str">
            <v>XS0259167947</v>
          </cell>
          <cell r="T347">
            <v>10000000</v>
          </cell>
        </row>
        <row r="348">
          <cell r="C348" t="str">
            <v>DE0006482680</v>
          </cell>
          <cell r="G348">
            <v>905169.76</v>
          </cell>
          <cell r="S348" t="str">
            <v>XS0267126372</v>
          </cell>
          <cell r="T348">
            <v>14875000</v>
          </cell>
        </row>
        <row r="349">
          <cell r="C349" t="str">
            <v>XS0119369204</v>
          </cell>
          <cell r="G349">
            <v>599664</v>
          </cell>
          <cell r="S349" t="str">
            <v>XS0269197629</v>
          </cell>
          <cell r="T349">
            <v>40000000</v>
          </cell>
        </row>
        <row r="350">
          <cell r="C350" t="str">
            <v>XS0104134787</v>
          </cell>
          <cell r="G350">
            <v>601958.5</v>
          </cell>
          <cell r="S350" t="str">
            <v>USG2862KAE13</v>
          </cell>
          <cell r="T350">
            <v>20000000</v>
          </cell>
        </row>
        <row r="351">
          <cell r="C351" t="str">
            <v>XS0114670671</v>
          </cell>
          <cell r="G351">
            <v>149400</v>
          </cell>
          <cell r="S351" t="str">
            <v>XS0258496479</v>
          </cell>
          <cell r="T351">
            <v>366500000</v>
          </cell>
        </row>
        <row r="352">
          <cell r="C352" t="str">
            <v>XS0119369204</v>
          </cell>
          <cell r="G352">
            <v>571220.86</v>
          </cell>
          <cell r="S352" t="str">
            <v>XS0272826289</v>
          </cell>
          <cell r="T352">
            <v>25000000</v>
          </cell>
        </row>
        <row r="353">
          <cell r="C353" t="str">
            <v>XS0132692384</v>
          </cell>
          <cell r="G353">
            <v>170620</v>
          </cell>
          <cell r="S353" t="str">
            <v>XS0276068730</v>
          </cell>
          <cell r="T353">
            <v>9000000</v>
          </cell>
        </row>
        <row r="354">
          <cell r="C354" t="str">
            <v>XS0104058317</v>
          </cell>
          <cell r="G354">
            <v>62978</v>
          </cell>
          <cell r="S354" t="str">
            <v>XS0279392525</v>
          </cell>
          <cell r="T354">
            <v>25000000</v>
          </cell>
        </row>
        <row r="355">
          <cell r="C355" t="str">
            <v>USG8993BAA82</v>
          </cell>
          <cell r="G355">
            <v>1369026.49</v>
          </cell>
          <cell r="S355" t="str">
            <v>XS0278112304</v>
          </cell>
          <cell r="T355">
            <v>15000000</v>
          </cell>
        </row>
        <row r="356">
          <cell r="C356" t="str">
            <v>XS0132407791</v>
          </cell>
          <cell r="G356">
            <v>158566.85</v>
          </cell>
          <cell r="S356" t="str">
            <v>USL0525CAF34</v>
          </cell>
          <cell r="T356">
            <v>15000000</v>
          </cell>
        </row>
        <row r="357">
          <cell r="C357" t="str">
            <v>XS0132407874</v>
          </cell>
          <cell r="G357">
            <v>317449.71999999997</v>
          </cell>
          <cell r="S357" t="str">
            <v>XS0278172977</v>
          </cell>
          <cell r="T357">
            <v>15000000</v>
          </cell>
        </row>
        <row r="358">
          <cell r="C358" t="str">
            <v>XS0102108106</v>
          </cell>
          <cell r="G358">
            <v>422749.3</v>
          </cell>
          <cell r="S358" t="str">
            <v>XS0282589414</v>
          </cell>
          <cell r="T358">
            <v>25000000</v>
          </cell>
        </row>
        <row r="359">
          <cell r="C359" t="str">
            <v>XS0106424939</v>
          </cell>
          <cell r="G359">
            <v>37396.78</v>
          </cell>
          <cell r="S359" t="str">
            <v>USG9589EAA04</v>
          </cell>
          <cell r="T359">
            <v>25000000</v>
          </cell>
        </row>
        <row r="360">
          <cell r="C360" t="str">
            <v>XS0113780729</v>
          </cell>
          <cell r="G360">
            <v>515717.89</v>
          </cell>
          <cell r="S360" t="str">
            <v>USG4162UAB82</v>
          </cell>
          <cell r="T360">
            <v>5000000</v>
          </cell>
        </row>
        <row r="361">
          <cell r="C361" t="str">
            <v>ES0338675004</v>
          </cell>
          <cell r="G361">
            <v>414585.99</v>
          </cell>
          <cell r="S361" t="str">
            <v>XS0290217081</v>
          </cell>
          <cell r="T361">
            <v>10000000</v>
          </cell>
        </row>
        <row r="362">
          <cell r="C362" t="str">
            <v>XS0106424772</v>
          </cell>
          <cell r="G362">
            <v>41879.040000000001</v>
          </cell>
          <cell r="S362" t="str">
            <v>XS0290723377</v>
          </cell>
          <cell r="T362">
            <v>35000000</v>
          </cell>
        </row>
        <row r="363">
          <cell r="C363" t="str">
            <v>XS0115283250</v>
          </cell>
          <cell r="G363">
            <v>438748.44</v>
          </cell>
          <cell r="S363" t="str">
            <v>XS0292631677</v>
          </cell>
          <cell r="T363">
            <v>15000000</v>
          </cell>
        </row>
        <row r="364">
          <cell r="C364" t="str">
            <v>IT0003473748</v>
          </cell>
          <cell r="G364">
            <v>1558932.5</v>
          </cell>
          <cell r="S364" t="str">
            <v>XS0289818055</v>
          </cell>
          <cell r="T364">
            <v>35000000</v>
          </cell>
        </row>
        <row r="365">
          <cell r="C365" t="str">
            <v>XS0119750031</v>
          </cell>
          <cell r="G365">
            <v>111109.49</v>
          </cell>
          <cell r="S365" t="str">
            <v>XS0290789121</v>
          </cell>
          <cell r="T365">
            <v>25000000</v>
          </cell>
        </row>
        <row r="366">
          <cell r="C366" t="str">
            <v>USG6845QAA97</v>
          </cell>
          <cell r="G366">
            <v>686049.06</v>
          </cell>
          <cell r="S366" t="str">
            <v>XS0293785175</v>
          </cell>
          <cell r="T366">
            <v>30000000</v>
          </cell>
        </row>
        <row r="367">
          <cell r="C367" t="str">
            <v>XS0104134787</v>
          </cell>
          <cell r="G367">
            <v>424804.25</v>
          </cell>
          <cell r="S367" t="str">
            <v>XS0293380191</v>
          </cell>
          <cell r="T367">
            <v>10000000</v>
          </cell>
        </row>
        <row r="368">
          <cell r="C368" t="str">
            <v>XS0119369204</v>
          </cell>
          <cell r="G368">
            <v>393018</v>
          </cell>
          <cell r="S368" t="str">
            <v>XS0292424024</v>
          </cell>
          <cell r="T368">
            <v>10000000</v>
          </cell>
        </row>
        <row r="369">
          <cell r="C369" t="str">
            <v>XS0116584821</v>
          </cell>
          <cell r="G369">
            <v>1282932</v>
          </cell>
          <cell r="S369" t="str">
            <v>XS0293848601</v>
          </cell>
          <cell r="T369">
            <v>25000000</v>
          </cell>
        </row>
        <row r="370">
          <cell r="C370" t="str">
            <v>XS0132692384</v>
          </cell>
          <cell r="G370">
            <v>132750</v>
          </cell>
          <cell r="S370" t="str">
            <v>XS0293594668</v>
          </cell>
          <cell r="T370">
            <v>40000000</v>
          </cell>
        </row>
        <row r="371">
          <cell r="C371" t="str">
            <v>IT0003401533</v>
          </cell>
          <cell r="G371">
            <v>1738875</v>
          </cell>
          <cell r="S371" t="str">
            <v>XS0294720171</v>
          </cell>
          <cell r="T371">
            <v>5000000</v>
          </cell>
        </row>
        <row r="372">
          <cell r="C372" t="str">
            <v>XS0121824733</v>
          </cell>
          <cell r="G372">
            <v>1557460</v>
          </cell>
          <cell r="S372" t="str">
            <v>XS0296551202</v>
          </cell>
          <cell r="T372">
            <v>25000000</v>
          </cell>
        </row>
        <row r="373">
          <cell r="C373" t="str">
            <v>XS0128666152</v>
          </cell>
          <cell r="G373">
            <v>1711762</v>
          </cell>
          <cell r="S373" t="str">
            <v>XS0294597462</v>
          </cell>
          <cell r="T373">
            <v>20000000</v>
          </cell>
        </row>
        <row r="374">
          <cell r="C374" t="str">
            <v>USG1984QAA16</v>
          </cell>
          <cell r="G374">
            <v>66872.81</v>
          </cell>
          <cell r="S374" t="str">
            <v>XS0298496505</v>
          </cell>
          <cell r="T374">
            <v>8000000</v>
          </cell>
        </row>
        <row r="375">
          <cell r="C375" t="str">
            <v>XS0099921206</v>
          </cell>
          <cell r="G375">
            <v>404000</v>
          </cell>
          <cell r="S375" t="str">
            <v>XS0300343687</v>
          </cell>
          <cell r="T375">
            <v>20000000</v>
          </cell>
        </row>
        <row r="376">
          <cell r="C376" t="str">
            <v>IT0001494365</v>
          </cell>
          <cell r="G376">
            <v>261750</v>
          </cell>
          <cell r="S376" t="str">
            <v>XS0304876302</v>
          </cell>
          <cell r="T376">
            <v>30000000</v>
          </cell>
        </row>
        <row r="377">
          <cell r="C377" t="str">
            <v>IT0001494357</v>
          </cell>
          <cell r="G377">
            <v>2197500</v>
          </cell>
          <cell r="S377" t="str">
            <v>USG42358AC81</v>
          </cell>
          <cell r="T377">
            <v>25000000</v>
          </cell>
        </row>
        <row r="378">
          <cell r="C378" t="str">
            <v>XS0096808026</v>
          </cell>
          <cell r="G378">
            <v>411428.57</v>
          </cell>
          <cell r="S378" t="str">
            <v>XS0306977157</v>
          </cell>
          <cell r="T378">
            <v>20000000</v>
          </cell>
        </row>
        <row r="379">
          <cell r="C379" t="str">
            <v>XS0106424939</v>
          </cell>
          <cell r="G379">
            <v>41632.6</v>
          </cell>
          <cell r="S379" t="str">
            <v>XS0318884847</v>
          </cell>
          <cell r="T379">
            <v>40000000</v>
          </cell>
        </row>
        <row r="380">
          <cell r="C380" t="str">
            <v>XS0166911353</v>
          </cell>
          <cell r="G380">
            <v>268324.07</v>
          </cell>
          <cell r="S380" t="str">
            <v>XS0290479012</v>
          </cell>
          <cell r="T380">
            <v>25000000</v>
          </cell>
        </row>
        <row r="381">
          <cell r="C381" t="str">
            <v>USG86314AA26</v>
          </cell>
          <cell r="G381">
            <v>1184238.52</v>
          </cell>
          <cell r="S381" t="str">
            <v>QOXDB4165730</v>
          </cell>
          <cell r="T381">
            <v>10000000</v>
          </cell>
        </row>
        <row r="382">
          <cell r="C382" t="str">
            <v>XS0108115204</v>
          </cell>
          <cell r="G382">
            <v>744153.86</v>
          </cell>
          <cell r="S382" t="str">
            <v>XS0354636234</v>
          </cell>
          <cell r="T382">
            <v>40000000</v>
          </cell>
        </row>
        <row r="383">
          <cell r="C383" t="str">
            <v>XS0107795535</v>
          </cell>
          <cell r="G383">
            <v>124956.82</v>
          </cell>
          <cell r="S383" t="str">
            <v>XS0344800957</v>
          </cell>
          <cell r="T383">
            <v>13100000</v>
          </cell>
        </row>
        <row r="384">
          <cell r="C384" t="str">
            <v>XS0097409709</v>
          </cell>
          <cell r="G384">
            <v>9882480.2799999993</v>
          </cell>
          <cell r="S384" t="str">
            <v>US751153AA50</v>
          </cell>
          <cell r="T384">
            <v>11900000</v>
          </cell>
        </row>
        <row r="385">
          <cell r="C385" t="str">
            <v>XS0110624409</v>
          </cell>
          <cell r="G385">
            <v>3398400</v>
          </cell>
          <cell r="S385" t="str">
            <v>US02151WAA09</v>
          </cell>
          <cell r="T385">
            <v>13150000</v>
          </cell>
        </row>
        <row r="386">
          <cell r="C386" t="str">
            <v>XS0113451826</v>
          </cell>
          <cell r="G386">
            <v>1918442.5</v>
          </cell>
          <cell r="S386" t="str">
            <v>US362341H283</v>
          </cell>
          <cell r="T386">
            <v>3774000</v>
          </cell>
        </row>
        <row r="387">
          <cell r="C387" t="str">
            <v>XS0099998410</v>
          </cell>
          <cell r="G387">
            <v>177223.8</v>
          </cell>
          <cell r="S387" t="str">
            <v>US70069FFQ54</v>
          </cell>
          <cell r="T387">
            <v>3500000</v>
          </cell>
        </row>
        <row r="388">
          <cell r="C388" t="str">
            <v>XS0106424772</v>
          </cell>
          <cell r="G388">
            <v>46622.55</v>
          </cell>
          <cell r="S388" t="str">
            <v>US76112BVW70</v>
          </cell>
          <cell r="T388">
            <v>2500000</v>
          </cell>
        </row>
        <row r="389">
          <cell r="C389" t="str">
            <v>XS0132692384</v>
          </cell>
          <cell r="G389">
            <v>170260</v>
          </cell>
          <cell r="S389" t="str">
            <v>US76112BZB97</v>
          </cell>
          <cell r="T389">
            <v>2500000</v>
          </cell>
        </row>
        <row r="390">
          <cell r="C390" t="str">
            <v>XS0140352906</v>
          </cell>
          <cell r="G390">
            <v>203330</v>
          </cell>
          <cell r="S390" t="str">
            <v>US12489WRA44</v>
          </cell>
          <cell r="T390">
            <v>6005000</v>
          </cell>
        </row>
        <row r="391">
          <cell r="C391" t="str">
            <v>ES0338557004</v>
          </cell>
          <cell r="G391">
            <v>470461.99</v>
          </cell>
          <cell r="S391" t="str">
            <v>US03072ST545</v>
          </cell>
          <cell r="T391">
            <v>3000000</v>
          </cell>
        </row>
        <row r="392">
          <cell r="C392" t="str">
            <v>XS0170059017</v>
          </cell>
          <cell r="G392">
            <v>118336</v>
          </cell>
          <cell r="S392" t="str">
            <v>US76112BVX53</v>
          </cell>
          <cell r="T392">
            <v>2500000</v>
          </cell>
        </row>
        <row r="393">
          <cell r="C393" t="str">
            <v>USG1191RAB62</v>
          </cell>
          <cell r="G393">
            <v>120030.85</v>
          </cell>
          <cell r="S393" t="str">
            <v>US29256PBD50</v>
          </cell>
          <cell r="T393">
            <v>3000000</v>
          </cell>
        </row>
        <row r="394">
          <cell r="C394" t="str">
            <v>XS0130116568</v>
          </cell>
          <cell r="G394">
            <v>1805600</v>
          </cell>
          <cell r="S394" t="str">
            <v>US68403HAK86</v>
          </cell>
          <cell r="T394">
            <v>2250000</v>
          </cell>
        </row>
        <row r="395">
          <cell r="C395" t="str">
            <v>XS0119750031</v>
          </cell>
          <cell r="G395">
            <v>115645.2</v>
          </cell>
          <cell r="S395" t="str">
            <v>US12668AEV35</v>
          </cell>
          <cell r="T395">
            <v>30500000</v>
          </cell>
        </row>
        <row r="396">
          <cell r="C396" t="str">
            <v>XS0104134787</v>
          </cell>
          <cell r="G396">
            <v>474292</v>
          </cell>
          <cell r="S396" t="str">
            <v>Gesamtergebnis</v>
          </cell>
          <cell r="T396">
            <v>6907319000</v>
          </cell>
        </row>
        <row r="397">
          <cell r="C397" t="str">
            <v>USG25423AA55</v>
          </cell>
          <cell r="G397">
            <v>191749.94</v>
          </cell>
        </row>
        <row r="398">
          <cell r="C398" t="str">
            <v>XS0121381726</v>
          </cell>
          <cell r="G398">
            <v>1427100</v>
          </cell>
        </row>
        <row r="399">
          <cell r="C399" t="str">
            <v>XS0121381726</v>
          </cell>
          <cell r="G399">
            <v>1427100</v>
          </cell>
        </row>
        <row r="400">
          <cell r="C400" t="str">
            <v>XS0119369204</v>
          </cell>
          <cell r="G400">
            <v>516740</v>
          </cell>
        </row>
        <row r="401">
          <cell r="C401" t="str">
            <v>XS0114670671</v>
          </cell>
          <cell r="G401">
            <v>180810</v>
          </cell>
        </row>
        <row r="402">
          <cell r="C402" t="str">
            <v>IT0003124804</v>
          </cell>
          <cell r="G402">
            <v>1079800</v>
          </cell>
        </row>
        <row r="403">
          <cell r="C403" t="str">
            <v>USG2549TAA19</v>
          </cell>
          <cell r="G403">
            <v>23062.53</v>
          </cell>
        </row>
        <row r="404">
          <cell r="C404" t="str">
            <v>USG7800SAA62</v>
          </cell>
          <cell r="G404">
            <v>61159.199999999997</v>
          </cell>
        </row>
        <row r="405">
          <cell r="C405" t="str">
            <v>XS0125882323</v>
          </cell>
          <cell r="G405">
            <v>1018133.46</v>
          </cell>
        </row>
        <row r="406">
          <cell r="C406" t="str">
            <v>XS0106424772</v>
          </cell>
          <cell r="G406">
            <v>17898.68</v>
          </cell>
        </row>
        <row r="407">
          <cell r="C407" t="str">
            <v>XS0106424939</v>
          </cell>
          <cell r="G407">
            <v>15983.01</v>
          </cell>
        </row>
        <row r="408">
          <cell r="C408" t="str">
            <v>DE0006104706</v>
          </cell>
          <cell r="G408">
            <v>454226.27</v>
          </cell>
        </row>
        <row r="409">
          <cell r="C409" t="str">
            <v>XS0116880989</v>
          </cell>
          <cell r="G409">
            <v>831439.41</v>
          </cell>
        </row>
        <row r="410">
          <cell r="C410" t="str">
            <v>DE0006482680</v>
          </cell>
          <cell r="G410">
            <v>172211.46</v>
          </cell>
        </row>
        <row r="411">
          <cell r="C411" t="str">
            <v>XS0180041278</v>
          </cell>
          <cell r="G411">
            <v>131381.38</v>
          </cell>
        </row>
        <row r="412">
          <cell r="C412" t="str">
            <v>ES0372269003</v>
          </cell>
          <cell r="G412">
            <v>251849</v>
          </cell>
        </row>
        <row r="413">
          <cell r="C413" t="str">
            <v>XS0115596206</v>
          </cell>
          <cell r="G413">
            <v>836720</v>
          </cell>
        </row>
        <row r="414">
          <cell r="C414" t="str">
            <v>XS0098804452</v>
          </cell>
          <cell r="G414">
            <v>296918.26</v>
          </cell>
        </row>
        <row r="415">
          <cell r="C415" t="str">
            <v>XS0099708199</v>
          </cell>
          <cell r="G415">
            <v>159768.38</v>
          </cell>
        </row>
        <row r="416">
          <cell r="C416" t="str">
            <v>USG1984KAA46</v>
          </cell>
          <cell r="G416">
            <v>252900.3</v>
          </cell>
        </row>
        <row r="417">
          <cell r="C417" t="str">
            <v>XS0099947268</v>
          </cell>
          <cell r="G417">
            <v>6145282.4800000004</v>
          </cell>
        </row>
        <row r="418">
          <cell r="C418" t="str">
            <v>XS0132692384</v>
          </cell>
          <cell r="G418">
            <v>136220</v>
          </cell>
        </row>
        <row r="419">
          <cell r="C419" t="str">
            <v>USG1983WAA92</v>
          </cell>
          <cell r="G419">
            <v>1392685.94</v>
          </cell>
        </row>
        <row r="420">
          <cell r="C420" t="str">
            <v>USG1983WAA92</v>
          </cell>
          <cell r="G420">
            <v>696342.95</v>
          </cell>
        </row>
        <row r="421">
          <cell r="C421" t="str">
            <v>XS0119750031</v>
          </cell>
          <cell r="G421">
            <v>78860.460000000006</v>
          </cell>
        </row>
        <row r="422">
          <cell r="C422" t="str">
            <v>FR0000504466</v>
          </cell>
          <cell r="G422">
            <v>510380</v>
          </cell>
        </row>
        <row r="423">
          <cell r="C423" t="str">
            <v>XS0114670671</v>
          </cell>
          <cell r="G423">
            <v>214530</v>
          </cell>
        </row>
        <row r="424">
          <cell r="C424" t="str">
            <v>XS0114670671</v>
          </cell>
          <cell r="G424">
            <v>144660</v>
          </cell>
        </row>
        <row r="425">
          <cell r="C425" t="str">
            <v>IT0003382766</v>
          </cell>
          <cell r="G425">
            <v>160334.29</v>
          </cell>
        </row>
        <row r="426">
          <cell r="C426" t="str">
            <v>XS0134904498</v>
          </cell>
          <cell r="G426">
            <v>471364.74</v>
          </cell>
        </row>
        <row r="427">
          <cell r="C427" t="str">
            <v>XS0104134787</v>
          </cell>
          <cell r="G427">
            <v>364815.75</v>
          </cell>
        </row>
        <row r="428">
          <cell r="C428" t="str">
            <v>XS0119369204</v>
          </cell>
          <cell r="G428">
            <v>513784</v>
          </cell>
        </row>
        <row r="429">
          <cell r="C429" t="str">
            <v>USG47785AB92</v>
          </cell>
          <cell r="G429">
            <v>60094.85</v>
          </cell>
        </row>
        <row r="430">
          <cell r="C430" t="str">
            <v>USG80410AB21</v>
          </cell>
          <cell r="G430">
            <v>20000000</v>
          </cell>
        </row>
        <row r="431">
          <cell r="C431" t="str">
            <v>XS0106424772</v>
          </cell>
          <cell r="G431">
            <v>22753.91</v>
          </cell>
        </row>
        <row r="432">
          <cell r="C432" t="str">
            <v>XS0106424939</v>
          </cell>
          <cell r="G432">
            <v>20318.59</v>
          </cell>
        </row>
        <row r="433">
          <cell r="C433" t="str">
            <v>ES0338675004</v>
          </cell>
          <cell r="G433">
            <v>383388</v>
          </cell>
        </row>
        <row r="434">
          <cell r="C434" t="str">
            <v>USG27574AA33</v>
          </cell>
          <cell r="G434">
            <v>947148.62</v>
          </cell>
        </row>
        <row r="435">
          <cell r="C435" t="str">
            <v>XS0115283250</v>
          </cell>
          <cell r="G435">
            <v>421656</v>
          </cell>
        </row>
        <row r="436">
          <cell r="C436" t="str">
            <v>XS0102108106</v>
          </cell>
          <cell r="G436">
            <v>335667.42</v>
          </cell>
        </row>
        <row r="437">
          <cell r="C437" t="str">
            <v>XS0113780729</v>
          </cell>
          <cell r="G437">
            <v>405086.19</v>
          </cell>
        </row>
        <row r="438">
          <cell r="C438" t="str">
            <v>XS0132407791</v>
          </cell>
          <cell r="G438">
            <v>140194.12</v>
          </cell>
        </row>
        <row r="439">
          <cell r="C439" t="str">
            <v>XS0132407874</v>
          </cell>
          <cell r="G439">
            <v>280667.65999999997</v>
          </cell>
        </row>
        <row r="440">
          <cell r="C440" t="str">
            <v>XS0110243515</v>
          </cell>
          <cell r="G440">
            <v>5000000</v>
          </cell>
        </row>
        <row r="441">
          <cell r="C441" t="str">
            <v>DE0006104706</v>
          </cell>
          <cell r="G441">
            <v>3817.96</v>
          </cell>
        </row>
        <row r="442">
          <cell r="C442" t="str">
            <v>XS0136995189</v>
          </cell>
          <cell r="G442">
            <v>241122.75</v>
          </cell>
        </row>
        <row r="443">
          <cell r="C443" t="str">
            <v>US268569CM08</v>
          </cell>
          <cell r="G443">
            <v>14832943</v>
          </cell>
        </row>
        <row r="444">
          <cell r="C444" t="str">
            <v>US268569CK42</v>
          </cell>
          <cell r="G444">
            <v>4944314.5</v>
          </cell>
        </row>
        <row r="445">
          <cell r="C445" t="str">
            <v>FR0000504466</v>
          </cell>
          <cell r="G445">
            <v>564440</v>
          </cell>
        </row>
        <row r="446">
          <cell r="C446" t="str">
            <v>FR0000504466</v>
          </cell>
          <cell r="G446">
            <v>535840</v>
          </cell>
        </row>
        <row r="447">
          <cell r="C447" t="str">
            <v>FR0000504466</v>
          </cell>
          <cell r="G447">
            <v>493020</v>
          </cell>
        </row>
        <row r="448">
          <cell r="C448" t="str">
            <v>XS0119750031</v>
          </cell>
          <cell r="G448">
            <v>566712.25</v>
          </cell>
        </row>
        <row r="449">
          <cell r="C449" t="str">
            <v>IT0003473748</v>
          </cell>
          <cell r="G449">
            <v>174733.2</v>
          </cell>
        </row>
        <row r="450">
          <cell r="C450" t="str">
            <v>USG6845QAA97</v>
          </cell>
          <cell r="G450">
            <v>558822.94999999995</v>
          </cell>
        </row>
        <row r="451">
          <cell r="C451" t="str">
            <v>XS0095783824</v>
          </cell>
          <cell r="G451">
            <v>2673345.56</v>
          </cell>
        </row>
        <row r="452">
          <cell r="C452" t="str">
            <v>IT0003097679</v>
          </cell>
          <cell r="G452">
            <v>10000000</v>
          </cell>
        </row>
        <row r="453">
          <cell r="C453" t="str">
            <v>XS0104134787</v>
          </cell>
          <cell r="G453">
            <v>566712.25</v>
          </cell>
        </row>
        <row r="454">
          <cell r="C454" t="str">
            <v>XS0119369204</v>
          </cell>
          <cell r="G454">
            <v>504360.4</v>
          </cell>
        </row>
        <row r="455">
          <cell r="C455" t="str">
            <v>XS0132692384</v>
          </cell>
          <cell r="G455">
            <v>195870</v>
          </cell>
        </row>
        <row r="456">
          <cell r="C456" t="str">
            <v>XS0130010571</v>
          </cell>
          <cell r="G456">
            <v>536575.5</v>
          </cell>
        </row>
        <row r="457">
          <cell r="C457" t="str">
            <v>XS0114670671</v>
          </cell>
          <cell r="G457">
            <v>150960</v>
          </cell>
        </row>
        <row r="458">
          <cell r="C458" t="str">
            <v>XS0128666152</v>
          </cell>
          <cell r="G458">
            <v>379680</v>
          </cell>
        </row>
        <row r="459">
          <cell r="C459" t="str">
            <v>XS0096806756</v>
          </cell>
          <cell r="G459">
            <v>5000000</v>
          </cell>
        </row>
        <row r="460">
          <cell r="C460" t="str">
            <v>USG1984QAA16</v>
          </cell>
          <cell r="G460">
            <v>84375.81</v>
          </cell>
        </row>
        <row r="461">
          <cell r="C461" t="str">
            <v>XS0099921206</v>
          </cell>
          <cell r="G461">
            <v>300000</v>
          </cell>
        </row>
        <row r="462">
          <cell r="C462" t="str">
            <v>XS0096806756</v>
          </cell>
          <cell r="G462">
            <v>5000000</v>
          </cell>
        </row>
        <row r="463">
          <cell r="C463" t="str">
            <v>XS0096808026</v>
          </cell>
          <cell r="G463">
            <v>5982857.25</v>
          </cell>
        </row>
        <row r="464">
          <cell r="C464" t="str">
            <v>XS0136632543</v>
          </cell>
          <cell r="G464">
            <v>8000000</v>
          </cell>
        </row>
        <row r="465">
          <cell r="C465" t="str">
            <v>XS0106424772</v>
          </cell>
          <cell r="G465">
            <v>1019135.03</v>
          </cell>
        </row>
        <row r="466">
          <cell r="C466" t="str">
            <v>XS0106424939</v>
          </cell>
          <cell r="G466">
            <v>910059.98</v>
          </cell>
        </row>
        <row r="467">
          <cell r="C467" t="str">
            <v>USG1891KAB47</v>
          </cell>
          <cell r="G467">
            <v>125402.75</v>
          </cell>
        </row>
        <row r="468">
          <cell r="C468" t="str">
            <v>XS0108115204</v>
          </cell>
          <cell r="G468">
            <v>547629.11</v>
          </cell>
        </row>
        <row r="469">
          <cell r="C469" t="str">
            <v>ES0338557004</v>
          </cell>
          <cell r="G469">
            <v>471138</v>
          </cell>
        </row>
        <row r="470">
          <cell r="C470" t="str">
            <v>XS0113451826</v>
          </cell>
          <cell r="G470">
            <v>549785.98</v>
          </cell>
        </row>
        <row r="471">
          <cell r="C471" t="str">
            <v>XS0099998410</v>
          </cell>
          <cell r="G471">
            <v>152372.4</v>
          </cell>
        </row>
        <row r="472">
          <cell r="C472" t="str">
            <v>XS0166911353</v>
          </cell>
          <cell r="G472">
            <v>157373.72</v>
          </cell>
        </row>
        <row r="473">
          <cell r="C473" t="str">
            <v>XS0136995189</v>
          </cell>
          <cell r="G473">
            <v>61566.3</v>
          </cell>
        </row>
        <row r="474">
          <cell r="C474" t="str">
            <v>XS0107795535</v>
          </cell>
          <cell r="G474">
            <v>114415.37</v>
          </cell>
        </row>
        <row r="475">
          <cell r="C475" t="str">
            <v>USG2840JAA90</v>
          </cell>
          <cell r="G475">
            <v>2748122.96</v>
          </cell>
        </row>
        <row r="476">
          <cell r="C476" t="str">
            <v>XS0152629589</v>
          </cell>
          <cell r="G476">
            <v>5000000</v>
          </cell>
        </row>
        <row r="477">
          <cell r="C477" t="str">
            <v>XS0170059017</v>
          </cell>
          <cell r="G477">
            <v>116042.46966</v>
          </cell>
        </row>
        <row r="478">
          <cell r="C478" t="str">
            <v>USG1191RAB62</v>
          </cell>
          <cell r="G478">
            <v>105699</v>
          </cell>
        </row>
        <row r="479">
          <cell r="C479" t="str">
            <v>XS0140352906</v>
          </cell>
          <cell r="G479">
            <v>186160</v>
          </cell>
        </row>
        <row r="480">
          <cell r="C480" t="str">
            <v>XS0170059017</v>
          </cell>
          <cell r="G480">
            <v>116042.63</v>
          </cell>
        </row>
        <row r="481">
          <cell r="C481" t="str">
            <v>XS0119750031</v>
          </cell>
          <cell r="G481">
            <v>94003.07</v>
          </cell>
        </row>
        <row r="482">
          <cell r="C482" t="str">
            <v>FR0000504466</v>
          </cell>
          <cell r="G482">
            <v>446120</v>
          </cell>
        </row>
        <row r="483">
          <cell r="C483" t="str">
            <v>XS0121197809</v>
          </cell>
          <cell r="G483">
            <v>269000</v>
          </cell>
        </row>
        <row r="484">
          <cell r="C484" t="str">
            <v>USG25423AA55</v>
          </cell>
          <cell r="G484">
            <v>587319.68000000005</v>
          </cell>
        </row>
        <row r="485">
          <cell r="C485" t="str">
            <v>XS0121381726</v>
          </cell>
          <cell r="G485">
            <v>806650</v>
          </cell>
        </row>
        <row r="486">
          <cell r="C486" t="str">
            <v>XS0104134787</v>
          </cell>
          <cell r="G486">
            <v>295610</v>
          </cell>
        </row>
        <row r="487">
          <cell r="C487" t="str">
            <v>US894127AA77</v>
          </cell>
          <cell r="G487">
            <v>82644.63</v>
          </cell>
        </row>
        <row r="488">
          <cell r="C488" t="str">
            <v>XS0119369204</v>
          </cell>
          <cell r="G488">
            <v>339160</v>
          </cell>
        </row>
        <row r="489">
          <cell r="C489" t="str">
            <v>IT0003124804</v>
          </cell>
          <cell r="G489">
            <v>184200</v>
          </cell>
        </row>
        <row r="490">
          <cell r="C490" t="str">
            <v>XS0114670671</v>
          </cell>
          <cell r="G490">
            <v>120960</v>
          </cell>
        </row>
        <row r="491">
          <cell r="C491" t="str">
            <v>USG7800SAA62</v>
          </cell>
          <cell r="G491">
            <v>58077.120000000003</v>
          </cell>
        </row>
        <row r="492">
          <cell r="C492" t="str">
            <v>USG1985HAA08</v>
          </cell>
          <cell r="G492">
            <v>55987.98</v>
          </cell>
        </row>
        <row r="493">
          <cell r="C493" t="str">
            <v>XS0130010571</v>
          </cell>
          <cell r="G493">
            <v>461281.5</v>
          </cell>
        </row>
        <row r="494">
          <cell r="C494" t="str">
            <v>XS0111598008</v>
          </cell>
          <cell r="G494">
            <v>365517.77</v>
          </cell>
        </row>
        <row r="495">
          <cell r="C495" t="str">
            <v>XS0099708199</v>
          </cell>
          <cell r="G495">
            <v>145161.39000000001</v>
          </cell>
        </row>
        <row r="496">
          <cell r="C496" t="str">
            <v>DE0006482680</v>
          </cell>
          <cell r="G496">
            <v>94774.51</v>
          </cell>
        </row>
        <row r="497">
          <cell r="C497" t="str">
            <v>XS0116880989</v>
          </cell>
          <cell r="G497">
            <v>707365.64</v>
          </cell>
        </row>
        <row r="498">
          <cell r="C498" t="str">
            <v>ES0372269003</v>
          </cell>
          <cell r="G498">
            <v>323806</v>
          </cell>
        </row>
        <row r="499">
          <cell r="C499" t="str">
            <v>XS0180041278</v>
          </cell>
          <cell r="G499">
            <v>112274.91</v>
          </cell>
        </row>
        <row r="500">
          <cell r="C500" t="str">
            <v>XS0138972715</v>
          </cell>
          <cell r="G500">
            <v>0</v>
          </cell>
        </row>
        <row r="501">
          <cell r="C501" t="str">
            <v>USG1984KAA46</v>
          </cell>
          <cell r="G501">
            <v>381142.53</v>
          </cell>
        </row>
        <row r="502">
          <cell r="C502" t="str">
            <v>USG27575AA08</v>
          </cell>
          <cell r="G502">
            <v>13647181.25</v>
          </cell>
        </row>
        <row r="503">
          <cell r="C503" t="str">
            <v>XS0098804452</v>
          </cell>
          <cell r="G503">
            <v>533776.64000000001</v>
          </cell>
        </row>
        <row r="504">
          <cell r="C504" t="str">
            <v>IT0003382766</v>
          </cell>
          <cell r="G504">
            <v>135749.68</v>
          </cell>
        </row>
        <row r="505">
          <cell r="C505" t="str">
            <v>XS0136995189</v>
          </cell>
          <cell r="G505">
            <v>58214.04</v>
          </cell>
        </row>
        <row r="506">
          <cell r="C506" t="str">
            <v>USG1983WAA92</v>
          </cell>
          <cell r="G506">
            <v>1031905.03</v>
          </cell>
        </row>
        <row r="507">
          <cell r="C507" t="str">
            <v>USG1983WAA92</v>
          </cell>
          <cell r="G507">
            <v>515952.5</v>
          </cell>
        </row>
        <row r="508">
          <cell r="C508" t="str">
            <v>XS0119750031</v>
          </cell>
          <cell r="G508">
            <v>46996.13</v>
          </cell>
        </row>
        <row r="509">
          <cell r="C509" t="str">
            <v>XS0104134787</v>
          </cell>
          <cell r="G509">
            <v>648895</v>
          </cell>
        </row>
        <row r="510">
          <cell r="C510" t="str">
            <v>XS0119369204</v>
          </cell>
          <cell r="G510">
            <v>431838</v>
          </cell>
        </row>
        <row r="511">
          <cell r="C511" t="str">
            <v>XS0114670671</v>
          </cell>
          <cell r="G511">
            <v>87375</v>
          </cell>
        </row>
        <row r="512">
          <cell r="C512" t="str">
            <v>XS0132692384</v>
          </cell>
          <cell r="G512">
            <v>174450</v>
          </cell>
        </row>
        <row r="513">
          <cell r="C513" t="str">
            <v>USG47785AB92</v>
          </cell>
          <cell r="G513">
            <v>95478.5</v>
          </cell>
        </row>
        <row r="514">
          <cell r="C514" t="str">
            <v>USG9107RAA44</v>
          </cell>
          <cell r="G514">
            <v>10000000</v>
          </cell>
        </row>
        <row r="515">
          <cell r="C515" t="str">
            <v>ES0338675004</v>
          </cell>
          <cell r="G515">
            <v>343370</v>
          </cell>
        </row>
        <row r="516">
          <cell r="C516" t="str">
            <v>XS0132407791</v>
          </cell>
          <cell r="G516">
            <v>147240.84</v>
          </cell>
        </row>
        <row r="517">
          <cell r="C517" t="str">
            <v>XS0132407874</v>
          </cell>
          <cell r="G517">
            <v>294775.13</v>
          </cell>
        </row>
        <row r="518">
          <cell r="C518" t="str">
            <v>USG8993BAA82</v>
          </cell>
          <cell r="G518">
            <v>10292.65</v>
          </cell>
        </row>
        <row r="519">
          <cell r="C519" t="str">
            <v>XS0102108106</v>
          </cell>
          <cell r="G519">
            <v>342761.34</v>
          </cell>
        </row>
        <row r="520">
          <cell r="C520" t="str">
            <v>XS0113780729</v>
          </cell>
          <cell r="G520">
            <v>360678.2</v>
          </cell>
        </row>
        <row r="521">
          <cell r="C521" t="str">
            <v>XS0136995189</v>
          </cell>
          <cell r="G521">
            <v>66743.95</v>
          </cell>
        </row>
        <row r="522">
          <cell r="C522" t="str">
            <v>XS0119750031</v>
          </cell>
          <cell r="G522">
            <v>81526.92</v>
          </cell>
        </row>
        <row r="523">
          <cell r="C523" t="str">
            <v>XS0139648744</v>
          </cell>
          <cell r="G523">
            <v>1094746</v>
          </cell>
        </row>
        <row r="524">
          <cell r="C524" t="str">
            <v>US387413AC16</v>
          </cell>
          <cell r="G524">
            <v>240000</v>
          </cell>
        </row>
        <row r="525">
          <cell r="C525" t="str">
            <v>IT0003473748</v>
          </cell>
          <cell r="G525">
            <v>230871</v>
          </cell>
        </row>
        <row r="526">
          <cell r="C526" t="str">
            <v>USG6845QAA97</v>
          </cell>
          <cell r="G526">
            <v>219490.18</v>
          </cell>
        </row>
        <row r="527">
          <cell r="C527" t="str">
            <v>XS0104134787</v>
          </cell>
          <cell r="G527">
            <v>396903</v>
          </cell>
        </row>
        <row r="528">
          <cell r="C528" t="str">
            <v>XS0119369204</v>
          </cell>
          <cell r="G528">
            <v>387422</v>
          </cell>
        </row>
        <row r="529">
          <cell r="C529" t="str">
            <v>XS0132692384</v>
          </cell>
          <cell r="G529">
            <v>195050</v>
          </cell>
        </row>
        <row r="530">
          <cell r="C530" t="str">
            <v>XS0115283250</v>
          </cell>
          <cell r="G530">
            <v>425500</v>
          </cell>
        </row>
        <row r="531">
          <cell r="C531" t="str">
            <v>XS0115283680</v>
          </cell>
          <cell r="G531">
            <v>6771</v>
          </cell>
        </row>
        <row r="532">
          <cell r="C532" t="str">
            <v>XS0114670671</v>
          </cell>
          <cell r="G532">
            <v>187050</v>
          </cell>
        </row>
        <row r="533">
          <cell r="C533" t="str">
            <v>XS0128666152</v>
          </cell>
          <cell r="G533">
            <v>383802</v>
          </cell>
        </row>
        <row r="534">
          <cell r="C534" t="str">
            <v>USG1984QAA16</v>
          </cell>
          <cell r="G534">
            <v>145934.15</v>
          </cell>
        </row>
        <row r="535">
          <cell r="C535" t="str">
            <v>IT0001494357</v>
          </cell>
          <cell r="G535">
            <v>2007900</v>
          </cell>
        </row>
        <row r="536">
          <cell r="C536" t="str">
            <v>IT0001494365</v>
          </cell>
          <cell r="G536">
            <v>238900</v>
          </cell>
        </row>
        <row r="537">
          <cell r="C537" t="str">
            <v>XS0099921206</v>
          </cell>
          <cell r="G537">
            <v>328000</v>
          </cell>
        </row>
        <row r="538">
          <cell r="C538" t="str">
            <v>XS0108115204</v>
          </cell>
          <cell r="G538">
            <v>658697.93000000005</v>
          </cell>
        </row>
        <row r="539">
          <cell r="C539" t="str">
            <v>XS0107795535</v>
          </cell>
          <cell r="G539">
            <v>111868.46</v>
          </cell>
        </row>
        <row r="540">
          <cell r="C540" t="str">
            <v>XS0099998410</v>
          </cell>
          <cell r="G540">
            <v>156715.34</v>
          </cell>
        </row>
        <row r="541">
          <cell r="C541" t="str">
            <v>XS0166911353</v>
          </cell>
          <cell r="G541">
            <v>19741.41</v>
          </cell>
        </row>
        <row r="542">
          <cell r="C542" t="str">
            <v>XS0113451826</v>
          </cell>
          <cell r="G542">
            <v>560807</v>
          </cell>
        </row>
        <row r="543">
          <cell r="C543" t="str">
            <v>XS0110624409</v>
          </cell>
          <cell r="G543">
            <v>2692440</v>
          </cell>
        </row>
        <row r="544">
          <cell r="C544" t="str">
            <v>ES0338557004</v>
          </cell>
          <cell r="G544">
            <v>416374</v>
          </cell>
        </row>
        <row r="545">
          <cell r="C545" t="str">
            <v>XS0136995189</v>
          </cell>
          <cell r="G545">
            <v>70003.55</v>
          </cell>
        </row>
        <row r="546">
          <cell r="C546" t="str">
            <v>XS0140352906</v>
          </cell>
          <cell r="G546">
            <v>193830</v>
          </cell>
        </row>
        <row r="547">
          <cell r="C547" t="str">
            <v>XS0104134787</v>
          </cell>
          <cell r="G547">
            <v>433472</v>
          </cell>
        </row>
        <row r="548">
          <cell r="C548" t="str">
            <v>XS0132692384</v>
          </cell>
          <cell r="G548">
            <v>183460</v>
          </cell>
        </row>
        <row r="549">
          <cell r="C549" t="str">
            <v>XS0119369204</v>
          </cell>
          <cell r="G549">
            <v>390162</v>
          </cell>
        </row>
        <row r="550">
          <cell r="C550" t="str">
            <v>XS0119750031</v>
          </cell>
          <cell r="G550">
            <v>112546.23</v>
          </cell>
        </row>
        <row r="551">
          <cell r="C551" t="str">
            <v>XS0114670671</v>
          </cell>
          <cell r="G551">
            <v>149475</v>
          </cell>
        </row>
        <row r="552">
          <cell r="C552" t="str">
            <v>XS0121197809</v>
          </cell>
          <cell r="G552">
            <v>770000</v>
          </cell>
        </row>
        <row r="553">
          <cell r="C553" t="str">
            <v>XS0121381726</v>
          </cell>
          <cell r="G553">
            <v>996950</v>
          </cell>
        </row>
        <row r="554">
          <cell r="C554" t="str">
            <v>IT0003401533</v>
          </cell>
          <cell r="G554">
            <v>1376250</v>
          </cell>
        </row>
        <row r="555">
          <cell r="C555" t="str">
            <v>XS0121824733</v>
          </cell>
          <cell r="G555">
            <v>1536860</v>
          </cell>
        </row>
        <row r="556">
          <cell r="C556" t="str">
            <v>XS0125882323</v>
          </cell>
          <cell r="G556">
            <v>726599.93</v>
          </cell>
        </row>
        <row r="557">
          <cell r="C557" t="str">
            <v>USG3854XAC59</v>
          </cell>
          <cell r="G557">
            <v>10000000</v>
          </cell>
        </row>
        <row r="558">
          <cell r="C558" t="str">
            <v>USG7800SAA62</v>
          </cell>
          <cell r="G558">
            <v>53667.3</v>
          </cell>
        </row>
        <row r="559">
          <cell r="C559" t="str">
            <v>USG1985HAA08</v>
          </cell>
          <cell r="G559">
            <v>933964.91</v>
          </cell>
        </row>
        <row r="560">
          <cell r="C560" t="str">
            <v>DE0006104706</v>
          </cell>
          <cell r="G560">
            <v>696232.38</v>
          </cell>
        </row>
        <row r="561">
          <cell r="C561" t="str">
            <v>XS0116880989</v>
          </cell>
          <cell r="G561">
            <v>749098.98</v>
          </cell>
        </row>
        <row r="562">
          <cell r="C562" t="str">
            <v>ES0372269011</v>
          </cell>
          <cell r="G562">
            <v>102958.59</v>
          </cell>
        </row>
        <row r="563">
          <cell r="C563" t="str">
            <v>ES0372269003</v>
          </cell>
          <cell r="G563">
            <v>221946</v>
          </cell>
        </row>
        <row r="564">
          <cell r="C564" t="str">
            <v>DE0006482680</v>
          </cell>
          <cell r="G564">
            <v>533588.47999999998</v>
          </cell>
        </row>
        <row r="565">
          <cell r="C565" t="str">
            <v>XS0099947268</v>
          </cell>
          <cell r="G565">
            <v>4098441.4</v>
          </cell>
        </row>
        <row r="566">
          <cell r="C566" t="str">
            <v>USG1984KAA46</v>
          </cell>
          <cell r="G566">
            <v>306260.05</v>
          </cell>
        </row>
        <row r="567">
          <cell r="C567" t="str">
            <v>XS0180041278</v>
          </cell>
          <cell r="G567">
            <v>114507.09</v>
          </cell>
        </row>
        <row r="568">
          <cell r="C568" t="str">
            <v>XS0115596206</v>
          </cell>
          <cell r="G568">
            <v>961437</v>
          </cell>
        </row>
        <row r="569">
          <cell r="C569" t="str">
            <v>XS0099708199</v>
          </cell>
          <cell r="G569">
            <v>1250946</v>
          </cell>
        </row>
        <row r="570">
          <cell r="C570" t="str">
            <v>XS0136995189</v>
          </cell>
          <cell r="G570">
            <v>62135.34</v>
          </cell>
        </row>
        <row r="571">
          <cell r="C571" t="str">
            <v>XS0098804452</v>
          </cell>
          <cell r="G571">
            <v>710202.56</v>
          </cell>
        </row>
        <row r="572">
          <cell r="C572" t="str">
            <v>IT0003382766</v>
          </cell>
          <cell r="G572">
            <v>148332</v>
          </cell>
        </row>
        <row r="573">
          <cell r="C573" t="str">
            <v>USG1983WAA92</v>
          </cell>
          <cell r="G573">
            <v>819229.42</v>
          </cell>
        </row>
        <row r="574">
          <cell r="C574" t="str">
            <v>XS0134904498</v>
          </cell>
          <cell r="G574">
            <v>550442.68000000005</v>
          </cell>
        </row>
        <row r="575">
          <cell r="C575" t="str">
            <v>XS0119750031</v>
          </cell>
          <cell r="G575">
            <v>150518.97</v>
          </cell>
        </row>
        <row r="576">
          <cell r="C576" t="str">
            <v>USG1983WAA92</v>
          </cell>
          <cell r="G576">
            <v>409614.71</v>
          </cell>
        </row>
        <row r="577">
          <cell r="C577" t="str">
            <v>XS0104134787</v>
          </cell>
          <cell r="G577">
            <v>374175.75</v>
          </cell>
        </row>
        <row r="578">
          <cell r="C578" t="str">
            <v>USG47785AB92</v>
          </cell>
          <cell r="G578">
            <v>21900.959999999999</v>
          </cell>
        </row>
        <row r="579">
          <cell r="C579" t="str">
            <v>XS0114670671</v>
          </cell>
          <cell r="G579">
            <v>156405</v>
          </cell>
        </row>
        <row r="580">
          <cell r="C580" t="str">
            <v>XS0119369204</v>
          </cell>
          <cell r="G580">
            <v>357042</v>
          </cell>
        </row>
        <row r="581">
          <cell r="C581" t="str">
            <v>USG27574AA33</v>
          </cell>
          <cell r="G581">
            <v>2351538.38</v>
          </cell>
        </row>
        <row r="582">
          <cell r="C582" t="str">
            <v>USG0405WAA11</v>
          </cell>
          <cell r="G582">
            <v>10000000</v>
          </cell>
        </row>
        <row r="583">
          <cell r="C583" t="str">
            <v>XS0132407791</v>
          </cell>
          <cell r="G583">
            <v>124808.19</v>
          </cell>
        </row>
        <row r="584">
          <cell r="C584" t="str">
            <v>XS0132407874</v>
          </cell>
          <cell r="G584">
            <v>249865.14</v>
          </cell>
        </row>
        <row r="585">
          <cell r="C585" t="str">
            <v>ES0338675004</v>
          </cell>
          <cell r="G585">
            <v>293036</v>
          </cell>
        </row>
        <row r="586">
          <cell r="C586" t="str">
            <v>XS0102108106</v>
          </cell>
          <cell r="G586">
            <v>600409</v>
          </cell>
        </row>
        <row r="587">
          <cell r="C587" t="str">
            <v>XS0113780729</v>
          </cell>
          <cell r="G587">
            <v>676385.49</v>
          </cell>
        </row>
        <row r="588">
          <cell r="C588" t="str">
            <v>XS0136995189</v>
          </cell>
          <cell r="G588">
            <v>43904</v>
          </cell>
        </row>
        <row r="589">
          <cell r="C589" t="str">
            <v>XS0119750031</v>
          </cell>
          <cell r="G589">
            <v>73289.55</v>
          </cell>
        </row>
        <row r="590">
          <cell r="C590" t="str">
            <v>XS0115283250</v>
          </cell>
          <cell r="G590">
            <v>466844</v>
          </cell>
        </row>
        <row r="591">
          <cell r="C591" t="str">
            <v>XS0115283680</v>
          </cell>
          <cell r="G591">
            <v>5871</v>
          </cell>
        </row>
        <row r="592">
          <cell r="C592" t="str">
            <v>IT0003473748</v>
          </cell>
          <cell r="G592">
            <v>177659.35</v>
          </cell>
        </row>
        <row r="593">
          <cell r="C593" t="str">
            <v>US387413AC16</v>
          </cell>
          <cell r="G593">
            <v>240000</v>
          </cell>
        </row>
        <row r="594">
          <cell r="C594" t="str">
            <v>XS0095783824</v>
          </cell>
          <cell r="G594">
            <v>705072.34</v>
          </cell>
        </row>
        <row r="595">
          <cell r="C595" t="str">
            <v>XS0104134787</v>
          </cell>
          <cell r="G595">
            <v>331389.5</v>
          </cell>
        </row>
        <row r="596">
          <cell r="C596" t="str">
            <v>XS0119369204</v>
          </cell>
          <cell r="G596">
            <v>287052</v>
          </cell>
        </row>
        <row r="597">
          <cell r="C597" t="str">
            <v>XS0132692384</v>
          </cell>
          <cell r="G597">
            <v>155970</v>
          </cell>
        </row>
        <row r="598">
          <cell r="C598" t="str">
            <v>XS0128666152</v>
          </cell>
          <cell r="G598">
            <v>198460</v>
          </cell>
        </row>
        <row r="599">
          <cell r="C599" t="str">
            <v>USG1984QAA16</v>
          </cell>
          <cell r="G599">
            <v>97839.64</v>
          </cell>
        </row>
        <row r="600">
          <cell r="C600" t="str">
            <v>XS0099921206</v>
          </cell>
          <cell r="G600">
            <v>2856000</v>
          </cell>
        </row>
        <row r="601">
          <cell r="C601" t="str">
            <v>USG1891KAB47</v>
          </cell>
          <cell r="G601">
            <v>7118.81</v>
          </cell>
        </row>
        <row r="602">
          <cell r="C602" t="str">
            <v>XS0108115204</v>
          </cell>
          <cell r="G602">
            <v>478935.21</v>
          </cell>
        </row>
        <row r="603">
          <cell r="C603" t="str">
            <v>XS0107795535</v>
          </cell>
          <cell r="G603">
            <v>105750.16</v>
          </cell>
        </row>
        <row r="604">
          <cell r="C604" t="str">
            <v>XS0113451826</v>
          </cell>
          <cell r="G604">
            <v>488016.88</v>
          </cell>
        </row>
        <row r="605">
          <cell r="C605" t="str">
            <v>XS0120069777</v>
          </cell>
          <cell r="G605">
            <v>12000000</v>
          </cell>
        </row>
        <row r="606">
          <cell r="C606" t="str">
            <v>XS0099998410</v>
          </cell>
          <cell r="G606">
            <v>2224160.4</v>
          </cell>
        </row>
        <row r="607">
          <cell r="C607" t="str">
            <v>ES0338557004</v>
          </cell>
          <cell r="G607">
            <v>360054</v>
          </cell>
        </row>
        <row r="608">
          <cell r="C608" t="str">
            <v>XS0166911353</v>
          </cell>
          <cell r="G608">
            <v>67924.7</v>
          </cell>
        </row>
        <row r="609">
          <cell r="C609" t="str">
            <v>US228818AC47</v>
          </cell>
          <cell r="G609">
            <v>23169.43</v>
          </cell>
        </row>
        <row r="610">
          <cell r="C610" t="str">
            <v>USG2840JAA90</v>
          </cell>
          <cell r="G610">
            <v>2342489.88</v>
          </cell>
        </row>
        <row r="611">
          <cell r="C611" t="str">
            <v>XS0149252107</v>
          </cell>
          <cell r="G611">
            <v>20000000</v>
          </cell>
        </row>
        <row r="612">
          <cell r="C612" t="str">
            <v>XS0136995189</v>
          </cell>
          <cell r="G612">
            <v>43900</v>
          </cell>
        </row>
        <row r="613">
          <cell r="C613" t="str">
            <v>XS0170059017</v>
          </cell>
          <cell r="G613">
            <v>126700.52</v>
          </cell>
        </row>
        <row r="614">
          <cell r="C614" t="str">
            <v>XS0140352906</v>
          </cell>
          <cell r="G614">
            <v>178330</v>
          </cell>
        </row>
        <row r="615">
          <cell r="C615" t="str">
            <v>USG1191RAB62</v>
          </cell>
          <cell r="G615">
            <v>589396.46</v>
          </cell>
        </row>
        <row r="616">
          <cell r="C616" t="str">
            <v>FR0000504466</v>
          </cell>
          <cell r="G616">
            <v>309120</v>
          </cell>
        </row>
        <row r="617">
          <cell r="C617" t="str">
            <v>FR0000504466</v>
          </cell>
          <cell r="G617">
            <v>294660</v>
          </cell>
        </row>
        <row r="618">
          <cell r="C618" t="str">
            <v>FR0000504466</v>
          </cell>
          <cell r="G618">
            <v>226520</v>
          </cell>
        </row>
        <row r="619">
          <cell r="C619" t="str">
            <v>XS0104134787</v>
          </cell>
          <cell r="G619">
            <v>479063</v>
          </cell>
        </row>
        <row r="620">
          <cell r="C620" t="str">
            <v>XS0119750031</v>
          </cell>
          <cell r="G620">
            <v>119437.38</v>
          </cell>
        </row>
        <row r="621">
          <cell r="C621" t="str">
            <v>XS0132692384</v>
          </cell>
          <cell r="G621">
            <v>163737.82</v>
          </cell>
        </row>
        <row r="622">
          <cell r="C622" t="str">
            <v>XS0132692384</v>
          </cell>
          <cell r="G622">
            <v>155320</v>
          </cell>
        </row>
        <row r="623">
          <cell r="C623" t="str">
            <v>XS0132692384</v>
          </cell>
          <cell r="G623">
            <v>179210</v>
          </cell>
        </row>
        <row r="624">
          <cell r="C624" t="str">
            <v>XS0121381726</v>
          </cell>
          <cell r="G624">
            <v>782150</v>
          </cell>
        </row>
        <row r="625">
          <cell r="C625" t="str">
            <v>XS0121197809</v>
          </cell>
          <cell r="G625">
            <v>630000</v>
          </cell>
        </row>
        <row r="626">
          <cell r="C626" t="str">
            <v>XS0121197809</v>
          </cell>
          <cell r="G626">
            <v>483000</v>
          </cell>
        </row>
        <row r="627">
          <cell r="C627" t="str">
            <v>USG25423AA55</v>
          </cell>
          <cell r="G627">
            <v>189264.47</v>
          </cell>
        </row>
        <row r="628">
          <cell r="C628" t="str">
            <v>XS0119369204</v>
          </cell>
          <cell r="G628">
            <v>366346</v>
          </cell>
        </row>
        <row r="629">
          <cell r="C629" t="str">
            <v>XS0114670671</v>
          </cell>
          <cell r="G629">
            <v>113415</v>
          </cell>
        </row>
        <row r="630">
          <cell r="C630" t="str">
            <v>XS0114670671</v>
          </cell>
          <cell r="G630">
            <v>105930</v>
          </cell>
        </row>
        <row r="631">
          <cell r="C631" t="str">
            <v>USG7800SAA62</v>
          </cell>
          <cell r="G631">
            <v>1069081.4099999999</v>
          </cell>
        </row>
        <row r="632">
          <cell r="C632" t="str">
            <v>USG1985HAA08</v>
          </cell>
          <cell r="G632">
            <v>543243.47</v>
          </cell>
        </row>
        <row r="633">
          <cell r="C633" t="str">
            <v>XS0130010571</v>
          </cell>
          <cell r="G633">
            <v>494487</v>
          </cell>
        </row>
        <row r="634">
          <cell r="C634" t="str">
            <v>XS0116880989</v>
          </cell>
          <cell r="G634">
            <v>836152.14</v>
          </cell>
        </row>
        <row r="635">
          <cell r="C635" t="str">
            <v>XS0111598008</v>
          </cell>
          <cell r="G635">
            <v>1235223.81</v>
          </cell>
        </row>
        <row r="636">
          <cell r="C636" t="str">
            <v>ES0372269003</v>
          </cell>
          <cell r="G636">
            <v>186828</v>
          </cell>
        </row>
        <row r="637">
          <cell r="C637" t="str">
            <v>ES0372269011</v>
          </cell>
          <cell r="G637">
            <v>86665.95</v>
          </cell>
        </row>
        <row r="638">
          <cell r="C638" t="str">
            <v>XS0180041278</v>
          </cell>
          <cell r="G638">
            <v>109502.51</v>
          </cell>
        </row>
        <row r="639">
          <cell r="C639" t="str">
            <v>DE0006482680</v>
          </cell>
          <cell r="G639">
            <v>635782.78</v>
          </cell>
        </row>
        <row r="640">
          <cell r="C640" t="str">
            <v>USG1984KAA46</v>
          </cell>
          <cell r="G640">
            <v>351212.09</v>
          </cell>
        </row>
        <row r="641">
          <cell r="C641" t="str">
            <v>XS0136995189</v>
          </cell>
          <cell r="G641">
            <v>51938.53</v>
          </cell>
        </row>
        <row r="642">
          <cell r="C642" t="str">
            <v>XS0098804452</v>
          </cell>
          <cell r="G642">
            <v>534398.64</v>
          </cell>
        </row>
        <row r="643">
          <cell r="C643" t="str">
            <v>IT0003382766</v>
          </cell>
          <cell r="G643">
            <v>150610.81</v>
          </cell>
        </row>
        <row r="644">
          <cell r="C644" t="str">
            <v>USG1983WAA92</v>
          </cell>
          <cell r="G644">
            <v>1054911.6000000001</v>
          </cell>
        </row>
        <row r="645">
          <cell r="C645" t="str">
            <v>USG1983WAA92</v>
          </cell>
          <cell r="G645">
            <v>527455.75</v>
          </cell>
        </row>
        <row r="646">
          <cell r="C646" t="str">
            <v>IT0003061535</v>
          </cell>
          <cell r="G646">
            <v>20000000</v>
          </cell>
        </row>
        <row r="647">
          <cell r="C647" t="str">
            <v>IT0003061543</v>
          </cell>
          <cell r="G647">
            <v>5000000</v>
          </cell>
        </row>
        <row r="648">
          <cell r="C648" t="str">
            <v>XS0104134787</v>
          </cell>
          <cell r="G648">
            <v>288307.5</v>
          </cell>
        </row>
        <row r="649">
          <cell r="C649" t="str">
            <v>XS0119750031</v>
          </cell>
          <cell r="G649">
            <v>109453.26</v>
          </cell>
        </row>
        <row r="650">
          <cell r="C650" t="str">
            <v>XS0119369204</v>
          </cell>
          <cell r="G650">
            <v>397334</v>
          </cell>
        </row>
        <row r="651">
          <cell r="C651" t="str">
            <v>XS0114670671</v>
          </cell>
          <cell r="G651">
            <v>263400</v>
          </cell>
        </row>
        <row r="652">
          <cell r="C652" t="str">
            <v>XS0132692384</v>
          </cell>
          <cell r="G652">
            <v>133110</v>
          </cell>
        </row>
        <row r="653">
          <cell r="C653" t="str">
            <v>USG8993BAA82</v>
          </cell>
          <cell r="G653">
            <v>1063594.2</v>
          </cell>
        </row>
        <row r="654">
          <cell r="C654" t="str">
            <v>XS0115283250</v>
          </cell>
          <cell r="G654">
            <v>540750</v>
          </cell>
        </row>
        <row r="655">
          <cell r="C655" t="str">
            <v>ES0338675004</v>
          </cell>
          <cell r="G655">
            <v>319430</v>
          </cell>
        </row>
        <row r="656">
          <cell r="C656" t="str">
            <v>XS0132407791</v>
          </cell>
          <cell r="G656">
            <v>131886.73000000001</v>
          </cell>
        </row>
        <row r="657">
          <cell r="C657" t="str">
            <v>XS0132407874</v>
          </cell>
          <cell r="G657">
            <v>264036.31</v>
          </cell>
        </row>
        <row r="658">
          <cell r="C658" t="str">
            <v>XS0120209456</v>
          </cell>
          <cell r="G658">
            <v>8000000</v>
          </cell>
        </row>
        <row r="659">
          <cell r="C659" t="str">
            <v>XS0113780729</v>
          </cell>
          <cell r="G659">
            <v>718376.88</v>
          </cell>
        </row>
        <row r="660">
          <cell r="C660" t="str">
            <v>XS0136995189</v>
          </cell>
          <cell r="G660">
            <v>58183.92</v>
          </cell>
        </row>
        <row r="661">
          <cell r="C661" t="str">
            <v>XS0102108106</v>
          </cell>
          <cell r="G661">
            <v>316330.2</v>
          </cell>
        </row>
        <row r="662">
          <cell r="C662" t="str">
            <v>XS0119750031</v>
          </cell>
          <cell r="G662">
            <v>156288.47</v>
          </cell>
        </row>
        <row r="663">
          <cell r="C663" t="str">
            <v>XS0104134787</v>
          </cell>
          <cell r="G663">
            <v>293475</v>
          </cell>
        </row>
        <row r="664">
          <cell r="C664" t="str">
            <v>XS0132692384</v>
          </cell>
          <cell r="G664">
            <v>131070</v>
          </cell>
        </row>
        <row r="665">
          <cell r="C665" t="str">
            <v>XS0119369204</v>
          </cell>
          <cell r="G665">
            <v>276428</v>
          </cell>
        </row>
        <row r="666">
          <cell r="C666" t="str">
            <v>XS0114670671</v>
          </cell>
          <cell r="G666">
            <v>54360</v>
          </cell>
        </row>
        <row r="667">
          <cell r="C667" t="str">
            <v>XS0126990182</v>
          </cell>
          <cell r="G667">
            <v>7000000</v>
          </cell>
        </row>
        <row r="668">
          <cell r="C668" t="str">
            <v>USG6845QAA97</v>
          </cell>
          <cell r="G668">
            <v>256672.65</v>
          </cell>
        </row>
        <row r="669">
          <cell r="C669" t="str">
            <v>USG47785AB92</v>
          </cell>
          <cell r="G669">
            <v>22037.919999999998</v>
          </cell>
        </row>
        <row r="670">
          <cell r="C670" t="str">
            <v>USG6845QAA97</v>
          </cell>
          <cell r="G670">
            <v>470605.3</v>
          </cell>
        </row>
        <row r="671">
          <cell r="C671" t="str">
            <v>XS0128666152</v>
          </cell>
          <cell r="G671">
            <v>741890</v>
          </cell>
        </row>
        <row r="672">
          <cell r="C672" t="str">
            <v>XS0121824733</v>
          </cell>
          <cell r="G672">
            <v>1422600</v>
          </cell>
        </row>
        <row r="673">
          <cell r="C673" t="str">
            <v>IT0003473748</v>
          </cell>
          <cell r="G673">
            <v>193580.92</v>
          </cell>
        </row>
        <row r="674">
          <cell r="C674" t="str">
            <v>USG1984QAA16</v>
          </cell>
          <cell r="G674">
            <v>454391.24</v>
          </cell>
        </row>
        <row r="675">
          <cell r="C675" t="str">
            <v>XS0130116568</v>
          </cell>
          <cell r="G675">
            <v>1409600</v>
          </cell>
        </row>
        <row r="676">
          <cell r="C676" t="str">
            <v>IT0003401533</v>
          </cell>
          <cell r="G676">
            <v>1360875</v>
          </cell>
        </row>
        <row r="677">
          <cell r="C677" t="str">
            <v>XS0166911353</v>
          </cell>
          <cell r="G677">
            <v>4204025.12</v>
          </cell>
        </row>
        <row r="678">
          <cell r="C678" t="str">
            <v>IT0001494357</v>
          </cell>
          <cell r="G678">
            <v>1813350</v>
          </cell>
        </row>
        <row r="679">
          <cell r="C679" t="str">
            <v>IT0001494365</v>
          </cell>
          <cell r="G679">
            <v>212750</v>
          </cell>
        </row>
        <row r="680">
          <cell r="C680" t="str">
            <v>XS0107795535</v>
          </cell>
          <cell r="G680">
            <v>99966.48</v>
          </cell>
        </row>
        <row r="681">
          <cell r="C681" t="str">
            <v>ES0338557004</v>
          </cell>
          <cell r="G681">
            <v>354328.2</v>
          </cell>
        </row>
        <row r="682">
          <cell r="C682" t="str">
            <v>XS0108115204</v>
          </cell>
          <cell r="G682">
            <v>519259.97</v>
          </cell>
        </row>
        <row r="683">
          <cell r="C683" t="str">
            <v>XS0113451826</v>
          </cell>
          <cell r="G683">
            <v>518314.25</v>
          </cell>
        </row>
        <row r="684">
          <cell r="C684" t="str">
            <v>US228818AC47</v>
          </cell>
          <cell r="G684">
            <v>794965.87</v>
          </cell>
        </row>
        <row r="685">
          <cell r="C685" t="str">
            <v>USG86314AA26</v>
          </cell>
          <cell r="G685">
            <v>643211.85</v>
          </cell>
        </row>
        <row r="686">
          <cell r="C686" t="str">
            <v>XS0130116568</v>
          </cell>
          <cell r="G686">
            <v>1872000</v>
          </cell>
        </row>
        <row r="687">
          <cell r="C687" t="str">
            <v>XS0170059017</v>
          </cell>
          <cell r="G687">
            <v>153121.70000000001</v>
          </cell>
        </row>
        <row r="688">
          <cell r="C688" t="str">
            <v>XS0136995189</v>
          </cell>
          <cell r="G688">
            <v>60096</v>
          </cell>
        </row>
        <row r="689">
          <cell r="C689" t="str">
            <v>XS0119369204</v>
          </cell>
          <cell r="G689">
            <v>206896</v>
          </cell>
        </row>
        <row r="690">
          <cell r="C690" t="str">
            <v>XS0140352906</v>
          </cell>
          <cell r="G690">
            <v>195390</v>
          </cell>
        </row>
        <row r="691">
          <cell r="C691" t="str">
            <v>XS0119750031</v>
          </cell>
          <cell r="G691">
            <v>120478.07</v>
          </cell>
        </row>
        <row r="692">
          <cell r="C692" t="str">
            <v>USG1191RAB62</v>
          </cell>
          <cell r="G692">
            <v>1015465.98</v>
          </cell>
        </row>
        <row r="693">
          <cell r="C693" t="str">
            <v>XS0121381726</v>
          </cell>
          <cell r="G693">
            <v>1066800</v>
          </cell>
        </row>
        <row r="694">
          <cell r="C694" t="str">
            <v>XS0121197809</v>
          </cell>
          <cell r="G694">
            <v>614000</v>
          </cell>
        </row>
        <row r="695">
          <cell r="C695" t="str">
            <v>XS0104134787</v>
          </cell>
          <cell r="G695">
            <v>182386.75</v>
          </cell>
        </row>
        <row r="696">
          <cell r="C696" t="str">
            <v>XS0114670671</v>
          </cell>
          <cell r="G696">
            <v>81915</v>
          </cell>
        </row>
        <row r="697">
          <cell r="C697" t="str">
            <v>XS0132692384</v>
          </cell>
          <cell r="G697">
            <v>86440</v>
          </cell>
        </row>
        <row r="698">
          <cell r="C698" t="str">
            <v>USG2549TAA19</v>
          </cell>
          <cell r="G698">
            <v>292105.26</v>
          </cell>
        </row>
        <row r="699">
          <cell r="C699" t="str">
            <v>USG25423AA55</v>
          </cell>
          <cell r="G699">
            <v>1319.75</v>
          </cell>
        </row>
        <row r="700">
          <cell r="C700" t="str">
            <v>USG89933AA62</v>
          </cell>
          <cell r="G700">
            <v>323501.58</v>
          </cell>
        </row>
        <row r="701">
          <cell r="C701" t="str">
            <v>USG7800SAA62</v>
          </cell>
          <cell r="G701">
            <v>936423.84</v>
          </cell>
        </row>
        <row r="702">
          <cell r="C702" t="str">
            <v>XS0125882323</v>
          </cell>
          <cell r="G702">
            <v>781147.5</v>
          </cell>
        </row>
        <row r="703">
          <cell r="C703" t="str">
            <v>DE0006104706</v>
          </cell>
          <cell r="G703">
            <v>1474741.28</v>
          </cell>
        </row>
        <row r="704">
          <cell r="C704" t="str">
            <v>USG1985HAA08</v>
          </cell>
          <cell r="G704">
            <v>332668.49</v>
          </cell>
        </row>
        <row r="705">
          <cell r="C705" t="str">
            <v>XS0116880989</v>
          </cell>
          <cell r="G705">
            <v>1022909.06</v>
          </cell>
        </row>
        <row r="706">
          <cell r="C706" t="str">
            <v>XS0180041278</v>
          </cell>
          <cell r="G706">
            <v>128482.4</v>
          </cell>
        </row>
        <row r="707">
          <cell r="C707" t="str">
            <v>ES0372269003</v>
          </cell>
          <cell r="G707">
            <v>200402</v>
          </cell>
        </row>
        <row r="708">
          <cell r="C708" t="str">
            <v>ES0372269011</v>
          </cell>
          <cell r="G708">
            <v>92962.17</v>
          </cell>
        </row>
        <row r="709">
          <cell r="C709" t="str">
            <v>XS0115596206</v>
          </cell>
          <cell r="G709">
            <v>558284</v>
          </cell>
        </row>
        <row r="710">
          <cell r="C710" t="str">
            <v>XS0098804452</v>
          </cell>
          <cell r="G710">
            <v>181886.86</v>
          </cell>
        </row>
        <row r="711">
          <cell r="C711" t="str">
            <v>IT0003382766</v>
          </cell>
          <cell r="G711">
            <v>164887.95000000001</v>
          </cell>
        </row>
        <row r="712">
          <cell r="C712" t="str">
            <v>XS0136995189</v>
          </cell>
          <cell r="G712">
            <v>52340</v>
          </cell>
        </row>
        <row r="713">
          <cell r="C713" t="str">
            <v>XS0104134787</v>
          </cell>
          <cell r="G713">
            <v>326966.25</v>
          </cell>
        </row>
        <row r="714">
          <cell r="C714" t="str">
            <v>XS0119369204</v>
          </cell>
          <cell r="G714">
            <v>265076</v>
          </cell>
        </row>
        <row r="715">
          <cell r="C715" t="str">
            <v>XS0130520694</v>
          </cell>
          <cell r="G715">
            <v>10000000</v>
          </cell>
        </row>
        <row r="716">
          <cell r="C716" t="str">
            <v>XS0119750031</v>
          </cell>
          <cell r="G716">
            <v>132455.43</v>
          </cell>
        </row>
        <row r="717">
          <cell r="C717" t="str">
            <v>XS0134904654</v>
          </cell>
          <cell r="G717">
            <v>781033.18</v>
          </cell>
        </row>
        <row r="718">
          <cell r="C718" t="str">
            <v>USG1983WAA92</v>
          </cell>
          <cell r="G718">
            <v>269654.68</v>
          </cell>
        </row>
        <row r="719">
          <cell r="C719" t="str">
            <v>XS0132692384</v>
          </cell>
          <cell r="G719">
            <v>136790</v>
          </cell>
        </row>
        <row r="720">
          <cell r="C720" t="str">
            <v>XS0165931410</v>
          </cell>
          <cell r="G720">
            <v>7000000</v>
          </cell>
        </row>
        <row r="721">
          <cell r="C721" t="str">
            <v>XS0134904498</v>
          </cell>
          <cell r="G721">
            <v>185618.3</v>
          </cell>
        </row>
        <row r="722">
          <cell r="C722" t="str">
            <v>XS0114670671</v>
          </cell>
          <cell r="G722">
            <v>99375</v>
          </cell>
        </row>
        <row r="723">
          <cell r="C723" t="str">
            <v>FR0000504011</v>
          </cell>
          <cell r="G723">
            <v>25000000</v>
          </cell>
        </row>
        <row r="724">
          <cell r="C724" t="str">
            <v>USG47785AB92</v>
          </cell>
          <cell r="G724">
            <v>47524.4</v>
          </cell>
        </row>
        <row r="725">
          <cell r="C725" t="str">
            <v>USG8993BAA82</v>
          </cell>
          <cell r="G725">
            <v>618668.03</v>
          </cell>
        </row>
        <row r="726">
          <cell r="C726" t="str">
            <v>USG27574AA33</v>
          </cell>
          <cell r="G726">
            <v>2658067.94</v>
          </cell>
        </row>
        <row r="727">
          <cell r="C727" t="str">
            <v>XS0136995189</v>
          </cell>
          <cell r="G727">
            <v>42656</v>
          </cell>
        </row>
        <row r="728">
          <cell r="C728" t="str">
            <v>XS0132407874</v>
          </cell>
          <cell r="G728">
            <v>242642.8</v>
          </cell>
        </row>
        <row r="729">
          <cell r="C729" t="str">
            <v>XS0132407791</v>
          </cell>
          <cell r="G729">
            <v>121200.62</v>
          </cell>
        </row>
        <row r="730">
          <cell r="C730" t="str">
            <v>XS0102108106</v>
          </cell>
          <cell r="G730">
            <v>324200.11</v>
          </cell>
        </row>
        <row r="731">
          <cell r="C731" t="str">
            <v>XS0115283250</v>
          </cell>
          <cell r="G731">
            <v>677562</v>
          </cell>
        </row>
        <row r="732">
          <cell r="C732" t="str">
            <v>ES0338675004</v>
          </cell>
          <cell r="G732">
            <v>268742</v>
          </cell>
        </row>
        <row r="733">
          <cell r="C733" t="str">
            <v>XS0113780729</v>
          </cell>
          <cell r="G733">
            <v>398211.38</v>
          </cell>
        </row>
        <row r="734">
          <cell r="C734" t="str">
            <v>XS0115283680</v>
          </cell>
          <cell r="G734">
            <v>8137</v>
          </cell>
        </row>
        <row r="735">
          <cell r="C735" t="str">
            <v>XS0104134787</v>
          </cell>
          <cell r="G735">
            <v>143874.25</v>
          </cell>
        </row>
        <row r="736">
          <cell r="C736" t="str">
            <v>XS0119369204</v>
          </cell>
          <cell r="G736">
            <v>241886</v>
          </cell>
        </row>
        <row r="737">
          <cell r="C737" t="str">
            <v>US617059GE41</v>
          </cell>
          <cell r="G737">
            <v>457919.18</v>
          </cell>
        </row>
        <row r="738">
          <cell r="C738" t="str">
            <v>US387413AC16</v>
          </cell>
          <cell r="G738">
            <v>240000</v>
          </cell>
        </row>
        <row r="739">
          <cell r="C739" t="str">
            <v>XS0114670671</v>
          </cell>
          <cell r="G739">
            <v>91410</v>
          </cell>
        </row>
        <row r="740">
          <cell r="C740" t="str">
            <v>XS0132692384</v>
          </cell>
          <cell r="G740">
            <v>112300</v>
          </cell>
        </row>
        <row r="741">
          <cell r="C741" t="str">
            <v>XS0119750031</v>
          </cell>
          <cell r="G741">
            <v>113575.15</v>
          </cell>
        </row>
        <row r="742">
          <cell r="C742" t="str">
            <v>FR0000504755</v>
          </cell>
          <cell r="G742">
            <v>3000000</v>
          </cell>
        </row>
        <row r="743">
          <cell r="C743" t="str">
            <v>IT0003473748</v>
          </cell>
          <cell r="G743">
            <v>222922.25</v>
          </cell>
        </row>
        <row r="744">
          <cell r="C744" t="str">
            <v>XS0095783824</v>
          </cell>
          <cell r="G744">
            <v>843864</v>
          </cell>
        </row>
        <row r="745">
          <cell r="C745" t="str">
            <v>USG1891KAB47</v>
          </cell>
          <cell r="G745">
            <v>574950.46</v>
          </cell>
        </row>
        <row r="746">
          <cell r="C746" t="str">
            <v>XS0108115204</v>
          </cell>
          <cell r="G746">
            <v>5230414.4800000004</v>
          </cell>
        </row>
        <row r="747">
          <cell r="C747" t="str">
            <v>XS0107795535</v>
          </cell>
          <cell r="G747">
            <v>91500.73</v>
          </cell>
        </row>
        <row r="748">
          <cell r="C748" t="str">
            <v>XS0113451826</v>
          </cell>
          <cell r="G748">
            <v>447121.45</v>
          </cell>
        </row>
        <row r="749">
          <cell r="C749" t="str">
            <v>USG2840JAA90</v>
          </cell>
          <cell r="G749">
            <v>1174397.8799999999</v>
          </cell>
        </row>
        <row r="750">
          <cell r="C750" t="str">
            <v>ES0338557004</v>
          </cell>
          <cell r="G750">
            <v>294222</v>
          </cell>
        </row>
        <row r="751">
          <cell r="C751" t="str">
            <v>US617059GE41</v>
          </cell>
          <cell r="G751">
            <v>176116.14</v>
          </cell>
        </row>
        <row r="752">
          <cell r="C752" t="str">
            <v>US228818AC47</v>
          </cell>
          <cell r="G752">
            <v>610012.97</v>
          </cell>
        </row>
        <row r="753">
          <cell r="C753" t="str">
            <v>XS0136995189</v>
          </cell>
          <cell r="G753">
            <v>27990.880000000001</v>
          </cell>
        </row>
        <row r="754">
          <cell r="C754" t="str">
            <v>XS0140352906</v>
          </cell>
          <cell r="G754">
            <v>203180</v>
          </cell>
        </row>
        <row r="755">
          <cell r="C755" t="str">
            <v>USG1191RAB62</v>
          </cell>
          <cell r="G755">
            <v>776527.21</v>
          </cell>
        </row>
        <row r="756">
          <cell r="C756" t="str">
            <v>XS0121197809</v>
          </cell>
          <cell r="G756">
            <v>431900</v>
          </cell>
        </row>
        <row r="757">
          <cell r="C757" t="str">
            <v>XS0104134787</v>
          </cell>
          <cell r="G757">
            <v>334288.5</v>
          </cell>
        </row>
        <row r="758">
          <cell r="C758" t="str">
            <v>XS0119750031</v>
          </cell>
          <cell r="G758">
            <v>100179.18</v>
          </cell>
        </row>
        <row r="759">
          <cell r="C759" t="str">
            <v>XS0119369204</v>
          </cell>
          <cell r="G759">
            <v>269586</v>
          </cell>
        </row>
        <row r="760">
          <cell r="C760" t="str">
            <v>XS0114670671</v>
          </cell>
          <cell r="G760">
            <v>61740</v>
          </cell>
        </row>
        <row r="761">
          <cell r="C761" t="str">
            <v>XS0114670672</v>
          </cell>
          <cell r="G761">
            <v>61741</v>
          </cell>
        </row>
        <row r="762">
          <cell r="C762" t="str">
            <v>XS0121381726</v>
          </cell>
          <cell r="G762">
            <v>750750</v>
          </cell>
        </row>
        <row r="763">
          <cell r="C763" t="str">
            <v>USG25423AA55</v>
          </cell>
          <cell r="G763">
            <v>30729.39</v>
          </cell>
        </row>
        <row r="764">
          <cell r="C764" t="str">
            <v>USG2549TAA19</v>
          </cell>
          <cell r="G764">
            <v>197368.5</v>
          </cell>
        </row>
        <row r="765">
          <cell r="C765" t="str">
            <v>USG2551SAE03</v>
          </cell>
        </row>
        <row r="766">
          <cell r="C766" t="str">
            <v>USG89933AA62</v>
          </cell>
          <cell r="G766">
            <v>1160122.18</v>
          </cell>
        </row>
        <row r="767">
          <cell r="C767" t="str">
            <v>USG7800SAA62</v>
          </cell>
          <cell r="G767">
            <v>3007194.44</v>
          </cell>
        </row>
        <row r="768">
          <cell r="C768" t="str">
            <v>USG1985HAA08</v>
          </cell>
          <cell r="G768">
            <v>223897.54</v>
          </cell>
        </row>
        <row r="769">
          <cell r="C769" t="str">
            <v>XS0111598008</v>
          </cell>
          <cell r="G769">
            <v>1241334.02</v>
          </cell>
        </row>
        <row r="770">
          <cell r="C770" t="str">
            <v>ES0372269011</v>
          </cell>
          <cell r="G770">
            <v>86971.3</v>
          </cell>
        </row>
        <row r="771">
          <cell r="C771" t="str">
            <v>XS0136995189</v>
          </cell>
          <cell r="G771">
            <v>55484.93</v>
          </cell>
        </row>
        <row r="772">
          <cell r="C772" t="str">
            <v>XS0116880989</v>
          </cell>
          <cell r="G772">
            <v>874922.66</v>
          </cell>
        </row>
        <row r="773">
          <cell r="C773" t="str">
            <v>ES0372269003</v>
          </cell>
          <cell r="G773">
            <v>187483</v>
          </cell>
        </row>
        <row r="774">
          <cell r="C774" t="str">
            <v>US617059GE41</v>
          </cell>
          <cell r="G774">
            <v>995967.12</v>
          </cell>
        </row>
        <row r="775">
          <cell r="C775" t="str">
            <v>XS0180041278</v>
          </cell>
          <cell r="G775">
            <v>107136.37</v>
          </cell>
        </row>
        <row r="776">
          <cell r="C776" t="str">
            <v>IT0003382766</v>
          </cell>
          <cell r="G776">
            <v>5636728.46</v>
          </cell>
        </row>
        <row r="777">
          <cell r="C777" t="str">
            <v>XS0098804452</v>
          </cell>
          <cell r="G777">
            <v>253568.64000000001</v>
          </cell>
        </row>
        <row r="778">
          <cell r="C778" t="str">
            <v>XS0104134787</v>
          </cell>
          <cell r="G778">
            <v>227490.25</v>
          </cell>
        </row>
        <row r="779">
          <cell r="C779" t="str">
            <v>XS0132692384</v>
          </cell>
          <cell r="G779">
            <v>144810</v>
          </cell>
        </row>
        <row r="780">
          <cell r="C780" t="str">
            <v>XS0119369204</v>
          </cell>
          <cell r="G780">
            <v>268398</v>
          </cell>
        </row>
        <row r="781">
          <cell r="C781" t="str">
            <v>XS0114670671</v>
          </cell>
          <cell r="G781">
            <v>5308725</v>
          </cell>
        </row>
        <row r="782">
          <cell r="C782" t="str">
            <v>XS0112117980</v>
          </cell>
          <cell r="G782">
            <v>3000000</v>
          </cell>
        </row>
        <row r="783">
          <cell r="C783" t="str">
            <v>XS0119750031</v>
          </cell>
          <cell r="G783">
            <v>105292.63</v>
          </cell>
        </row>
        <row r="784">
          <cell r="C784" t="str">
            <v>XS0149061938</v>
          </cell>
          <cell r="G784">
            <v>3500000</v>
          </cell>
        </row>
        <row r="785">
          <cell r="C785" t="str">
            <v>USG7336QAA34</v>
          </cell>
          <cell r="G785">
            <v>10000000</v>
          </cell>
        </row>
        <row r="786">
          <cell r="C786" t="str">
            <v>XS0149209867</v>
          </cell>
          <cell r="G786">
            <v>6000000</v>
          </cell>
        </row>
        <row r="787">
          <cell r="C787" t="str">
            <v>XS0138972715</v>
          </cell>
          <cell r="G787">
            <v>2731629.39</v>
          </cell>
        </row>
        <row r="788">
          <cell r="C788" t="str">
            <v>USG8261GAA25</v>
          </cell>
          <cell r="G788">
            <v>353217</v>
          </cell>
        </row>
        <row r="789">
          <cell r="C789" t="str">
            <v>XS0132407874</v>
          </cell>
          <cell r="G789">
            <v>3570565.1200000001</v>
          </cell>
        </row>
        <row r="790">
          <cell r="C790" t="str">
            <v>XS0131630906</v>
          </cell>
          <cell r="G790">
            <v>2500000</v>
          </cell>
        </row>
        <row r="791">
          <cell r="C791" t="str">
            <v>ES0338675004</v>
          </cell>
          <cell r="G791">
            <v>266172</v>
          </cell>
        </row>
        <row r="792">
          <cell r="C792" t="str">
            <v>XS0132407791</v>
          </cell>
          <cell r="G792">
            <v>1783505</v>
          </cell>
        </row>
        <row r="793">
          <cell r="C793" t="str">
            <v>US617059GE41</v>
          </cell>
          <cell r="G793">
            <v>54777.8</v>
          </cell>
        </row>
        <row r="794">
          <cell r="C794" t="str">
            <v>XS0136995189</v>
          </cell>
          <cell r="G794">
            <v>36870.18</v>
          </cell>
        </row>
        <row r="795">
          <cell r="C795" t="str">
            <v>XS0113780729</v>
          </cell>
          <cell r="G795">
            <v>402282.19</v>
          </cell>
        </row>
        <row r="796">
          <cell r="C796" t="str">
            <v>XS0102108106</v>
          </cell>
          <cell r="G796">
            <v>171936.96</v>
          </cell>
        </row>
        <row r="797">
          <cell r="C797" t="str">
            <v>XS0115283250</v>
          </cell>
          <cell r="G797">
            <v>562293</v>
          </cell>
        </row>
        <row r="798">
          <cell r="C798" t="str">
            <v>XS0115283680</v>
          </cell>
          <cell r="G798">
            <v>14427</v>
          </cell>
        </row>
        <row r="799">
          <cell r="C799" t="str">
            <v>US387413AC16</v>
          </cell>
          <cell r="G799">
            <v>240000</v>
          </cell>
        </row>
        <row r="800">
          <cell r="C800" t="str">
            <v>USG47785AB92</v>
          </cell>
          <cell r="G800">
            <v>57024.79</v>
          </cell>
        </row>
        <row r="801">
          <cell r="C801" t="str">
            <v>XS0119369204</v>
          </cell>
          <cell r="G801">
            <v>195494</v>
          </cell>
        </row>
        <row r="802">
          <cell r="C802" t="str">
            <v>XS0104134787</v>
          </cell>
          <cell r="G802">
            <v>248966.25</v>
          </cell>
        </row>
        <row r="803">
          <cell r="C803" t="str">
            <v>XS0119750031</v>
          </cell>
          <cell r="G803">
            <v>129577.83</v>
          </cell>
        </row>
        <row r="804">
          <cell r="C804" t="str">
            <v>XS0139648744</v>
          </cell>
          <cell r="G804">
            <v>1079838</v>
          </cell>
        </row>
        <row r="805">
          <cell r="C805" t="str">
            <v>USG6845QAA97</v>
          </cell>
          <cell r="G805">
            <v>164615.95000000001</v>
          </cell>
        </row>
        <row r="806">
          <cell r="C806" t="str">
            <v>USG6845QAA97</v>
          </cell>
          <cell r="G806">
            <v>315813.01</v>
          </cell>
        </row>
        <row r="807">
          <cell r="C807" t="str">
            <v>XS0132692384</v>
          </cell>
          <cell r="G807">
            <v>99570</v>
          </cell>
        </row>
        <row r="808">
          <cell r="C808" t="str">
            <v>XS0132692384</v>
          </cell>
          <cell r="G808">
            <v>70270</v>
          </cell>
        </row>
        <row r="809">
          <cell r="C809" t="str">
            <v>IT0003401533</v>
          </cell>
          <cell r="G809">
            <v>849750</v>
          </cell>
        </row>
        <row r="810">
          <cell r="C810" t="str">
            <v>XS0121824733</v>
          </cell>
          <cell r="G810">
            <v>1400540</v>
          </cell>
        </row>
        <row r="811">
          <cell r="C811" t="str">
            <v>IT0001494365</v>
          </cell>
          <cell r="G811">
            <v>184359</v>
          </cell>
        </row>
        <row r="812">
          <cell r="C812" t="str">
            <v>IT0001494357</v>
          </cell>
          <cell r="G812">
            <v>1557263</v>
          </cell>
        </row>
        <row r="813">
          <cell r="C813" t="str">
            <v>USG1984QAA16</v>
          </cell>
          <cell r="G813">
            <v>413387.27</v>
          </cell>
        </row>
        <row r="814">
          <cell r="C814" t="str">
            <v>USG86314AA26</v>
          </cell>
          <cell r="G814">
            <v>709436.90399999998</v>
          </cell>
        </row>
        <row r="815">
          <cell r="C815" t="str">
            <v>XS0107795535</v>
          </cell>
          <cell r="G815">
            <v>89494.8</v>
          </cell>
        </row>
        <row r="816">
          <cell r="C816" t="str">
            <v>US617059GE41</v>
          </cell>
          <cell r="G816">
            <v>46151.26</v>
          </cell>
        </row>
        <row r="817">
          <cell r="C817" t="str">
            <v>US228818AC47</v>
          </cell>
          <cell r="G817">
            <v>732273.22</v>
          </cell>
        </row>
        <row r="818">
          <cell r="C818" t="str">
            <v>XS0113451826</v>
          </cell>
          <cell r="G818">
            <v>434050.22</v>
          </cell>
        </row>
        <row r="819">
          <cell r="C819" t="str">
            <v>XS0136995189</v>
          </cell>
          <cell r="G819">
            <v>27161.74</v>
          </cell>
        </row>
        <row r="820">
          <cell r="C820" t="str">
            <v>USG1191RAB62</v>
          </cell>
          <cell r="G820">
            <v>7979820.648</v>
          </cell>
        </row>
        <row r="821">
          <cell r="C821" t="str">
            <v>USG86314AA26</v>
          </cell>
          <cell r="G821">
            <v>711062.72</v>
          </cell>
        </row>
        <row r="822">
          <cell r="C822" t="str">
            <v>XS0140352906</v>
          </cell>
          <cell r="G822">
            <v>183760</v>
          </cell>
        </row>
        <row r="823">
          <cell r="C823" t="str">
            <v>ES0338557004</v>
          </cell>
          <cell r="G823">
            <v>245256</v>
          </cell>
        </row>
        <row r="824">
          <cell r="C824" t="str">
            <v>XS0132692384</v>
          </cell>
          <cell r="G824">
            <v>107140</v>
          </cell>
        </row>
        <row r="825">
          <cell r="C825" t="str">
            <v>XS0104134787</v>
          </cell>
          <cell r="G825">
            <v>178620</v>
          </cell>
        </row>
        <row r="826">
          <cell r="C826" t="str">
            <v>XS0119750031</v>
          </cell>
          <cell r="G826">
            <v>90754.02</v>
          </cell>
        </row>
        <row r="827">
          <cell r="C827" t="str">
            <v>XS0119369204</v>
          </cell>
          <cell r="G827">
            <v>237826</v>
          </cell>
        </row>
        <row r="828">
          <cell r="C828" t="str">
            <v>USG25423AA55</v>
          </cell>
          <cell r="G828">
            <v>1373.57</v>
          </cell>
        </row>
        <row r="829">
          <cell r="C829" t="str">
            <v>USG2549TAA19</v>
          </cell>
          <cell r="G829">
            <v>21403.13</v>
          </cell>
        </row>
        <row r="830">
          <cell r="C830" t="str">
            <v>XS0121381726</v>
          </cell>
          <cell r="G830">
            <v>1509950</v>
          </cell>
        </row>
        <row r="831">
          <cell r="C831" t="str">
            <v>USG2551SAE03</v>
          </cell>
          <cell r="G831">
            <v>253.37</v>
          </cell>
        </row>
        <row r="832">
          <cell r="C832" t="str">
            <v>IT0003094460</v>
          </cell>
          <cell r="G832">
            <v>1586100</v>
          </cell>
        </row>
        <row r="833">
          <cell r="C833" t="str">
            <v>IT0003094460</v>
          </cell>
          <cell r="G833">
            <v>1526850</v>
          </cell>
        </row>
        <row r="834">
          <cell r="C834" t="str">
            <v>IT0003094460</v>
          </cell>
          <cell r="G834">
            <v>1376700</v>
          </cell>
        </row>
        <row r="835">
          <cell r="C835" t="str">
            <v>IT0003094460</v>
          </cell>
          <cell r="G835">
            <v>1358850</v>
          </cell>
        </row>
        <row r="836">
          <cell r="C836" t="str">
            <v>IT0003094460</v>
          </cell>
          <cell r="G836">
            <v>1165500</v>
          </cell>
        </row>
        <row r="837">
          <cell r="C837" t="str">
            <v>IT0003094460</v>
          </cell>
          <cell r="G837">
            <v>1003200</v>
          </cell>
        </row>
        <row r="838">
          <cell r="C838" t="str">
            <v>IT0003094460</v>
          </cell>
          <cell r="G838">
            <v>991800</v>
          </cell>
        </row>
        <row r="839">
          <cell r="C839" t="str">
            <v>USG89933AA62</v>
          </cell>
          <cell r="G839">
            <v>592639.85</v>
          </cell>
        </row>
        <row r="840">
          <cell r="C840" t="str">
            <v>XS0125882323</v>
          </cell>
          <cell r="G840">
            <v>452510.20500000002</v>
          </cell>
        </row>
        <row r="841">
          <cell r="C841" t="str">
            <v>USG7800SAA62</v>
          </cell>
          <cell r="G841">
            <v>1928595.75</v>
          </cell>
        </row>
        <row r="842">
          <cell r="C842" t="str">
            <v>USG2551SAE03</v>
          </cell>
          <cell r="G842">
            <v>148626.01</v>
          </cell>
        </row>
        <row r="843">
          <cell r="C843" t="str">
            <v>USG1985HAA08</v>
          </cell>
          <cell r="G843">
            <v>776858.24</v>
          </cell>
        </row>
        <row r="844">
          <cell r="C844" t="str">
            <v>XS0099947268</v>
          </cell>
          <cell r="G844">
            <v>3648521.82</v>
          </cell>
        </row>
        <row r="845">
          <cell r="C845" t="str">
            <v>XS0128666152</v>
          </cell>
          <cell r="G845">
            <v>445740</v>
          </cell>
        </row>
        <row r="846">
          <cell r="C846" t="str">
            <v>XS0130010571</v>
          </cell>
          <cell r="G846">
            <v>383958</v>
          </cell>
        </row>
        <row r="847">
          <cell r="C847" t="str">
            <v>XS0130116568</v>
          </cell>
          <cell r="G847">
            <v>1764000</v>
          </cell>
        </row>
        <row r="848">
          <cell r="C848" t="str">
            <v>USG8993BAA82</v>
          </cell>
          <cell r="G848">
            <v>947292.25</v>
          </cell>
        </row>
        <row r="849">
          <cell r="C849" t="str">
            <v>USG1983WAA92</v>
          </cell>
          <cell r="G849">
            <v>457012.54</v>
          </cell>
        </row>
        <row r="850">
          <cell r="C850" t="str">
            <v>IT0003473748</v>
          </cell>
          <cell r="G850">
            <v>223055.84</v>
          </cell>
        </row>
        <row r="851">
          <cell r="C851" t="str">
            <v>XS0170059017</v>
          </cell>
          <cell r="G851">
            <v>122239.57</v>
          </cell>
        </row>
        <row r="852">
          <cell r="C852" t="str">
            <v>XS0170059017</v>
          </cell>
          <cell r="G852">
            <v>138810.79999999999</v>
          </cell>
        </row>
        <row r="853">
          <cell r="C853" t="str">
            <v>USG1984KAA46</v>
          </cell>
          <cell r="G853">
            <v>226203.16</v>
          </cell>
        </row>
        <row r="854">
          <cell r="C854" t="str">
            <v>USG1984KAA46</v>
          </cell>
          <cell r="G854">
            <v>159444.82999999999</v>
          </cell>
        </row>
        <row r="855">
          <cell r="C855" t="str">
            <v>DE0006104706</v>
          </cell>
          <cell r="G855">
            <v>3328649.14</v>
          </cell>
        </row>
        <row r="856">
          <cell r="C856" t="str">
            <v>XS0128619078</v>
          </cell>
          <cell r="G856">
            <v>7700000</v>
          </cell>
        </row>
        <row r="857">
          <cell r="C857" t="str">
            <v>ES0372269003</v>
          </cell>
          <cell r="G857">
            <v>140195</v>
          </cell>
        </row>
        <row r="858">
          <cell r="C858" t="str">
            <v>XS0116880989</v>
          </cell>
          <cell r="G858">
            <v>747651.66</v>
          </cell>
        </row>
        <row r="859">
          <cell r="C859" t="str">
            <v>DE0006482714</v>
          </cell>
          <cell r="G859">
            <v>6924103.9299999997</v>
          </cell>
        </row>
        <row r="860">
          <cell r="C860" t="str">
            <v>ES0372269011</v>
          </cell>
          <cell r="G860">
            <v>65034.27</v>
          </cell>
        </row>
        <row r="861">
          <cell r="C861" t="str">
            <v>US617059GE41</v>
          </cell>
          <cell r="G861">
            <v>46448.959999999999</v>
          </cell>
        </row>
        <row r="862">
          <cell r="C862" t="str">
            <v>XS0099947268</v>
          </cell>
          <cell r="G862">
            <v>1246988.2</v>
          </cell>
        </row>
        <row r="863">
          <cell r="C863" t="str">
            <v>USG1984KAA46</v>
          </cell>
          <cell r="G863">
            <v>262602.03000000003</v>
          </cell>
        </row>
        <row r="864">
          <cell r="C864" t="str">
            <v>XS0098804452</v>
          </cell>
          <cell r="G864">
            <v>289759.15000000002</v>
          </cell>
        </row>
        <row r="865">
          <cell r="C865" t="str">
            <v>XS0180041278</v>
          </cell>
          <cell r="G865">
            <v>100527.14</v>
          </cell>
        </row>
        <row r="866">
          <cell r="C866" t="str">
            <v>XS0099947268</v>
          </cell>
          <cell r="G866">
            <v>-1246988.2</v>
          </cell>
        </row>
        <row r="867">
          <cell r="C867" t="str">
            <v>XS0099947268</v>
          </cell>
          <cell r="G867">
            <v>106057.59</v>
          </cell>
        </row>
        <row r="868">
          <cell r="C868" t="str">
            <v>XS0099947268</v>
          </cell>
          <cell r="G868">
            <v>1594962.41</v>
          </cell>
        </row>
        <row r="869">
          <cell r="C869" t="str">
            <v>USG8261GAA25</v>
          </cell>
          <cell r="G869">
            <v>4583604.8600000003</v>
          </cell>
        </row>
        <row r="870">
          <cell r="C870" t="str">
            <v>XS0134904654</v>
          </cell>
          <cell r="G870">
            <v>990538.92</v>
          </cell>
        </row>
        <row r="871">
          <cell r="C871" t="str">
            <v>XS0115596206</v>
          </cell>
          <cell r="G871">
            <v>574498</v>
          </cell>
        </row>
        <row r="872">
          <cell r="C872" t="str">
            <v>XS0136995189</v>
          </cell>
          <cell r="G872">
            <v>46516</v>
          </cell>
        </row>
        <row r="873">
          <cell r="C873" t="str">
            <v>XS0119369204</v>
          </cell>
          <cell r="G873">
            <v>134058</v>
          </cell>
        </row>
        <row r="874">
          <cell r="C874" t="str">
            <v>XS0104134787</v>
          </cell>
          <cell r="G874">
            <v>179247.25</v>
          </cell>
        </row>
        <row r="875">
          <cell r="C875" t="str">
            <v>XS0119750031</v>
          </cell>
          <cell r="G875">
            <v>58975.95</v>
          </cell>
        </row>
        <row r="876">
          <cell r="C876" t="str">
            <v>USG1983WAA92</v>
          </cell>
          <cell r="G876">
            <v>414012.39</v>
          </cell>
        </row>
        <row r="877">
          <cell r="C877" t="str">
            <v>XS0132692384</v>
          </cell>
          <cell r="G877">
            <v>97110</v>
          </cell>
        </row>
        <row r="878">
          <cell r="C878" t="str">
            <v>USG47785AB92</v>
          </cell>
          <cell r="G878">
            <v>414347.65</v>
          </cell>
        </row>
        <row r="879">
          <cell r="C879" t="str">
            <v>ES0377268034</v>
          </cell>
          <cell r="G879">
            <v>4800000</v>
          </cell>
        </row>
        <row r="880">
          <cell r="C880" t="str">
            <v>USG8993BAA82</v>
          </cell>
          <cell r="G880">
            <v>303476.34999999998</v>
          </cell>
        </row>
        <row r="881">
          <cell r="C881" t="str">
            <v>USG27574AA33</v>
          </cell>
          <cell r="G881">
            <v>1396948.48</v>
          </cell>
        </row>
        <row r="882">
          <cell r="C882" t="str">
            <v>XS0136995189</v>
          </cell>
          <cell r="G882">
            <v>35092.18</v>
          </cell>
        </row>
        <row r="883">
          <cell r="C883" t="str">
            <v>ES0338675004</v>
          </cell>
          <cell r="G883">
            <v>226956</v>
          </cell>
        </row>
        <row r="884">
          <cell r="C884" t="str">
            <v>XS0113780729</v>
          </cell>
          <cell r="G884">
            <v>431916.77</v>
          </cell>
        </row>
        <row r="885">
          <cell r="C885" t="str">
            <v>XS0102108106</v>
          </cell>
          <cell r="G885">
            <v>276810.2</v>
          </cell>
        </row>
        <row r="886">
          <cell r="C886" t="str">
            <v>US387413AC16</v>
          </cell>
          <cell r="G886">
            <v>200000</v>
          </cell>
        </row>
        <row r="887">
          <cell r="C887" t="str">
            <v>XS0101968096</v>
          </cell>
          <cell r="G887">
            <v>10000000</v>
          </cell>
        </row>
        <row r="888">
          <cell r="C888" t="str">
            <v>XS0115283250</v>
          </cell>
          <cell r="G888">
            <v>490910</v>
          </cell>
        </row>
        <row r="889">
          <cell r="C889" t="str">
            <v>XS0115283680</v>
          </cell>
          <cell r="G889">
            <v>25474</v>
          </cell>
        </row>
        <row r="890">
          <cell r="C890" t="str">
            <v>XS0104134787</v>
          </cell>
          <cell r="G890">
            <v>2867393.52</v>
          </cell>
        </row>
        <row r="891">
          <cell r="C891" t="str">
            <v>IT0003473748</v>
          </cell>
          <cell r="G891">
            <v>156630.54</v>
          </cell>
        </row>
        <row r="892">
          <cell r="C892" t="str">
            <v>XS0119750031</v>
          </cell>
          <cell r="G892">
            <v>81602.13</v>
          </cell>
        </row>
        <row r="893">
          <cell r="C893" t="str">
            <v>XS0139039647</v>
          </cell>
          <cell r="G893">
            <v>301722.98</v>
          </cell>
        </row>
        <row r="894">
          <cell r="C894" t="str">
            <v>XS0119369204</v>
          </cell>
          <cell r="G894">
            <v>3117480</v>
          </cell>
        </row>
        <row r="895">
          <cell r="C895" t="str">
            <v>XS0132692384</v>
          </cell>
          <cell r="G895">
            <v>122080</v>
          </cell>
        </row>
        <row r="896">
          <cell r="C896" t="str">
            <v>XS0131631383</v>
          </cell>
          <cell r="G896">
            <v>9500000</v>
          </cell>
        </row>
        <row r="897">
          <cell r="C897" t="str">
            <v>us617059ge41</v>
          </cell>
          <cell r="G897">
            <v>52184.42</v>
          </cell>
        </row>
        <row r="898">
          <cell r="C898" t="str">
            <v>xs0095783824</v>
          </cell>
          <cell r="G898">
            <v>263659.62</v>
          </cell>
        </row>
        <row r="899">
          <cell r="C899" t="str">
            <v>XS0128666152</v>
          </cell>
          <cell r="G899">
            <v>953046</v>
          </cell>
        </row>
        <row r="900">
          <cell r="C900" t="str">
            <v>USG1984QAA16</v>
          </cell>
          <cell r="G900">
            <v>443558.38500000001</v>
          </cell>
        </row>
        <row r="901">
          <cell r="C901" t="str">
            <v>USG1891KAB47</v>
          </cell>
          <cell r="G901">
            <v>1438986.16</v>
          </cell>
        </row>
        <row r="902">
          <cell r="C902" t="str">
            <v>XS0107795535</v>
          </cell>
          <cell r="G902">
            <v>84600.13</v>
          </cell>
        </row>
        <row r="903">
          <cell r="C903" t="str">
            <v>USG2840JAA90</v>
          </cell>
          <cell r="G903">
            <v>3230082.8</v>
          </cell>
        </row>
        <row r="904">
          <cell r="C904" t="str">
            <v>US617059GE41</v>
          </cell>
          <cell r="G904">
            <v>225534.34</v>
          </cell>
        </row>
        <row r="905">
          <cell r="C905" t="str">
            <v>ES0338557004</v>
          </cell>
          <cell r="G905">
            <v>165498</v>
          </cell>
        </row>
        <row r="906">
          <cell r="C906" t="str">
            <v>XS0113451826</v>
          </cell>
          <cell r="G906">
            <v>429089.49</v>
          </cell>
        </row>
        <row r="907">
          <cell r="C907" t="str">
            <v>US228818AC47</v>
          </cell>
          <cell r="G907">
            <v>7839578.5</v>
          </cell>
        </row>
        <row r="908">
          <cell r="C908" t="str">
            <v>XS0136995189</v>
          </cell>
          <cell r="G908">
            <v>37090.74</v>
          </cell>
        </row>
        <row r="909">
          <cell r="C909" t="str">
            <v>XS0140352906</v>
          </cell>
          <cell r="G909">
            <v>169200</v>
          </cell>
        </row>
        <row r="910">
          <cell r="C910" t="str">
            <v>XS0170059017</v>
          </cell>
          <cell r="G910">
            <v>84466.68</v>
          </cell>
        </row>
        <row r="911">
          <cell r="C911" t="str">
            <v>XS0132692384</v>
          </cell>
          <cell r="G911">
            <v>133950</v>
          </cell>
        </row>
        <row r="912">
          <cell r="C912" t="str">
            <v>XS0121381726</v>
          </cell>
          <cell r="G912">
            <v>704900</v>
          </cell>
        </row>
        <row r="913">
          <cell r="C913" t="str">
            <v>XS0119750031</v>
          </cell>
          <cell r="G913">
            <v>85476.98</v>
          </cell>
        </row>
        <row r="914">
          <cell r="C914" t="str">
            <v>USG2549TAA19</v>
          </cell>
          <cell r="G914">
            <v>787495.39500000002</v>
          </cell>
        </row>
        <row r="915">
          <cell r="C915" t="str">
            <v>USG25423AA55</v>
          </cell>
          <cell r="G915">
            <v>1399.87</v>
          </cell>
        </row>
        <row r="916">
          <cell r="C916" t="str">
            <v>USG4204AAB29</v>
          </cell>
          <cell r="G916">
            <v>3630562.56</v>
          </cell>
        </row>
        <row r="917">
          <cell r="C917" t="str">
            <v>USG89933AA62</v>
          </cell>
          <cell r="G917">
            <v>400442.84</v>
          </cell>
        </row>
        <row r="918">
          <cell r="C918" t="str">
            <v>USG7800SAA62</v>
          </cell>
          <cell r="G918">
            <v>2494123.89</v>
          </cell>
        </row>
        <row r="919">
          <cell r="C919" t="str">
            <v>USG1985HAA08</v>
          </cell>
          <cell r="G919">
            <v>521455.1</v>
          </cell>
        </row>
        <row r="920">
          <cell r="C920" t="str">
            <v>XS0130011207</v>
          </cell>
          <cell r="G920">
            <v>153084.79999999999</v>
          </cell>
        </row>
        <row r="921">
          <cell r="C921" t="str">
            <v>XS0130010571</v>
          </cell>
          <cell r="G921">
            <v>675115.65</v>
          </cell>
        </row>
        <row r="922">
          <cell r="C922" t="str">
            <v>DE0006482714</v>
          </cell>
          <cell r="G922">
            <v>1232432.5</v>
          </cell>
        </row>
        <row r="923">
          <cell r="C923" t="str">
            <v>US617059GE41</v>
          </cell>
          <cell r="G923">
            <v>51976.58</v>
          </cell>
        </row>
        <row r="924">
          <cell r="C924" t="str">
            <v>ES0372269003</v>
          </cell>
          <cell r="G924">
            <v>148359</v>
          </cell>
        </row>
        <row r="925">
          <cell r="C925" t="str">
            <v>XS0116880989</v>
          </cell>
          <cell r="G925">
            <v>567691.6</v>
          </cell>
        </row>
        <row r="926">
          <cell r="C926" t="str">
            <v>XS0180041278</v>
          </cell>
          <cell r="G926">
            <v>96470.59</v>
          </cell>
        </row>
        <row r="927">
          <cell r="C927" t="str">
            <v>XS0138972715</v>
          </cell>
          <cell r="G927">
            <v>12268370.550000001</v>
          </cell>
        </row>
        <row r="928">
          <cell r="C928" t="str">
            <v>XS0098804452</v>
          </cell>
          <cell r="G928">
            <v>293448.65000000002</v>
          </cell>
        </row>
        <row r="929">
          <cell r="C929" t="str">
            <v>XS0136995189</v>
          </cell>
          <cell r="G929">
            <v>27644.57</v>
          </cell>
        </row>
        <row r="930">
          <cell r="C930" t="str">
            <v>USG1984KAA46</v>
          </cell>
          <cell r="G930">
            <v>345574.89</v>
          </cell>
        </row>
        <row r="931">
          <cell r="C931" t="str">
            <v>USG8261GAA25</v>
          </cell>
          <cell r="G931">
            <v>1943280.963</v>
          </cell>
        </row>
        <row r="932">
          <cell r="C932" t="str">
            <v>ES0372269011</v>
          </cell>
          <cell r="G932">
            <v>68820.78</v>
          </cell>
        </row>
        <row r="933">
          <cell r="C933" t="str">
            <v>XS0159792836</v>
          </cell>
          <cell r="G933">
            <v>10098532.779999999</v>
          </cell>
        </row>
        <row r="934">
          <cell r="C934" t="str">
            <v>XS0119750031</v>
          </cell>
          <cell r="G934">
            <v>86980.67</v>
          </cell>
        </row>
        <row r="935">
          <cell r="C935" t="str">
            <v>USG3854YAC33</v>
          </cell>
          <cell r="G935">
            <v>7000000</v>
          </cell>
        </row>
        <row r="936">
          <cell r="C936" t="str">
            <v>XS0126990182</v>
          </cell>
          <cell r="G936">
            <v>6000000</v>
          </cell>
        </row>
        <row r="937">
          <cell r="C937" t="str">
            <v>USG1983WAA92</v>
          </cell>
          <cell r="G937">
            <v>702566.46</v>
          </cell>
        </row>
        <row r="938">
          <cell r="C938" t="str">
            <v>USG47785AB92</v>
          </cell>
          <cell r="G938">
            <v>249462.45</v>
          </cell>
        </row>
        <row r="939">
          <cell r="C939" t="str">
            <v>USG4204AAB29</v>
          </cell>
          <cell r="G939">
            <v>1993110.98</v>
          </cell>
        </row>
        <row r="940">
          <cell r="C940" t="str">
            <v>XS0132692384</v>
          </cell>
          <cell r="G940">
            <v>119900</v>
          </cell>
        </row>
        <row r="941">
          <cell r="C941" t="str">
            <v>USG8993BAA82</v>
          </cell>
          <cell r="G941">
            <v>298135.69</v>
          </cell>
        </row>
        <row r="942">
          <cell r="C942" t="str">
            <v>US617059GE41</v>
          </cell>
          <cell r="G942">
            <v>46929.94</v>
          </cell>
        </row>
        <row r="943">
          <cell r="C943" t="str">
            <v>XS0136995189</v>
          </cell>
          <cell r="G943">
            <v>62968.54</v>
          </cell>
        </row>
        <row r="944">
          <cell r="C944" t="str">
            <v>XS0102108106</v>
          </cell>
          <cell r="G944">
            <v>330248.58</v>
          </cell>
        </row>
        <row r="945">
          <cell r="C945" t="str">
            <v>XS0113780729</v>
          </cell>
          <cell r="G945">
            <v>462689.95</v>
          </cell>
        </row>
        <row r="946">
          <cell r="C946" t="str">
            <v>ES0338675004</v>
          </cell>
          <cell r="G946">
            <v>220046</v>
          </cell>
        </row>
        <row r="947">
          <cell r="C947" t="str">
            <v>US387413AC16</v>
          </cell>
          <cell r="G947">
            <v>200000</v>
          </cell>
        </row>
        <row r="948">
          <cell r="C948" t="str">
            <v>XS0115283250</v>
          </cell>
          <cell r="G948">
            <v>606968</v>
          </cell>
        </row>
        <row r="949">
          <cell r="C949" t="str">
            <v>XS0139039647</v>
          </cell>
          <cell r="G949">
            <v>2698277.01</v>
          </cell>
        </row>
        <row r="950">
          <cell r="C950" t="str">
            <v>IT0003473748</v>
          </cell>
          <cell r="G950">
            <v>205212.69</v>
          </cell>
        </row>
        <row r="951">
          <cell r="C951" t="str">
            <v>XS0119750031</v>
          </cell>
          <cell r="G951">
            <v>69971.850000000006</v>
          </cell>
        </row>
        <row r="952">
          <cell r="C952" t="str">
            <v>US231907GL46</v>
          </cell>
          <cell r="G952">
            <v>3104606.75</v>
          </cell>
        </row>
        <row r="953">
          <cell r="C953" t="str">
            <v>DE0006001035</v>
          </cell>
          <cell r="G953">
            <v>15000000</v>
          </cell>
        </row>
        <row r="954">
          <cell r="C954" t="str">
            <v>USG4204AAB29</v>
          </cell>
          <cell r="G954">
            <v>1264911.3600000001</v>
          </cell>
        </row>
        <row r="955">
          <cell r="C955" t="str">
            <v>XS0132692384</v>
          </cell>
          <cell r="G955">
            <v>78200</v>
          </cell>
        </row>
        <row r="956">
          <cell r="C956" t="str">
            <v>XS0157203109</v>
          </cell>
          <cell r="G956">
            <v>10000000</v>
          </cell>
        </row>
        <row r="957">
          <cell r="C957" t="str">
            <v>XS0107795535</v>
          </cell>
          <cell r="G957">
            <v>985564.52</v>
          </cell>
        </row>
        <row r="958">
          <cell r="C958" t="str">
            <v>XS0110223830</v>
          </cell>
          <cell r="G958">
            <v>20000000</v>
          </cell>
        </row>
        <row r="959">
          <cell r="C959" t="str">
            <v>XS0110224994</v>
          </cell>
          <cell r="G959">
            <v>10000000</v>
          </cell>
        </row>
        <row r="960">
          <cell r="C960" t="str">
            <v>XS0121824733</v>
          </cell>
          <cell r="G960">
            <v>1221119.99</v>
          </cell>
        </row>
        <row r="961">
          <cell r="C961" t="str">
            <v>IT0003401533</v>
          </cell>
          <cell r="G961">
            <v>790125</v>
          </cell>
        </row>
        <row r="962">
          <cell r="C962" t="str">
            <v>USG1984QAA16</v>
          </cell>
          <cell r="G962">
            <v>204792.31</v>
          </cell>
        </row>
        <row r="963">
          <cell r="C963" t="str">
            <v>XS0128666152</v>
          </cell>
          <cell r="G963">
            <v>649788</v>
          </cell>
        </row>
        <row r="964">
          <cell r="C964" t="str">
            <v>IT0001494365</v>
          </cell>
          <cell r="G964">
            <v>155600</v>
          </cell>
        </row>
        <row r="965">
          <cell r="C965" t="str">
            <v>IT0001494357</v>
          </cell>
          <cell r="G965">
            <v>1308750</v>
          </cell>
        </row>
        <row r="966">
          <cell r="C966" t="str">
            <v>ES0338675004</v>
          </cell>
          <cell r="G966">
            <v>214090</v>
          </cell>
        </row>
        <row r="967">
          <cell r="C967" t="str">
            <v>US617059GE41</v>
          </cell>
          <cell r="G967">
            <v>562051.6</v>
          </cell>
        </row>
        <row r="968">
          <cell r="C968" t="str">
            <v>XS0113451826</v>
          </cell>
          <cell r="G968">
            <v>444031.5</v>
          </cell>
        </row>
        <row r="969">
          <cell r="C969" t="str">
            <v>XS0136995189</v>
          </cell>
          <cell r="G969">
            <v>37114.800000000003</v>
          </cell>
        </row>
        <row r="970">
          <cell r="C970" t="str">
            <v>XS0130116568</v>
          </cell>
          <cell r="G970">
            <v>2017800</v>
          </cell>
        </row>
        <row r="971">
          <cell r="C971" t="str">
            <v>XS0170059017</v>
          </cell>
          <cell r="G971">
            <v>99118.23</v>
          </cell>
        </row>
        <row r="972">
          <cell r="C972" t="str">
            <v>XS0140352906</v>
          </cell>
          <cell r="G972">
            <v>188020</v>
          </cell>
        </row>
        <row r="973">
          <cell r="C973" t="str">
            <v>XS0121381726</v>
          </cell>
          <cell r="G973">
            <v>427249.99</v>
          </cell>
        </row>
        <row r="974">
          <cell r="C974" t="str">
            <v>XS0132692384</v>
          </cell>
          <cell r="G974">
            <v>100690</v>
          </cell>
        </row>
        <row r="975">
          <cell r="C975" t="str">
            <v>XS0119750031</v>
          </cell>
          <cell r="G975">
            <v>95138.58</v>
          </cell>
        </row>
        <row r="976">
          <cell r="C976" t="str">
            <v>USG4204AAB29</v>
          </cell>
          <cell r="G976">
            <v>1118912.6200000001</v>
          </cell>
        </row>
        <row r="977">
          <cell r="C977" t="str">
            <v>USG2549TAA19</v>
          </cell>
          <cell r="G977">
            <v>681116.04</v>
          </cell>
        </row>
        <row r="978">
          <cell r="C978" t="str">
            <v>XS0125882323</v>
          </cell>
          <cell r="G978">
            <v>536770.47</v>
          </cell>
        </row>
        <row r="979">
          <cell r="C979" t="str">
            <v>USG2549CAB66</v>
          </cell>
          <cell r="G979">
            <v>944377.92</v>
          </cell>
        </row>
        <row r="980">
          <cell r="C980" t="str">
            <v>USG89933AA62</v>
          </cell>
          <cell r="G980">
            <v>394083.1</v>
          </cell>
        </row>
        <row r="981">
          <cell r="C981" t="str">
            <v>USG7800SAA62</v>
          </cell>
          <cell r="G981">
            <v>2339967.33</v>
          </cell>
        </row>
        <row r="982">
          <cell r="C982" t="str">
            <v>USG1985HAA08</v>
          </cell>
          <cell r="G982">
            <v>882083.47</v>
          </cell>
        </row>
        <row r="983">
          <cell r="C983" t="str">
            <v>XS0138853972</v>
          </cell>
          <cell r="G983">
            <v>35000000</v>
          </cell>
        </row>
        <row r="984">
          <cell r="C984" t="str">
            <v>DE0006104706</v>
          </cell>
          <cell r="G984">
            <v>675524.36</v>
          </cell>
        </row>
        <row r="985">
          <cell r="C985" t="str">
            <v>US617059GE41</v>
          </cell>
          <cell r="G985">
            <v>216000</v>
          </cell>
        </row>
        <row r="986">
          <cell r="C986" t="str">
            <v>DE0006482714</v>
          </cell>
          <cell r="G986">
            <v>1843463.57</v>
          </cell>
        </row>
        <row r="987">
          <cell r="C987" t="str">
            <v>XS0116880989</v>
          </cell>
          <cell r="G987">
            <v>548411.88</v>
          </cell>
        </row>
        <row r="988">
          <cell r="C988" t="str">
            <v>XS0180041278</v>
          </cell>
          <cell r="G988">
            <v>106675.62</v>
          </cell>
        </row>
        <row r="989">
          <cell r="C989" t="str">
            <v>USG8261GAA25</v>
          </cell>
          <cell r="G989">
            <v>1430891.87</v>
          </cell>
        </row>
        <row r="990">
          <cell r="C990" t="str">
            <v>USG1984KAA46</v>
          </cell>
          <cell r="G990">
            <v>804855.75</v>
          </cell>
        </row>
        <row r="991">
          <cell r="C991" t="str">
            <v>ES0372269011</v>
          </cell>
          <cell r="G991">
            <v>59182.83</v>
          </cell>
        </row>
        <row r="992">
          <cell r="C992" t="str">
            <v>XS0136995189</v>
          </cell>
          <cell r="G992">
            <v>51024.26</v>
          </cell>
        </row>
        <row r="993">
          <cell r="C993" t="str">
            <v>XS0098804452</v>
          </cell>
          <cell r="G993">
            <v>263776.34000000003</v>
          </cell>
        </row>
        <row r="994">
          <cell r="C994" t="str">
            <v>ES0372269003</v>
          </cell>
          <cell r="G994">
            <v>127582</v>
          </cell>
        </row>
        <row r="995">
          <cell r="C995" t="str">
            <v>XS0134904654</v>
          </cell>
          <cell r="G995">
            <v>1228427.8999999999</v>
          </cell>
        </row>
        <row r="996">
          <cell r="C996" t="str">
            <v>USG1983WAA92</v>
          </cell>
          <cell r="G996">
            <v>188189.25</v>
          </cell>
        </row>
        <row r="997">
          <cell r="C997" t="str">
            <v>XS0119750031</v>
          </cell>
          <cell r="G997">
            <v>86554.77</v>
          </cell>
        </row>
        <row r="998">
          <cell r="C998" t="str">
            <v>XS0132692384</v>
          </cell>
          <cell r="G998">
            <v>98620</v>
          </cell>
        </row>
        <row r="999">
          <cell r="C999" t="str">
            <v>USG2034BAA29</v>
          </cell>
          <cell r="G999">
            <v>6500000</v>
          </cell>
        </row>
        <row r="1000">
          <cell r="C1000" t="str">
            <v>USG47785AB92</v>
          </cell>
          <cell r="G1000">
            <v>35466.6</v>
          </cell>
        </row>
        <row r="1001">
          <cell r="C1001" t="str">
            <v>XS0152666433</v>
          </cell>
          <cell r="G1001">
            <v>5000000</v>
          </cell>
        </row>
        <row r="1002">
          <cell r="C1002" t="str">
            <v>USG27574AA33</v>
          </cell>
          <cell r="G1002">
            <v>1059524.96</v>
          </cell>
        </row>
        <row r="1003">
          <cell r="C1003" t="str">
            <v>USG8993BAA82</v>
          </cell>
          <cell r="G1003">
            <v>151016.372</v>
          </cell>
        </row>
        <row r="1004">
          <cell r="C1004" t="str">
            <v>US617059GE41</v>
          </cell>
          <cell r="G1004">
            <v>46723.519999999997</v>
          </cell>
        </row>
        <row r="1005">
          <cell r="C1005" t="str">
            <v>XS0136995189</v>
          </cell>
          <cell r="G1005">
            <v>40344.31</v>
          </cell>
        </row>
        <row r="1006">
          <cell r="C1006" t="str">
            <v>ES0338675004</v>
          </cell>
          <cell r="G1006">
            <v>211694</v>
          </cell>
        </row>
        <row r="1007">
          <cell r="C1007" t="str">
            <v>XS0113780729</v>
          </cell>
          <cell r="G1007">
            <v>290372.24</v>
          </cell>
        </row>
        <row r="1008">
          <cell r="C1008" t="str">
            <v>XS0102108106</v>
          </cell>
          <cell r="G1008">
            <v>318960.11</v>
          </cell>
        </row>
        <row r="1009">
          <cell r="C1009" t="str">
            <v>XS0115283250</v>
          </cell>
          <cell r="G1009">
            <v>610002</v>
          </cell>
        </row>
        <row r="1010">
          <cell r="C1010" t="str">
            <v>US231907GL46</v>
          </cell>
          <cell r="G1010">
            <v>3206295.23</v>
          </cell>
        </row>
        <row r="1011">
          <cell r="C1011" t="str">
            <v>US387413AC16</v>
          </cell>
          <cell r="G1011">
            <v>200000</v>
          </cell>
        </row>
        <row r="1012">
          <cell r="C1012" t="str">
            <v>IT0003473748</v>
          </cell>
          <cell r="G1012">
            <v>138590.79</v>
          </cell>
        </row>
        <row r="1013">
          <cell r="C1013" t="str">
            <v>XS0119750031</v>
          </cell>
          <cell r="G1013">
            <v>82215.97</v>
          </cell>
        </row>
        <row r="1014">
          <cell r="C1014" t="str">
            <v>USG4204AAB29</v>
          </cell>
          <cell r="G1014">
            <v>1992136.02</v>
          </cell>
        </row>
        <row r="1015">
          <cell r="C1015" t="str">
            <v>XS0115283680</v>
          </cell>
          <cell r="G1015">
            <v>9556</v>
          </cell>
        </row>
        <row r="1016">
          <cell r="C1016" t="str">
            <v>xs0095783824</v>
          </cell>
          <cell r="G1016">
            <v>279652.53000000003</v>
          </cell>
        </row>
        <row r="1017">
          <cell r="C1017" t="str">
            <v>XS0132692384</v>
          </cell>
          <cell r="G1017">
            <v>96690</v>
          </cell>
        </row>
        <row r="1018">
          <cell r="C1018" t="str">
            <v>USG1891KAB47</v>
          </cell>
          <cell r="G1018">
            <v>2062202.42</v>
          </cell>
        </row>
        <row r="1019">
          <cell r="C1019" t="str">
            <v>USG1984QAA16</v>
          </cell>
          <cell r="G1019">
            <v>396836.89</v>
          </cell>
        </row>
        <row r="1020">
          <cell r="C1020" t="str">
            <v>US617059GE41</v>
          </cell>
          <cell r="G1020">
            <v>219318.34</v>
          </cell>
        </row>
        <row r="1021">
          <cell r="C1021" t="str">
            <v>XS0113451826</v>
          </cell>
          <cell r="G1021">
            <v>365797</v>
          </cell>
        </row>
        <row r="1022">
          <cell r="C1022" t="str">
            <v>ES0338557004</v>
          </cell>
          <cell r="G1022">
            <v>191072</v>
          </cell>
        </row>
        <row r="1023">
          <cell r="C1023" t="str">
            <v>XS0136995189</v>
          </cell>
          <cell r="G1023">
            <v>32795.839999999997</v>
          </cell>
        </row>
        <row r="1024">
          <cell r="C1024" t="str">
            <v>USG2840JAA90</v>
          </cell>
          <cell r="G1024">
            <v>1661189</v>
          </cell>
        </row>
        <row r="1025">
          <cell r="C1025" t="str">
            <v>XS0140352906</v>
          </cell>
          <cell r="G1025">
            <v>164000</v>
          </cell>
        </row>
        <row r="1026">
          <cell r="C1026" t="str">
            <v>XS0170059017</v>
          </cell>
          <cell r="G1026">
            <v>83114.81</v>
          </cell>
        </row>
        <row r="1027">
          <cell r="C1027" t="str">
            <v>XS0119750031</v>
          </cell>
          <cell r="G1027">
            <v>46382.58</v>
          </cell>
        </row>
        <row r="1028">
          <cell r="C1028" t="str">
            <v>USG2551SAE03</v>
          </cell>
          <cell r="G1028">
            <v>1072513.96</v>
          </cell>
        </row>
        <row r="1029">
          <cell r="C1029" t="str">
            <v>XS0132692384</v>
          </cell>
          <cell r="G1029">
            <v>132860</v>
          </cell>
        </row>
        <row r="1030">
          <cell r="C1030" t="str">
            <v>XS0121381726</v>
          </cell>
          <cell r="G1030">
            <v>393349.99</v>
          </cell>
        </row>
        <row r="1031">
          <cell r="C1031" t="str">
            <v>USG2549TAA19</v>
          </cell>
          <cell r="G1031">
            <v>725645.24</v>
          </cell>
        </row>
        <row r="1032">
          <cell r="C1032" t="str">
            <v>US894127AA77</v>
          </cell>
          <cell r="G1032">
            <v>790633.61</v>
          </cell>
        </row>
        <row r="1033">
          <cell r="C1033" t="str">
            <v>USG25423AA55</v>
          </cell>
          <cell r="G1033">
            <v>30308.86</v>
          </cell>
        </row>
        <row r="1034">
          <cell r="C1034" t="str">
            <v>USG7800SAA62</v>
          </cell>
          <cell r="G1034">
            <v>2254044.39</v>
          </cell>
        </row>
        <row r="1035">
          <cell r="C1035" t="str">
            <v>USG89933AA62</v>
          </cell>
          <cell r="G1035">
            <v>560033.15</v>
          </cell>
        </row>
        <row r="1036">
          <cell r="C1036" t="str">
            <v>USG2549CAB66</v>
          </cell>
          <cell r="G1036">
            <v>377854.76</v>
          </cell>
        </row>
        <row r="1037">
          <cell r="C1037" t="str">
            <v>XS0130011207</v>
          </cell>
          <cell r="G1037">
            <v>2997532</v>
          </cell>
        </row>
        <row r="1038">
          <cell r="C1038" t="str">
            <v>USG1985HAA08</v>
          </cell>
          <cell r="G1038">
            <v>949791.04</v>
          </cell>
        </row>
        <row r="1039">
          <cell r="C1039" t="str">
            <v>ES0372269011</v>
          </cell>
          <cell r="G1039">
            <v>49599.01</v>
          </cell>
        </row>
        <row r="1040">
          <cell r="C1040" t="str">
            <v>ES0372269003</v>
          </cell>
          <cell r="G1040">
            <v>106920</v>
          </cell>
        </row>
        <row r="1041">
          <cell r="C1041" t="str">
            <v>US617059GE41</v>
          </cell>
          <cell r="G1041">
            <v>47099.42</v>
          </cell>
        </row>
        <row r="1042">
          <cell r="C1042" t="str">
            <v>XS0136995189</v>
          </cell>
          <cell r="G1042">
            <v>41809.26</v>
          </cell>
        </row>
        <row r="1043">
          <cell r="C1043" t="str">
            <v>XS0098804452</v>
          </cell>
          <cell r="G1043">
            <v>379647.3</v>
          </cell>
        </row>
        <row r="1044">
          <cell r="C1044" t="str">
            <v>XS0116880989</v>
          </cell>
          <cell r="G1044">
            <v>439134.09</v>
          </cell>
        </row>
        <row r="1045">
          <cell r="C1045" t="str">
            <v>XS0180041278</v>
          </cell>
          <cell r="G1045">
            <v>99149.4</v>
          </cell>
        </row>
        <row r="1046">
          <cell r="C1046" t="str">
            <v>USG1984KAA46</v>
          </cell>
          <cell r="G1046">
            <v>397015.68</v>
          </cell>
        </row>
        <row r="1047">
          <cell r="C1047" t="str">
            <v>USG8261GAA25</v>
          </cell>
          <cell r="G1047">
            <v>1760841.49</v>
          </cell>
        </row>
        <row r="1048">
          <cell r="C1048" t="str">
            <v>XS0119750031</v>
          </cell>
          <cell r="G1048">
            <v>108864.66</v>
          </cell>
        </row>
        <row r="1049">
          <cell r="C1049" t="str">
            <v>USG94942AB86</v>
          </cell>
          <cell r="G1049">
            <v>1915199</v>
          </cell>
        </row>
        <row r="1050">
          <cell r="C1050" t="str">
            <v>USG1983WAA92</v>
          </cell>
          <cell r="G1050">
            <v>902599.85</v>
          </cell>
        </row>
        <row r="1051">
          <cell r="C1051" t="str">
            <v>USG4204AAB29</v>
          </cell>
          <cell r="G1051">
            <v>3775269.42</v>
          </cell>
        </row>
        <row r="1052">
          <cell r="C1052" t="str">
            <v>XS0132692384</v>
          </cell>
          <cell r="G1052">
            <v>105650</v>
          </cell>
        </row>
        <row r="1053">
          <cell r="C1053" t="str">
            <v>XS0151320271</v>
          </cell>
          <cell r="G1053">
            <v>5000000</v>
          </cell>
        </row>
        <row r="1054">
          <cell r="C1054" t="str">
            <v>USG28618AE92</v>
          </cell>
          <cell r="G1054">
            <v>385255.93</v>
          </cell>
        </row>
        <row r="1055">
          <cell r="C1055" t="str">
            <v>XS0115283250</v>
          </cell>
          <cell r="G1055">
            <v>569772</v>
          </cell>
        </row>
        <row r="1056">
          <cell r="C1056" t="str">
            <v>XS0115283680</v>
          </cell>
          <cell r="G1056">
            <v>88355</v>
          </cell>
        </row>
        <row r="1057">
          <cell r="C1057" t="str">
            <v>XS0102108106</v>
          </cell>
          <cell r="G1057">
            <v>7085269.96</v>
          </cell>
        </row>
        <row r="1058">
          <cell r="C1058" t="str">
            <v>XS0114776585</v>
          </cell>
          <cell r="G1058">
            <v>14000000</v>
          </cell>
        </row>
        <row r="1059">
          <cell r="C1059" t="str">
            <v>US617059GE41</v>
          </cell>
          <cell r="G1059">
            <v>52558.16</v>
          </cell>
        </row>
        <row r="1060">
          <cell r="C1060" t="str">
            <v>XS0182359603</v>
          </cell>
          <cell r="G1060">
            <v>4000000</v>
          </cell>
        </row>
        <row r="1061">
          <cell r="C1061" t="str">
            <v>XS0157370775</v>
          </cell>
          <cell r="G1061">
            <v>6000000</v>
          </cell>
        </row>
        <row r="1062">
          <cell r="C1062" t="str">
            <v>XS0136995189</v>
          </cell>
          <cell r="G1062">
            <v>44006.53</v>
          </cell>
        </row>
        <row r="1063">
          <cell r="C1063" t="str">
            <v>XS0113780729</v>
          </cell>
          <cell r="G1063">
            <v>345744.48</v>
          </cell>
        </row>
        <row r="1064">
          <cell r="C1064" t="str">
            <v>IT0003473748</v>
          </cell>
          <cell r="G1064">
            <v>193049.99</v>
          </cell>
        </row>
        <row r="1065">
          <cell r="C1065" t="str">
            <v>US387413AC16</v>
          </cell>
          <cell r="G1065">
            <v>200000</v>
          </cell>
        </row>
        <row r="1066">
          <cell r="C1066" t="str">
            <v>XS0119750031</v>
          </cell>
          <cell r="G1066">
            <v>41863.35</v>
          </cell>
        </row>
        <row r="1067">
          <cell r="C1067" t="str">
            <v>IT0003261598</v>
          </cell>
          <cell r="G1067">
            <v>5000000</v>
          </cell>
        </row>
        <row r="1068">
          <cell r="C1068" t="str">
            <v>XS0132692384</v>
          </cell>
          <cell r="G1068">
            <v>108190</v>
          </cell>
        </row>
        <row r="1069">
          <cell r="C1069" t="str">
            <v>XS0121825466</v>
          </cell>
          <cell r="G1069">
            <v>5000000</v>
          </cell>
        </row>
        <row r="1070">
          <cell r="C1070" t="str">
            <v>IT0003401533</v>
          </cell>
          <cell r="G1070">
            <v>600749.99</v>
          </cell>
        </row>
        <row r="1071">
          <cell r="C1071" t="str">
            <v>XS0121824733</v>
          </cell>
          <cell r="G1071">
            <v>5818540</v>
          </cell>
        </row>
        <row r="1072">
          <cell r="C1072" t="str">
            <v>IT0001494365</v>
          </cell>
          <cell r="G1072">
            <v>119450</v>
          </cell>
        </row>
        <row r="1073">
          <cell r="C1073" t="str">
            <v>IT0001494357</v>
          </cell>
          <cell r="G1073">
            <v>1018350</v>
          </cell>
        </row>
        <row r="1074">
          <cell r="C1074" t="str">
            <v>USG86314AA26</v>
          </cell>
          <cell r="G1074">
            <v>40374.18</v>
          </cell>
        </row>
        <row r="1075">
          <cell r="C1075" t="str">
            <v>US617059GE41</v>
          </cell>
          <cell r="G1075">
            <v>47743.9</v>
          </cell>
        </row>
        <row r="1076">
          <cell r="C1076" t="str">
            <v>ES0338557004</v>
          </cell>
          <cell r="G1076">
            <v>189640</v>
          </cell>
        </row>
        <row r="1077">
          <cell r="C1077" t="str">
            <v>XS0130116568</v>
          </cell>
          <cell r="G1077">
            <v>1578400</v>
          </cell>
        </row>
        <row r="1078">
          <cell r="C1078" t="str">
            <v>XS0113451826</v>
          </cell>
          <cell r="G1078">
            <v>338393</v>
          </cell>
        </row>
        <row r="1079">
          <cell r="C1079" t="str">
            <v>XS0136995189</v>
          </cell>
          <cell r="G1079">
            <v>40968.07</v>
          </cell>
        </row>
        <row r="1080">
          <cell r="C1080" t="str">
            <v>XS0140352906</v>
          </cell>
          <cell r="G1080">
            <v>165920</v>
          </cell>
        </row>
        <row r="1081">
          <cell r="C1081" t="str">
            <v>XS0119750031</v>
          </cell>
          <cell r="G1081">
            <v>93451.86</v>
          </cell>
        </row>
        <row r="1082">
          <cell r="C1082" t="str">
            <v>XS0170059017</v>
          </cell>
          <cell r="G1082">
            <v>102852.97</v>
          </cell>
        </row>
        <row r="1083">
          <cell r="C1083" t="str">
            <v>XS0121381726</v>
          </cell>
          <cell r="G1083">
            <v>397600</v>
          </cell>
        </row>
        <row r="1084">
          <cell r="C1084" t="str">
            <v>USG2549TAA19</v>
          </cell>
          <cell r="G1084">
            <v>439285.41</v>
          </cell>
        </row>
        <row r="1085">
          <cell r="C1085" t="str">
            <v>USG1984QAA16</v>
          </cell>
          <cell r="G1085">
            <v>129630.53</v>
          </cell>
        </row>
        <row r="1086">
          <cell r="C1086" t="str">
            <v>USG25423AA55</v>
          </cell>
          <cell r="G1086">
            <v>1484.96</v>
          </cell>
        </row>
        <row r="1087">
          <cell r="C1087" t="str">
            <v>USG25423AA55</v>
          </cell>
          <cell r="G1087">
            <v>333226.89</v>
          </cell>
        </row>
        <row r="1088">
          <cell r="C1088" t="str">
            <v>XS0132692384</v>
          </cell>
          <cell r="G1088">
            <v>84290</v>
          </cell>
        </row>
        <row r="1089">
          <cell r="C1089" t="str">
            <v>USG25423AA55</v>
          </cell>
          <cell r="G1089">
            <v>1484.96</v>
          </cell>
        </row>
        <row r="1090">
          <cell r="C1090" t="str">
            <v>USG89933AA62</v>
          </cell>
          <cell r="G1090">
            <v>794429.74</v>
          </cell>
        </row>
        <row r="1091">
          <cell r="C1091" t="str">
            <v>XS0125882323</v>
          </cell>
          <cell r="G1091">
            <v>1224745.3700000001</v>
          </cell>
        </row>
        <row r="1092">
          <cell r="C1092" t="str">
            <v>USG2549CAB66</v>
          </cell>
          <cell r="G1092">
            <v>830765.48</v>
          </cell>
        </row>
        <row r="1093">
          <cell r="C1093" t="str">
            <v>USG7800SAA62</v>
          </cell>
          <cell r="G1093">
            <v>4021423.26</v>
          </cell>
        </row>
        <row r="1094">
          <cell r="C1094" t="str">
            <v>XS0118076669</v>
          </cell>
          <cell r="G1094">
            <v>11600000</v>
          </cell>
        </row>
        <row r="1095">
          <cell r="C1095" t="str">
            <v>DE0006104706</v>
          </cell>
          <cell r="G1095">
            <v>1688977.05</v>
          </cell>
        </row>
        <row r="1096">
          <cell r="C1096" t="str">
            <v>USG1985HAA08</v>
          </cell>
          <cell r="G1096">
            <v>1110542.8999999999</v>
          </cell>
        </row>
        <row r="1097">
          <cell r="C1097" t="str">
            <v>XS0098804452</v>
          </cell>
          <cell r="G1097">
            <v>6904280.1399999997</v>
          </cell>
        </row>
        <row r="1098">
          <cell r="C1098" t="str">
            <v>XS0080035131</v>
          </cell>
          <cell r="G1098">
            <v>50823384.200000003</v>
          </cell>
        </row>
        <row r="1099">
          <cell r="C1099" t="str">
            <v>XS0136995189</v>
          </cell>
          <cell r="G1099">
            <v>47241.2</v>
          </cell>
        </row>
        <row r="1100">
          <cell r="C1100" t="str">
            <v>ES0372269003</v>
          </cell>
          <cell r="G1100">
            <v>99676</v>
          </cell>
        </row>
        <row r="1101">
          <cell r="C1101" t="str">
            <v>ES0372269011</v>
          </cell>
          <cell r="G1101">
            <v>46237.99</v>
          </cell>
        </row>
        <row r="1102">
          <cell r="C1102" t="str">
            <v>US617059GE41</v>
          </cell>
          <cell r="G1102">
            <v>48052.44</v>
          </cell>
        </row>
        <row r="1103">
          <cell r="C1103" t="str">
            <v>XS0145221668</v>
          </cell>
          <cell r="G1103">
            <v>1462680.83</v>
          </cell>
        </row>
        <row r="1104">
          <cell r="C1104" t="str">
            <v>USG8261GAA25</v>
          </cell>
          <cell r="G1104">
            <v>1204777.9099999999</v>
          </cell>
        </row>
        <row r="1105">
          <cell r="C1105" t="str">
            <v>USG1984KAA46</v>
          </cell>
          <cell r="G1105">
            <v>950697.23</v>
          </cell>
        </row>
        <row r="1106">
          <cell r="C1106" t="str">
            <v>XS0180041278</v>
          </cell>
          <cell r="G1106">
            <v>11882.51</v>
          </cell>
        </row>
        <row r="1107">
          <cell r="C1107" t="str">
            <v>XS0116880989</v>
          </cell>
          <cell r="G1107">
            <v>562272.42000000004</v>
          </cell>
        </row>
        <row r="1108">
          <cell r="C1108" t="str">
            <v>USG4204AAB29</v>
          </cell>
          <cell r="G1108">
            <v>1702872.99</v>
          </cell>
        </row>
        <row r="1109">
          <cell r="C1109" t="str">
            <v>USG94942AB86</v>
          </cell>
          <cell r="G1109">
            <v>1344410.64</v>
          </cell>
        </row>
        <row r="1110">
          <cell r="C1110" t="str">
            <v>USG1983WAA92</v>
          </cell>
          <cell r="G1110">
            <v>137003.07</v>
          </cell>
        </row>
        <row r="1111">
          <cell r="C1111" t="str">
            <v>XS0119750031</v>
          </cell>
          <cell r="G1111">
            <v>47930.400000000001</v>
          </cell>
        </row>
        <row r="1112">
          <cell r="C1112" t="str">
            <v>USG9589EAA04</v>
          </cell>
          <cell r="G1112">
            <v>25000000</v>
          </cell>
        </row>
        <row r="1113">
          <cell r="C1113" t="str">
            <v>XS0132692384</v>
          </cell>
          <cell r="G1113">
            <v>114960</v>
          </cell>
        </row>
        <row r="1114">
          <cell r="C1114" t="str">
            <v>US231907GL46</v>
          </cell>
          <cell r="G1114">
            <v>3001823.745000001</v>
          </cell>
        </row>
        <row r="1115">
          <cell r="C1115" t="str">
            <v>USG47785AB92</v>
          </cell>
          <cell r="G1115">
            <v>138633.42000000001</v>
          </cell>
        </row>
        <row r="1116">
          <cell r="C1116" t="str">
            <v>USG28618AE92</v>
          </cell>
          <cell r="G1116">
            <v>350477.93</v>
          </cell>
        </row>
        <row r="1117">
          <cell r="C1117" t="str">
            <v>USG27574AA33</v>
          </cell>
          <cell r="G1117">
            <v>1162899.08</v>
          </cell>
        </row>
        <row r="1118">
          <cell r="C1118" t="str">
            <v>XS0114777807</v>
          </cell>
          <cell r="G1118">
            <v>5000000</v>
          </cell>
        </row>
        <row r="1119">
          <cell r="C1119" t="str">
            <v>US617059GE41</v>
          </cell>
          <cell r="G1119">
            <v>165386.64000000001</v>
          </cell>
        </row>
        <row r="1120">
          <cell r="C1120" t="str">
            <v>USG9590VAA91</v>
          </cell>
          <cell r="G1120">
            <v>15000000</v>
          </cell>
        </row>
        <row r="1121">
          <cell r="C1121" t="str">
            <v>XS0136995189</v>
          </cell>
          <cell r="G1121">
            <v>38493.120000000003</v>
          </cell>
        </row>
        <row r="1122">
          <cell r="C1122" t="str">
            <v>XS0115283680</v>
          </cell>
          <cell r="G1122">
            <v>96929</v>
          </cell>
        </row>
        <row r="1123">
          <cell r="C1123" t="str">
            <v>XS0115283250</v>
          </cell>
          <cell r="G1123">
            <v>588542</v>
          </cell>
        </row>
        <row r="1124">
          <cell r="C1124" t="str">
            <v>XS0113780729</v>
          </cell>
          <cell r="G1124">
            <v>363716.48</v>
          </cell>
        </row>
        <row r="1125">
          <cell r="C1125" t="str">
            <v>US231907GL46</v>
          </cell>
          <cell r="G1125">
            <v>2666527.88</v>
          </cell>
        </row>
        <row r="1126">
          <cell r="C1126" t="str">
            <v>US387413AC16</v>
          </cell>
          <cell r="G1126">
            <v>160000</v>
          </cell>
        </row>
        <row r="1127">
          <cell r="C1127" t="str">
            <v>ES0338675004</v>
          </cell>
          <cell r="G1127">
            <v>158654</v>
          </cell>
        </row>
        <row r="1128">
          <cell r="C1128" t="str">
            <v>IT0003473748</v>
          </cell>
          <cell r="G1128">
            <v>141295.79</v>
          </cell>
        </row>
        <row r="1129">
          <cell r="C1129" t="str">
            <v>XS0119750031</v>
          </cell>
          <cell r="G1129">
            <v>73773.16</v>
          </cell>
        </row>
        <row r="1130">
          <cell r="C1130" t="str">
            <v>XS0132692384</v>
          </cell>
          <cell r="G1130">
            <v>140590</v>
          </cell>
        </row>
        <row r="1131">
          <cell r="C1131" t="str">
            <v>USG1984QAA16</v>
          </cell>
          <cell r="G1131">
            <v>64677.4</v>
          </cell>
        </row>
        <row r="1132">
          <cell r="C1132" t="str">
            <v>USG1891KAB47</v>
          </cell>
          <cell r="G1132">
            <v>1043793.06</v>
          </cell>
        </row>
        <row r="1133">
          <cell r="C1133" t="str">
            <v>XS0138491294</v>
          </cell>
          <cell r="G1133">
            <v>5050000</v>
          </cell>
        </row>
        <row r="1134">
          <cell r="C1134" t="str">
            <v>US617059GE41</v>
          </cell>
          <cell r="G1134">
            <v>48543.76</v>
          </cell>
        </row>
        <row r="1135">
          <cell r="C1135" t="str">
            <v>ES0338557004</v>
          </cell>
          <cell r="G1135">
            <v>125418</v>
          </cell>
        </row>
        <row r="1136">
          <cell r="C1136" t="str">
            <v>XS0136995189</v>
          </cell>
          <cell r="G1136">
            <v>22757.02</v>
          </cell>
        </row>
        <row r="1137">
          <cell r="C1137" t="str">
            <v>XS0113451826</v>
          </cell>
          <cell r="G1137">
            <v>313399.06</v>
          </cell>
        </row>
        <row r="1138">
          <cell r="C1138" t="str">
            <v>XS0170059017</v>
          </cell>
          <cell r="G1138">
            <v>83091.41</v>
          </cell>
        </row>
        <row r="1139">
          <cell r="C1139" t="str">
            <v>USG25423AA55</v>
          </cell>
          <cell r="G1139">
            <v>246194.03</v>
          </cell>
        </row>
        <row r="1140">
          <cell r="C1140" t="str">
            <v>USG2549TAA19</v>
          </cell>
          <cell r="G1140">
            <v>432048.95</v>
          </cell>
        </row>
        <row r="1141">
          <cell r="C1141" t="str">
            <v>XS0132692384</v>
          </cell>
          <cell r="G1141">
            <v>70900</v>
          </cell>
        </row>
        <row r="1142">
          <cell r="C1142" t="str">
            <v>XS0140352906</v>
          </cell>
          <cell r="G1142">
            <v>145080</v>
          </cell>
        </row>
        <row r="1143">
          <cell r="C1143" t="str">
            <v>XS0121975436</v>
          </cell>
          <cell r="G1143">
            <v>25000000</v>
          </cell>
        </row>
        <row r="1144">
          <cell r="C1144" t="str">
            <v>USG4204AAB29</v>
          </cell>
          <cell r="G1144">
            <v>3110</v>
          </cell>
        </row>
        <row r="1145">
          <cell r="C1145" t="str">
            <v>XS0119750031</v>
          </cell>
          <cell r="G1145">
            <v>90133.7</v>
          </cell>
        </row>
        <row r="1146">
          <cell r="C1146" t="str">
            <v>XS0121381726</v>
          </cell>
          <cell r="G1146">
            <v>7617050</v>
          </cell>
        </row>
        <row r="1147">
          <cell r="C1147" t="str">
            <v>USG2551SAE03</v>
          </cell>
          <cell r="G1147">
            <v>130315.27</v>
          </cell>
        </row>
        <row r="1148">
          <cell r="C1148" t="str">
            <v>USG2549CAB66</v>
          </cell>
          <cell r="G1148">
            <v>707054.82</v>
          </cell>
        </row>
        <row r="1149">
          <cell r="C1149" t="str">
            <v>XS0159150563</v>
          </cell>
          <cell r="G1149">
            <v>20000000</v>
          </cell>
        </row>
        <row r="1150">
          <cell r="C1150" t="str">
            <v>USG89933AA62</v>
          </cell>
          <cell r="G1150">
            <v>235163.99</v>
          </cell>
        </row>
        <row r="1151">
          <cell r="C1151" t="str">
            <v>US894127AA77</v>
          </cell>
          <cell r="G1151">
            <v>5038567.49</v>
          </cell>
        </row>
        <row r="1152">
          <cell r="C1152" t="str">
            <v>USG7800SAA62</v>
          </cell>
          <cell r="G1152">
            <v>3270578.34</v>
          </cell>
        </row>
        <row r="1153">
          <cell r="C1153" t="str">
            <v>XS0130011207</v>
          </cell>
          <cell r="G1153">
            <v>849383.2</v>
          </cell>
        </row>
        <row r="1154">
          <cell r="C1154" t="str">
            <v>USG1985HAA08</v>
          </cell>
          <cell r="G1154">
            <v>272588.05</v>
          </cell>
        </row>
        <row r="1155">
          <cell r="C1155" t="str">
            <v>ES0372269003</v>
          </cell>
          <cell r="G1155">
            <v>87786</v>
          </cell>
        </row>
        <row r="1156">
          <cell r="C1156" t="str">
            <v>ES0372269011</v>
          </cell>
          <cell r="G1156">
            <v>40724.67</v>
          </cell>
        </row>
        <row r="1157">
          <cell r="C1157" t="str">
            <v>XS0136995189</v>
          </cell>
          <cell r="G1157">
            <v>25865.56</v>
          </cell>
        </row>
        <row r="1158">
          <cell r="C1158" t="str">
            <v>US617059GE41</v>
          </cell>
          <cell r="G1158">
            <v>123394.3</v>
          </cell>
        </row>
        <row r="1159">
          <cell r="C1159" t="str">
            <v>XS0180041278</v>
          </cell>
          <cell r="G1159">
            <v>98758.720000000001</v>
          </cell>
        </row>
        <row r="1160">
          <cell r="C1160" t="str">
            <v>XS0145221668</v>
          </cell>
          <cell r="G1160">
            <v>499265.05</v>
          </cell>
        </row>
        <row r="1161">
          <cell r="C1161" t="str">
            <v>USG1984KAA46</v>
          </cell>
          <cell r="G1161">
            <v>800248.92</v>
          </cell>
        </row>
        <row r="1162">
          <cell r="C1162" t="str">
            <v>USG8261GAA25</v>
          </cell>
          <cell r="G1162">
            <v>196499.29</v>
          </cell>
        </row>
        <row r="1163">
          <cell r="C1163" t="str">
            <v>XS0116880989</v>
          </cell>
          <cell r="G1163">
            <v>49158.36</v>
          </cell>
        </row>
        <row r="1164">
          <cell r="C1164" t="str">
            <v>XS0119750031</v>
          </cell>
          <cell r="G1164">
            <v>62988.94</v>
          </cell>
        </row>
        <row r="1165">
          <cell r="C1165" t="str">
            <v>USG94942AB86</v>
          </cell>
          <cell r="G1165">
            <v>352111.39</v>
          </cell>
        </row>
        <row r="1166">
          <cell r="C1166" t="str">
            <v>USG1983WAA92</v>
          </cell>
          <cell r="G1166">
            <v>631000</v>
          </cell>
        </row>
        <row r="1167">
          <cell r="C1167" t="str">
            <v>USG47785AB92</v>
          </cell>
          <cell r="G1167">
            <v>418537.02</v>
          </cell>
        </row>
        <row r="1168">
          <cell r="C1168" t="str">
            <v>XS0132692384</v>
          </cell>
          <cell r="G1168">
            <v>92070</v>
          </cell>
        </row>
        <row r="1169">
          <cell r="C1169" t="str">
            <v>USG4781XAA57</v>
          </cell>
          <cell r="G1169">
            <v>835877.22</v>
          </cell>
        </row>
        <row r="1170">
          <cell r="C1170" t="str">
            <v>USG9585MAC22</v>
          </cell>
          <cell r="G1170">
            <v>14191220.550000001</v>
          </cell>
        </row>
        <row r="1171">
          <cell r="C1171" t="str">
            <v>DE0002109725</v>
          </cell>
          <cell r="G1171">
            <v>6000000</v>
          </cell>
        </row>
        <row r="1172">
          <cell r="C1172" t="str">
            <v>XS0126890473</v>
          </cell>
          <cell r="G1172">
            <v>7000000</v>
          </cell>
        </row>
        <row r="1173">
          <cell r="C1173" t="str">
            <v>US617059GE41</v>
          </cell>
          <cell r="G1173">
            <v>49059.96</v>
          </cell>
        </row>
        <row r="1174">
          <cell r="C1174" t="str">
            <v>ES0338675004</v>
          </cell>
          <cell r="G1174">
            <v>166056</v>
          </cell>
        </row>
        <row r="1175">
          <cell r="C1175" t="str">
            <v>US231907GL46</v>
          </cell>
          <cell r="G1175">
            <v>1050480.23</v>
          </cell>
        </row>
        <row r="1176">
          <cell r="C1176" t="str">
            <v>XS0136995189</v>
          </cell>
          <cell r="G1176">
            <v>35801.360000000001</v>
          </cell>
        </row>
        <row r="1177">
          <cell r="C1177" t="str">
            <v>IT0003277578</v>
          </cell>
          <cell r="G1177">
            <v>4000000</v>
          </cell>
        </row>
        <row r="1178">
          <cell r="C1178" t="str">
            <v>XS0115283417</v>
          </cell>
          <cell r="G1178">
            <v>15000000</v>
          </cell>
        </row>
        <row r="1179">
          <cell r="C1179" t="str">
            <v>XS0115283250</v>
          </cell>
          <cell r="G1179">
            <v>8971181.0199999996</v>
          </cell>
        </row>
        <row r="1180">
          <cell r="C1180" t="str">
            <v>XS0115283680</v>
          </cell>
          <cell r="G1180">
            <v>9634237.6699999999</v>
          </cell>
        </row>
        <row r="1181">
          <cell r="C1181" t="str">
            <v>XS0204255128</v>
          </cell>
          <cell r="G1181">
            <v>8000000</v>
          </cell>
        </row>
        <row r="1182">
          <cell r="C1182" t="str">
            <v>US387413AC16</v>
          </cell>
          <cell r="G1182">
            <v>1800000</v>
          </cell>
        </row>
        <row r="1183">
          <cell r="C1183" t="str">
            <v>XS0120195648</v>
          </cell>
          <cell r="G1183">
            <v>20000000</v>
          </cell>
        </row>
        <row r="1184">
          <cell r="C1184" t="str">
            <v>XS0113780729</v>
          </cell>
          <cell r="G1184">
            <v>322397.44</v>
          </cell>
        </row>
        <row r="1185">
          <cell r="C1185" t="str">
            <v>XS0132692384</v>
          </cell>
          <cell r="G1185">
            <v>114940</v>
          </cell>
        </row>
        <row r="1186">
          <cell r="C1186" t="str">
            <v>IT0003473748</v>
          </cell>
          <cell r="G1186">
            <v>183955.95</v>
          </cell>
        </row>
        <row r="1187">
          <cell r="C1187" t="str">
            <v>USG1951QAA07</v>
          </cell>
          <cell r="G1187">
            <v>240675.02</v>
          </cell>
        </row>
        <row r="1188">
          <cell r="C1188" t="str">
            <v>XS0119750031</v>
          </cell>
          <cell r="G1188">
            <v>91043.51</v>
          </cell>
        </row>
        <row r="1189">
          <cell r="C1189" t="str">
            <v>US19035RAM16</v>
          </cell>
          <cell r="G1189">
            <v>5972.81</v>
          </cell>
        </row>
        <row r="1190">
          <cell r="C1190" t="str">
            <v>IT0003468102</v>
          </cell>
          <cell r="G1190">
            <v>180478.25</v>
          </cell>
        </row>
        <row r="1191">
          <cell r="C1191" t="str">
            <v>USG1984QAA16</v>
          </cell>
          <cell r="G1191">
            <v>217707.26</v>
          </cell>
        </row>
        <row r="1192">
          <cell r="C1192" t="str">
            <v>IT0003401533</v>
          </cell>
          <cell r="G1192">
            <v>544312.5</v>
          </cell>
        </row>
        <row r="1193">
          <cell r="C1193" t="str">
            <v>USG0010FAA50</v>
          </cell>
          <cell r="G1193">
            <v>1000000</v>
          </cell>
        </row>
        <row r="1194">
          <cell r="C1194" t="str">
            <v>IT0001494365</v>
          </cell>
          <cell r="G1194">
            <v>91100</v>
          </cell>
        </row>
        <row r="1195">
          <cell r="C1195" t="str">
            <v>ES0338557004</v>
          </cell>
          <cell r="G1195">
            <v>158676</v>
          </cell>
        </row>
        <row r="1196">
          <cell r="C1196" t="str">
            <v>XS0113451826</v>
          </cell>
          <cell r="G1196">
            <v>292910.77</v>
          </cell>
        </row>
        <row r="1197">
          <cell r="C1197" t="str">
            <v>IT0001494357</v>
          </cell>
          <cell r="G1197">
            <v>800250</v>
          </cell>
        </row>
        <row r="1198">
          <cell r="C1198" t="str">
            <v>USG0010UAA28</v>
          </cell>
          <cell r="G1198">
            <v>35000000</v>
          </cell>
        </row>
        <row r="1199">
          <cell r="C1199" t="str">
            <v>XS0136995189</v>
          </cell>
          <cell r="G1199">
            <v>32377.72</v>
          </cell>
        </row>
        <row r="1200">
          <cell r="C1200" t="str">
            <v>US617059GE41</v>
          </cell>
          <cell r="G1200">
            <v>737735.64</v>
          </cell>
        </row>
        <row r="1201">
          <cell r="C1201" t="str">
            <v>XS0130116568</v>
          </cell>
          <cell r="G1201">
            <v>1700200</v>
          </cell>
        </row>
        <row r="1202">
          <cell r="C1202" t="str">
            <v>XS0170059017</v>
          </cell>
          <cell r="G1202">
            <v>77026.17</v>
          </cell>
        </row>
        <row r="1203">
          <cell r="C1203" t="str">
            <v>XS0140352906</v>
          </cell>
          <cell r="G1203">
            <v>156540</v>
          </cell>
        </row>
        <row r="1204">
          <cell r="C1204" t="str">
            <v>USG25423AA55</v>
          </cell>
          <cell r="G1204">
            <v>189512.67</v>
          </cell>
        </row>
        <row r="1205">
          <cell r="C1205" t="str">
            <v>XS0119750031</v>
          </cell>
          <cell r="G1205">
            <v>61197.39</v>
          </cell>
        </row>
        <row r="1206">
          <cell r="C1206" t="str">
            <v>USG9585MAC22</v>
          </cell>
          <cell r="G1206">
            <v>808779.44999999925</v>
          </cell>
        </row>
        <row r="1207">
          <cell r="C1207" t="str">
            <v>USG2551SAE03</v>
          </cell>
          <cell r="G1207">
            <v>74971.08</v>
          </cell>
        </row>
        <row r="1208">
          <cell r="C1208" t="str">
            <v>USG89933AA62</v>
          </cell>
          <cell r="G1208">
            <v>223486.35</v>
          </cell>
        </row>
        <row r="1209">
          <cell r="C1209" t="str">
            <v>USG2549CAB66</v>
          </cell>
          <cell r="G1209">
            <v>821503.97</v>
          </cell>
        </row>
        <row r="1210">
          <cell r="C1210" t="str">
            <v>USG7800SAA62</v>
          </cell>
          <cell r="G1210">
            <v>990915.78</v>
          </cell>
        </row>
        <row r="1211">
          <cell r="C1211" t="str">
            <v>DE0008508599</v>
          </cell>
          <cell r="G1211">
            <v>9000000</v>
          </cell>
        </row>
        <row r="1212">
          <cell r="C1212" t="str">
            <v>XS0132692384</v>
          </cell>
          <cell r="G1212">
            <v>65240</v>
          </cell>
        </row>
        <row r="1213">
          <cell r="C1213" t="str">
            <v>XS0125882323</v>
          </cell>
          <cell r="G1213">
            <v>2305439.1</v>
          </cell>
        </row>
        <row r="1214">
          <cell r="C1214" t="str">
            <v>USG9886WAA02</v>
          </cell>
          <cell r="G1214">
            <v>145613.69</v>
          </cell>
        </row>
        <row r="1215">
          <cell r="C1215" t="str">
            <v>USG1985HAA08</v>
          </cell>
          <cell r="G1215">
            <v>350029.01</v>
          </cell>
        </row>
        <row r="1216">
          <cell r="C1216" t="str">
            <v>DE0006104706</v>
          </cell>
          <cell r="G1216">
            <v>839408.16</v>
          </cell>
        </row>
        <row r="1217">
          <cell r="C1217" t="str">
            <v>ES0372269003</v>
          </cell>
          <cell r="G1217">
            <v>104323</v>
          </cell>
        </row>
        <row r="1218">
          <cell r="C1218" t="str">
            <v>ES0372269011</v>
          </cell>
          <cell r="G1218">
            <v>48393.24</v>
          </cell>
        </row>
        <row r="1219">
          <cell r="C1219" t="str">
            <v>US617059GE41</v>
          </cell>
          <cell r="G1219">
            <v>59007.22</v>
          </cell>
        </row>
        <row r="1220">
          <cell r="C1220" t="str">
            <v>XS0136995189</v>
          </cell>
          <cell r="G1220">
            <v>33700.65</v>
          </cell>
        </row>
        <row r="1221">
          <cell r="C1221" t="str">
            <v>XS0145221668</v>
          </cell>
          <cell r="G1221">
            <v>269407.7</v>
          </cell>
        </row>
        <row r="1222">
          <cell r="C1222" t="str">
            <v>USG8261GAA25</v>
          </cell>
          <cell r="G1222">
            <v>145749.87</v>
          </cell>
        </row>
        <row r="1223">
          <cell r="C1223" t="str">
            <v>USG1984KAA46</v>
          </cell>
          <cell r="G1223">
            <v>891476.94</v>
          </cell>
        </row>
        <row r="1224">
          <cell r="C1224" t="str">
            <v>XS0180041278</v>
          </cell>
          <cell r="G1224">
            <v>96765</v>
          </cell>
        </row>
        <row r="1225">
          <cell r="C1225" t="str">
            <v>USG42090AA11</v>
          </cell>
          <cell r="G1225">
            <v>105270.17</v>
          </cell>
        </row>
        <row r="1226">
          <cell r="C1226" t="str">
            <v>USG94942AB86</v>
          </cell>
          <cell r="G1226">
            <v>96530.31</v>
          </cell>
        </row>
        <row r="1227">
          <cell r="C1227" t="str">
            <v>XS0119750031</v>
          </cell>
          <cell r="G1227">
            <v>70152.259999999995</v>
          </cell>
        </row>
        <row r="1228">
          <cell r="C1228" t="str">
            <v>USG47785AB92</v>
          </cell>
          <cell r="G1228">
            <v>228739.01</v>
          </cell>
        </row>
        <row r="1229">
          <cell r="C1229" t="str">
            <v>XS0269197629</v>
          </cell>
          <cell r="G1229">
            <v>20000000</v>
          </cell>
        </row>
        <row r="1230">
          <cell r="C1230" t="str">
            <v>XS0132692384</v>
          </cell>
          <cell r="G1230">
            <v>67220</v>
          </cell>
        </row>
        <row r="1231">
          <cell r="C1231" t="str">
            <v>USG4781XAA57</v>
          </cell>
          <cell r="G1231">
            <v>493854.3</v>
          </cell>
        </row>
        <row r="1232">
          <cell r="C1232" t="str">
            <v>USG27574AA33</v>
          </cell>
          <cell r="G1232">
            <v>1578794.92</v>
          </cell>
        </row>
        <row r="1233">
          <cell r="C1233" t="str">
            <v>ES0338675004</v>
          </cell>
          <cell r="G1233">
            <v>162386</v>
          </cell>
        </row>
        <row r="1234">
          <cell r="C1234" t="str">
            <v>US617059GE41</v>
          </cell>
          <cell r="G1234">
            <v>169322.36</v>
          </cell>
        </row>
        <row r="1235">
          <cell r="C1235" t="str">
            <v>XS0113780729</v>
          </cell>
          <cell r="G1235">
            <v>3506239.6</v>
          </cell>
        </row>
        <row r="1236">
          <cell r="C1236" t="str">
            <v>USG9336QAA97</v>
          </cell>
          <cell r="G1236">
            <v>419972.69</v>
          </cell>
        </row>
        <row r="1237">
          <cell r="C1237" t="str">
            <v>USG1951QAA07</v>
          </cell>
          <cell r="G1237">
            <v>308012.99</v>
          </cell>
        </row>
        <row r="1238">
          <cell r="C1238" t="str">
            <v>US231907GL46</v>
          </cell>
          <cell r="G1238">
            <v>1108722.53</v>
          </cell>
        </row>
        <row r="1239">
          <cell r="C1239" t="str">
            <v>XS0136995189</v>
          </cell>
          <cell r="G1239">
            <v>39847.57</v>
          </cell>
        </row>
        <row r="1240">
          <cell r="C1240" t="str">
            <v>IT0003473748</v>
          </cell>
          <cell r="G1240">
            <v>125221.74</v>
          </cell>
        </row>
        <row r="1241">
          <cell r="C1241" t="str">
            <v>XS0132692384</v>
          </cell>
          <cell r="G1241">
            <v>77250</v>
          </cell>
        </row>
        <row r="1242">
          <cell r="C1242" t="str">
            <v>XS0119750031</v>
          </cell>
          <cell r="G1242">
            <v>22877.7</v>
          </cell>
        </row>
        <row r="1243">
          <cell r="C1243" t="str">
            <v>XS0178323522</v>
          </cell>
          <cell r="G1243">
            <v>122014.45</v>
          </cell>
        </row>
        <row r="1244">
          <cell r="C1244" t="str">
            <v>USG1984QAA16</v>
          </cell>
          <cell r="G1244">
            <v>48944.480000000003</v>
          </cell>
        </row>
        <row r="1245">
          <cell r="C1245" t="str">
            <v>USG00929AC63</v>
          </cell>
          <cell r="G1245">
            <v>16366.95</v>
          </cell>
        </row>
        <row r="1246">
          <cell r="C1246" t="str">
            <v>USG1891KAB47</v>
          </cell>
          <cell r="G1246">
            <v>544222.82999999996</v>
          </cell>
        </row>
        <row r="1247">
          <cell r="C1247" t="str">
            <v>US617059GE41</v>
          </cell>
          <cell r="G1247">
            <v>54544.959999999999</v>
          </cell>
        </row>
        <row r="1248">
          <cell r="C1248" t="str">
            <v>US231907GL46</v>
          </cell>
          <cell r="G1248">
            <v>372612.35</v>
          </cell>
        </row>
        <row r="1249">
          <cell r="C1249" t="str">
            <v>XS0113451826</v>
          </cell>
          <cell r="G1249">
            <v>306169</v>
          </cell>
        </row>
        <row r="1250">
          <cell r="C1250" t="str">
            <v>ES0338557004</v>
          </cell>
          <cell r="G1250">
            <v>139944</v>
          </cell>
        </row>
        <row r="1251">
          <cell r="C1251" t="str">
            <v>XS0136995189</v>
          </cell>
          <cell r="G1251">
            <v>24980.69</v>
          </cell>
        </row>
        <row r="1252">
          <cell r="C1252" t="str">
            <v>XS0140352906</v>
          </cell>
          <cell r="G1252">
            <v>72210</v>
          </cell>
        </row>
        <row r="1253">
          <cell r="C1253" t="str">
            <v>XS0170059017</v>
          </cell>
          <cell r="G1253">
            <v>54616.51</v>
          </cell>
        </row>
        <row r="1254">
          <cell r="C1254" t="str">
            <v>USG25423AA55</v>
          </cell>
          <cell r="G1254">
            <v>30329.5</v>
          </cell>
        </row>
        <row r="1255">
          <cell r="C1255" t="str">
            <v>XS0119750031</v>
          </cell>
          <cell r="G1255">
            <v>33942.910000000003</v>
          </cell>
        </row>
        <row r="1256">
          <cell r="C1256" t="str">
            <v>IT0003468102</v>
          </cell>
          <cell r="G1256">
            <v>374751.95</v>
          </cell>
        </row>
        <row r="1257">
          <cell r="C1257" t="str">
            <v>USG2549TAA19</v>
          </cell>
          <cell r="G1257">
            <v>1298486.8400000001</v>
          </cell>
        </row>
        <row r="1258">
          <cell r="C1258" t="str">
            <v>USG2551SAE03</v>
          </cell>
          <cell r="G1258">
            <v>218596.17</v>
          </cell>
        </row>
        <row r="1259">
          <cell r="C1259" t="str">
            <v>XS0206421140</v>
          </cell>
          <cell r="G1259">
            <v>9000000</v>
          </cell>
        </row>
        <row r="1260">
          <cell r="C1260" t="str">
            <v>US894127AA77</v>
          </cell>
          <cell r="G1260">
            <v>1935979.38</v>
          </cell>
        </row>
        <row r="1261">
          <cell r="C1261" t="str">
            <v>USG89933AA62</v>
          </cell>
          <cell r="G1261">
            <v>309909.59999999998</v>
          </cell>
        </row>
        <row r="1262">
          <cell r="C1262" t="str">
            <v>XS0132692384</v>
          </cell>
          <cell r="G1262">
            <v>60270</v>
          </cell>
        </row>
        <row r="1263">
          <cell r="C1263" t="str">
            <v>USG7800SAA62</v>
          </cell>
          <cell r="G1263">
            <v>1272987.54</v>
          </cell>
        </row>
        <row r="1264">
          <cell r="C1264" t="str">
            <v>USG00929AC63</v>
          </cell>
          <cell r="G1264">
            <v>29381.58</v>
          </cell>
        </row>
        <row r="1265">
          <cell r="C1265" t="str">
            <v>USG9886WAA02</v>
          </cell>
          <cell r="G1265">
            <v>325072.34000000003</v>
          </cell>
        </row>
        <row r="1266">
          <cell r="C1266" t="str">
            <v>USG1985HAA08</v>
          </cell>
          <cell r="G1266">
            <v>243998.52</v>
          </cell>
        </row>
        <row r="1267">
          <cell r="C1267" t="str">
            <v>USG2549CAB66</v>
          </cell>
          <cell r="G1267">
            <v>697071.24</v>
          </cell>
        </row>
        <row r="1268">
          <cell r="C1268" t="str">
            <v>XS0128415071</v>
          </cell>
          <cell r="G1268">
            <v>5250000</v>
          </cell>
        </row>
        <row r="1269">
          <cell r="C1269" t="str">
            <v>DE0001072882</v>
          </cell>
          <cell r="G1269">
            <v>4000000</v>
          </cell>
        </row>
        <row r="1270">
          <cell r="C1270" t="str">
            <v>DE0001072890</v>
          </cell>
          <cell r="G1270">
            <v>22000000</v>
          </cell>
        </row>
        <row r="1271">
          <cell r="C1271" t="str">
            <v>US617059GE41</v>
          </cell>
          <cell r="G1271">
            <v>2539916.7599999998</v>
          </cell>
        </row>
        <row r="1272">
          <cell r="C1272" t="str">
            <v>ES0372269003</v>
          </cell>
          <cell r="G1272">
            <v>72507</v>
          </cell>
        </row>
        <row r="1273">
          <cell r="C1273" t="str">
            <v>ES0372269011</v>
          </cell>
          <cell r="G1273">
            <v>33636.75</v>
          </cell>
        </row>
        <row r="1274">
          <cell r="C1274" t="str">
            <v>USG1984KAA46</v>
          </cell>
          <cell r="G1274">
            <v>510118.26</v>
          </cell>
        </row>
        <row r="1275">
          <cell r="C1275" t="str">
            <v>USG8261GAA25</v>
          </cell>
          <cell r="G1275">
            <v>206713.77</v>
          </cell>
        </row>
        <row r="1276">
          <cell r="C1276" t="str">
            <v>XS0145221668</v>
          </cell>
          <cell r="G1276">
            <v>835786.03</v>
          </cell>
        </row>
        <row r="1277">
          <cell r="C1277" t="str">
            <v>XS0136995189</v>
          </cell>
          <cell r="G1277">
            <v>35662.35</v>
          </cell>
        </row>
        <row r="1278">
          <cell r="C1278" t="str">
            <v>USG42090AA11</v>
          </cell>
          <cell r="G1278">
            <v>88909.32</v>
          </cell>
        </row>
        <row r="1279">
          <cell r="C1279" t="str">
            <v>USG94942AB86</v>
          </cell>
          <cell r="G1279">
            <v>313424.34000000003</v>
          </cell>
        </row>
        <row r="1280">
          <cell r="C1280" t="str">
            <v>XS0180041278</v>
          </cell>
          <cell r="G1280">
            <v>83455</v>
          </cell>
        </row>
        <row r="1281">
          <cell r="C1281" t="str">
            <v>XS0119750031</v>
          </cell>
          <cell r="G1281">
            <v>49006.47</v>
          </cell>
        </row>
        <row r="1282">
          <cell r="C1282" t="str">
            <v>USG47785AB92</v>
          </cell>
          <cell r="G1282">
            <v>303435.09999999998</v>
          </cell>
        </row>
        <row r="1283">
          <cell r="C1283" t="str">
            <v>USG00929AC63</v>
          </cell>
          <cell r="G1283">
            <v>32559.119999999999</v>
          </cell>
        </row>
        <row r="1284">
          <cell r="C1284" t="str">
            <v>USG4781XAA57</v>
          </cell>
          <cell r="G1284">
            <v>1039892.84</v>
          </cell>
        </row>
        <row r="1285">
          <cell r="C1285" t="str">
            <v>ES0338675004</v>
          </cell>
          <cell r="G1285">
            <v>152762</v>
          </cell>
        </row>
        <row r="1286">
          <cell r="C1286" t="str">
            <v>USG9336QAA97</v>
          </cell>
          <cell r="G1286">
            <v>392549.95</v>
          </cell>
        </row>
        <row r="1287">
          <cell r="C1287" t="str">
            <v>USG1951QAA07</v>
          </cell>
          <cell r="G1287">
            <v>453028.41</v>
          </cell>
        </row>
        <row r="1288">
          <cell r="C1288" t="str">
            <v>US231907GL46</v>
          </cell>
          <cell r="G1288">
            <v>2007370.25</v>
          </cell>
        </row>
        <row r="1289">
          <cell r="C1289" t="str">
            <v>US617059GE41</v>
          </cell>
          <cell r="G1289">
            <v>245788.14</v>
          </cell>
        </row>
        <row r="1290">
          <cell r="C1290" t="str">
            <v>XS0136995189</v>
          </cell>
          <cell r="G1290">
            <v>37406.25</v>
          </cell>
        </row>
        <row r="1291">
          <cell r="C1291" t="str">
            <v>XS0132916080</v>
          </cell>
          <cell r="G1291">
            <v>15000000</v>
          </cell>
        </row>
        <row r="1292">
          <cell r="C1292" t="str">
            <v>IT0003473748</v>
          </cell>
          <cell r="G1292">
            <v>163233.70000000001</v>
          </cell>
        </row>
        <row r="1293">
          <cell r="C1293" t="str">
            <v>XS0119750031</v>
          </cell>
          <cell r="G1293">
            <v>48465.88</v>
          </cell>
        </row>
        <row r="1294">
          <cell r="C1294" t="str">
            <v>XS0132692384</v>
          </cell>
          <cell r="G1294">
            <v>23780</v>
          </cell>
        </row>
        <row r="1295">
          <cell r="C1295" t="str">
            <v>XS0166116466</v>
          </cell>
          <cell r="G1295">
            <v>33000000</v>
          </cell>
        </row>
        <row r="1296">
          <cell r="C1296" t="str">
            <v>US19035RAM16</v>
          </cell>
          <cell r="G1296">
            <v>321.94</v>
          </cell>
        </row>
        <row r="1297">
          <cell r="C1297" t="str">
            <v>XS0132692384</v>
          </cell>
          <cell r="G1297">
            <v>44870</v>
          </cell>
        </row>
        <row r="1298">
          <cell r="C1298" t="str">
            <v>USG1984QAA16</v>
          </cell>
          <cell r="G1298">
            <v>41233.35</v>
          </cell>
        </row>
        <row r="1299">
          <cell r="C1299" t="str">
            <v>USG00929AC63</v>
          </cell>
          <cell r="G1299">
            <v>19426.88</v>
          </cell>
        </row>
        <row r="1300">
          <cell r="C1300" t="str">
            <v>IT0001494365</v>
          </cell>
          <cell r="G1300">
            <v>75200</v>
          </cell>
        </row>
        <row r="1301">
          <cell r="C1301" t="str">
            <v>IT0003401533</v>
          </cell>
          <cell r="G1301">
            <v>261000</v>
          </cell>
        </row>
        <row r="1302">
          <cell r="C1302" t="str">
            <v>IT0001494357</v>
          </cell>
          <cell r="G1302">
            <v>671250</v>
          </cell>
        </row>
        <row r="1303">
          <cell r="C1303" t="str">
            <v>US617059GE41</v>
          </cell>
          <cell r="G1303">
            <v>337855.24</v>
          </cell>
        </row>
        <row r="1304">
          <cell r="C1304" t="str">
            <v>ES0338557004</v>
          </cell>
          <cell r="G1304">
            <v>141824</v>
          </cell>
        </row>
        <row r="1305">
          <cell r="C1305" t="str">
            <v>XS0130116568</v>
          </cell>
          <cell r="G1305">
            <v>1119800</v>
          </cell>
        </row>
        <row r="1306">
          <cell r="C1306" t="str">
            <v>XS0113451826</v>
          </cell>
          <cell r="G1306">
            <v>1575770</v>
          </cell>
        </row>
        <row r="1307">
          <cell r="C1307" t="str">
            <v>XS0136995189</v>
          </cell>
          <cell r="G1307">
            <v>40948.400000000001</v>
          </cell>
        </row>
        <row r="1308">
          <cell r="C1308" t="str">
            <v>XS0170059017</v>
          </cell>
          <cell r="G1308">
            <v>62983.15</v>
          </cell>
        </row>
        <row r="1309">
          <cell r="C1309" t="str">
            <v>XS0140352906</v>
          </cell>
          <cell r="G1309">
            <v>56770</v>
          </cell>
        </row>
        <row r="1310">
          <cell r="C1310" t="str">
            <v>USG25423AA55</v>
          </cell>
          <cell r="G1310">
            <v>1603.96</v>
          </cell>
        </row>
        <row r="1311">
          <cell r="C1311" t="str">
            <v>XS0119750031</v>
          </cell>
          <cell r="G1311">
            <v>67224.67</v>
          </cell>
        </row>
        <row r="1312">
          <cell r="C1312" t="str">
            <v>USG2551SAE03</v>
          </cell>
          <cell r="G1312">
            <v>304604.79999999999</v>
          </cell>
        </row>
        <row r="1313">
          <cell r="C1313" t="str">
            <v>USG89933AA62</v>
          </cell>
          <cell r="G1313">
            <v>171914.52</v>
          </cell>
        </row>
        <row r="1314">
          <cell r="C1314" t="str">
            <v>XS0132692384</v>
          </cell>
          <cell r="G1314">
            <v>47340</v>
          </cell>
        </row>
        <row r="1315">
          <cell r="C1315" t="str">
            <v>USG2549CAB66</v>
          </cell>
          <cell r="G1315">
            <v>19114.12</v>
          </cell>
        </row>
        <row r="1316">
          <cell r="C1316" t="str">
            <v>USG7800SAA62</v>
          </cell>
          <cell r="G1316">
            <v>988354.56000000006</v>
          </cell>
        </row>
        <row r="1317">
          <cell r="C1317" t="str">
            <v>USG00929AC63</v>
          </cell>
          <cell r="G1317">
            <v>8490.64</v>
          </cell>
        </row>
        <row r="1318">
          <cell r="C1318" t="str">
            <v>DE0006104706</v>
          </cell>
          <cell r="G1318">
            <v>1018008.45</v>
          </cell>
        </row>
        <row r="1319">
          <cell r="C1319" t="str">
            <v>USG1985HAA08</v>
          </cell>
          <cell r="G1319">
            <v>900803.45</v>
          </cell>
        </row>
        <row r="1320">
          <cell r="C1320" t="str">
            <v>ES0372269011</v>
          </cell>
          <cell r="G1320">
            <v>35189.49</v>
          </cell>
        </row>
        <row r="1321">
          <cell r="C1321" t="str">
            <v>USG9886WAA02</v>
          </cell>
          <cell r="G1321">
            <v>5393.85</v>
          </cell>
        </row>
        <row r="1322">
          <cell r="C1322" t="str">
            <v>ES0372269003</v>
          </cell>
          <cell r="G1322">
            <v>75856</v>
          </cell>
        </row>
        <row r="1323">
          <cell r="C1323" t="str">
            <v>USG1984KAA46</v>
          </cell>
          <cell r="G1323">
            <v>380106.78</v>
          </cell>
        </row>
        <row r="1324">
          <cell r="C1324" t="str">
            <v>US617059GE41</v>
          </cell>
          <cell r="G1324">
            <v>1484329.79</v>
          </cell>
        </row>
        <row r="1325">
          <cell r="C1325" t="str">
            <v>USG8261GAA25</v>
          </cell>
          <cell r="G1325">
            <v>199484.09</v>
          </cell>
        </row>
        <row r="1326">
          <cell r="C1326" t="str">
            <v>XS0145221668</v>
          </cell>
          <cell r="G1326">
            <v>790355.91</v>
          </cell>
        </row>
        <row r="1327">
          <cell r="C1327" t="str">
            <v>XS0180041278</v>
          </cell>
          <cell r="G1327">
            <v>84411.96</v>
          </cell>
        </row>
        <row r="1328">
          <cell r="C1328" t="str">
            <v>XS0139969116</v>
          </cell>
          <cell r="G1328">
            <v>10000000</v>
          </cell>
        </row>
        <row r="1329">
          <cell r="C1329" t="str">
            <v>XS0136995189</v>
          </cell>
          <cell r="G1329">
            <v>22971.200000000001</v>
          </cell>
        </row>
        <row r="1330">
          <cell r="C1330" t="str">
            <v>USG42090AA11</v>
          </cell>
          <cell r="G1330">
            <v>70295.63</v>
          </cell>
        </row>
        <row r="1331">
          <cell r="C1331" t="str">
            <v>USG94942AB86</v>
          </cell>
          <cell r="G1331">
            <v>148886.94</v>
          </cell>
        </row>
        <row r="1332">
          <cell r="C1332" t="str">
            <v>XS0119750031</v>
          </cell>
          <cell r="G1332">
            <v>44589.91</v>
          </cell>
        </row>
        <row r="1333">
          <cell r="C1333" t="str">
            <v>XS0221764128</v>
          </cell>
          <cell r="G1333">
            <v>15000000</v>
          </cell>
        </row>
        <row r="1334">
          <cell r="C1334" t="str">
            <v>XS0215346254</v>
          </cell>
          <cell r="G1334">
            <v>100000000</v>
          </cell>
        </row>
        <row r="1335">
          <cell r="C1335" t="str">
            <v>IT0003094460</v>
          </cell>
          <cell r="G1335">
            <v>816750</v>
          </cell>
        </row>
        <row r="1336">
          <cell r="C1336" t="str">
            <v>USG47785AB92</v>
          </cell>
          <cell r="G1336">
            <v>197795.33</v>
          </cell>
        </row>
        <row r="1337">
          <cell r="C1337" t="str">
            <v>XS0132692384</v>
          </cell>
          <cell r="G1337">
            <v>22559.99</v>
          </cell>
        </row>
        <row r="1338">
          <cell r="C1338" t="str">
            <v>USG00929AC63</v>
          </cell>
          <cell r="G1338">
            <v>12749.38</v>
          </cell>
        </row>
        <row r="1339">
          <cell r="C1339" t="str">
            <v>USG4781XAA57</v>
          </cell>
          <cell r="G1339">
            <v>507098.76</v>
          </cell>
        </row>
        <row r="1340">
          <cell r="C1340" t="str">
            <v>US617059GE41</v>
          </cell>
          <cell r="G1340">
            <v>608614.88</v>
          </cell>
        </row>
        <row r="1341">
          <cell r="C1341" t="str">
            <v>USG27574AA33</v>
          </cell>
          <cell r="G1341">
            <v>1858374.58</v>
          </cell>
        </row>
        <row r="1342">
          <cell r="C1342" t="str">
            <v>USG9336QAA97</v>
          </cell>
          <cell r="G1342">
            <v>272940.98</v>
          </cell>
        </row>
        <row r="1343">
          <cell r="C1343" t="str">
            <v>USG1951QAA07</v>
          </cell>
          <cell r="G1343">
            <v>455939.05</v>
          </cell>
        </row>
        <row r="1344">
          <cell r="C1344" t="str">
            <v>IT0003260285</v>
          </cell>
          <cell r="G1344">
            <v>4000000</v>
          </cell>
        </row>
        <row r="1345">
          <cell r="C1345" t="str">
            <v>XS0136995189</v>
          </cell>
          <cell r="G1345">
            <v>4293.1499999999996</v>
          </cell>
        </row>
        <row r="1346">
          <cell r="C1346" t="str">
            <v>US231907GL46</v>
          </cell>
          <cell r="G1346">
            <v>1077039.1000000001</v>
          </cell>
        </row>
        <row r="1347">
          <cell r="C1347" t="str">
            <v>XS0119750031</v>
          </cell>
          <cell r="G1347">
            <v>36471.449999999997</v>
          </cell>
        </row>
        <row r="1348">
          <cell r="C1348" t="str">
            <v>IT0003473748</v>
          </cell>
          <cell r="G1348">
            <v>118175.99</v>
          </cell>
        </row>
        <row r="1349">
          <cell r="C1349" t="str">
            <v>XS0178323522</v>
          </cell>
          <cell r="G1349">
            <v>69308.639999999999</v>
          </cell>
        </row>
        <row r="1350">
          <cell r="C1350" t="str">
            <v>ES0338675004</v>
          </cell>
          <cell r="G1350">
            <v>135702.01</v>
          </cell>
        </row>
        <row r="1351">
          <cell r="C1351" t="str">
            <v>US751153AA50</v>
          </cell>
          <cell r="G1351">
            <v>38395.11</v>
          </cell>
        </row>
        <row r="1352">
          <cell r="C1352" t="str">
            <v>XS0132692384</v>
          </cell>
          <cell r="G1352">
            <v>44290</v>
          </cell>
        </row>
        <row r="1353">
          <cell r="C1353" t="str">
            <v>USG1984QAA16</v>
          </cell>
          <cell r="G1353">
            <v>35199.879999999997</v>
          </cell>
        </row>
        <row r="1354">
          <cell r="C1354" t="str">
            <v>USG1891KAB47</v>
          </cell>
          <cell r="G1354">
            <v>163941.22</v>
          </cell>
        </row>
        <row r="1355">
          <cell r="C1355" t="str">
            <v>XS0168253523</v>
          </cell>
          <cell r="G1355">
            <v>2840198.31</v>
          </cell>
        </row>
        <row r="1356">
          <cell r="C1356" t="str">
            <v>ES0338557004</v>
          </cell>
          <cell r="G1356">
            <v>99726</v>
          </cell>
        </row>
        <row r="1357">
          <cell r="C1357" t="str">
            <v>XS0136995189</v>
          </cell>
          <cell r="G1357">
            <v>2000000</v>
          </cell>
        </row>
        <row r="1358">
          <cell r="C1358" t="str">
            <v>US12668AEV35</v>
          </cell>
          <cell r="G1358">
            <v>140138.04999999999</v>
          </cell>
        </row>
        <row r="1359">
          <cell r="C1359" t="str">
            <v>XS0170059017</v>
          </cell>
          <cell r="G1359">
            <v>58419.38</v>
          </cell>
        </row>
        <row r="1360">
          <cell r="C1360" t="str">
            <v>XS0140352906</v>
          </cell>
          <cell r="G1360">
            <v>79950</v>
          </cell>
        </row>
        <row r="1361">
          <cell r="C1361" t="str">
            <v>XS0119750031</v>
          </cell>
          <cell r="G1361">
            <v>45088.42</v>
          </cell>
        </row>
        <row r="1362">
          <cell r="C1362" t="str">
            <v>USG25423AA55</v>
          </cell>
          <cell r="G1362">
            <v>1634.63</v>
          </cell>
        </row>
        <row r="1363">
          <cell r="C1363" t="str">
            <v>US751153AA50</v>
          </cell>
          <cell r="G1363">
            <v>76179.75</v>
          </cell>
        </row>
        <row r="1364">
          <cell r="C1364" t="str">
            <v>US02151WAA09</v>
          </cell>
          <cell r="G1364">
            <v>18928.7</v>
          </cell>
        </row>
        <row r="1365">
          <cell r="C1365" t="str">
            <v>US617059GE41</v>
          </cell>
          <cell r="G1365">
            <v>3416167.23</v>
          </cell>
        </row>
        <row r="1366">
          <cell r="C1366" t="str">
            <v>USG2549TAA19</v>
          </cell>
          <cell r="G1366">
            <v>617384.64</v>
          </cell>
        </row>
        <row r="1367">
          <cell r="C1367" t="str">
            <v>USG2551SAE03</v>
          </cell>
          <cell r="G1367">
            <v>254281.60000000001</v>
          </cell>
        </row>
        <row r="1368">
          <cell r="C1368" t="str">
            <v>USG2549CAB66</v>
          </cell>
          <cell r="G1368">
            <v>97825.88</v>
          </cell>
        </row>
        <row r="1369">
          <cell r="C1369" t="str">
            <v>USG89933AA62</v>
          </cell>
          <cell r="G1369">
            <v>124816.79</v>
          </cell>
        </row>
        <row r="1370">
          <cell r="C1370" t="str">
            <v>XS0132692384</v>
          </cell>
          <cell r="G1370">
            <v>43580</v>
          </cell>
        </row>
        <row r="1371">
          <cell r="C1371" t="str">
            <v>USG7800SAA62</v>
          </cell>
          <cell r="G1371">
            <v>426185.7</v>
          </cell>
        </row>
        <row r="1372">
          <cell r="C1372" t="str">
            <v>USG9886WAA02</v>
          </cell>
          <cell r="G1372">
            <v>234608.45</v>
          </cell>
        </row>
        <row r="1373">
          <cell r="C1373" t="str">
            <v>USG1985HAA08</v>
          </cell>
          <cell r="G1373">
            <v>374042.03</v>
          </cell>
        </row>
        <row r="1374">
          <cell r="C1374" t="str">
            <v>USG00929AC63</v>
          </cell>
          <cell r="G1374">
            <v>13527.96</v>
          </cell>
        </row>
        <row r="1375">
          <cell r="C1375" t="str">
            <v>US894127AA77</v>
          </cell>
          <cell r="G1375">
            <v>499955.03</v>
          </cell>
        </row>
        <row r="1376">
          <cell r="C1376" t="str">
            <v>US617059GE41</v>
          </cell>
          <cell r="G1376">
            <v>1185582.1000000001</v>
          </cell>
        </row>
        <row r="1377">
          <cell r="C1377" t="str">
            <v>XS0145221668</v>
          </cell>
          <cell r="G1377">
            <v>206042.46</v>
          </cell>
        </row>
        <row r="1378">
          <cell r="C1378" t="str">
            <v>XS0180041278</v>
          </cell>
          <cell r="G1378">
            <v>80558.600000000006</v>
          </cell>
        </row>
        <row r="1379">
          <cell r="C1379" t="str">
            <v>USG1984KAA46</v>
          </cell>
          <cell r="G1379">
            <v>500435.75</v>
          </cell>
        </row>
        <row r="1380">
          <cell r="C1380" t="str">
            <v>USG8261GAA25</v>
          </cell>
          <cell r="G1380">
            <v>138659.94</v>
          </cell>
        </row>
        <row r="1381">
          <cell r="C1381" t="str">
            <v>USG42090AA11</v>
          </cell>
          <cell r="G1381">
            <v>191980.71</v>
          </cell>
        </row>
        <row r="1382">
          <cell r="C1382" t="str">
            <v>US12668AEV35</v>
          </cell>
          <cell r="G1382">
            <v>139103.73000000001</v>
          </cell>
        </row>
        <row r="1383">
          <cell r="C1383" t="str">
            <v>US751153AA50</v>
          </cell>
          <cell r="G1383">
            <v>51998.879999999997</v>
          </cell>
        </row>
        <row r="1384">
          <cell r="C1384" t="str">
            <v>XS0119750031</v>
          </cell>
          <cell r="G1384">
            <v>25270.07</v>
          </cell>
        </row>
        <row r="1385">
          <cell r="C1385" t="str">
            <v>US02151WAA09</v>
          </cell>
          <cell r="G1385">
            <v>4720.3100000000004</v>
          </cell>
        </row>
        <row r="1386">
          <cell r="C1386" t="str">
            <v>USG94942AB86</v>
          </cell>
          <cell r="G1386">
            <v>551402.68999999994</v>
          </cell>
        </row>
        <row r="1387">
          <cell r="C1387" t="str">
            <v>USG47785AB92</v>
          </cell>
          <cell r="G1387">
            <v>227947.95</v>
          </cell>
        </row>
        <row r="1388">
          <cell r="C1388" t="str">
            <v>USG3332KAA90</v>
          </cell>
          <cell r="G1388">
            <v>41415.67</v>
          </cell>
        </row>
        <row r="1389">
          <cell r="C1389" t="str">
            <v>XS0178508221</v>
          </cell>
          <cell r="G1389">
            <v>10000000</v>
          </cell>
        </row>
        <row r="1390">
          <cell r="C1390" t="str">
            <v>XS0132692384</v>
          </cell>
          <cell r="G1390">
            <v>27390</v>
          </cell>
        </row>
        <row r="1391">
          <cell r="C1391" t="str">
            <v>USG4781XAA57</v>
          </cell>
          <cell r="G1391">
            <v>139244.42000000001</v>
          </cell>
        </row>
        <row r="1392">
          <cell r="C1392" t="str">
            <v>USG00929AC63</v>
          </cell>
          <cell r="G1392">
            <v>33184.54</v>
          </cell>
        </row>
        <row r="1393">
          <cell r="C1393" t="str">
            <v>US617059GE41</v>
          </cell>
          <cell r="G1393">
            <v>932572.28</v>
          </cell>
        </row>
        <row r="1394">
          <cell r="C1394" t="str">
            <v>ES0338675004</v>
          </cell>
          <cell r="G1394">
            <v>158952</v>
          </cell>
        </row>
        <row r="1395">
          <cell r="C1395" t="str">
            <v>USG9336QAA97</v>
          </cell>
          <cell r="G1395">
            <v>341600.63</v>
          </cell>
        </row>
        <row r="1396">
          <cell r="C1396" t="str">
            <v>USG1951QAA07</v>
          </cell>
          <cell r="G1396">
            <v>113826.9</v>
          </cell>
        </row>
        <row r="1397">
          <cell r="C1397" t="str">
            <v>US231907GL46</v>
          </cell>
          <cell r="G1397">
            <v>305875.73</v>
          </cell>
        </row>
        <row r="1398">
          <cell r="C1398" t="str">
            <v>US12668AEV35</v>
          </cell>
          <cell r="G1398">
            <v>104252.69</v>
          </cell>
        </row>
        <row r="1399">
          <cell r="C1399" t="str">
            <v>IT0003473748</v>
          </cell>
          <cell r="G1399">
            <v>148480.29999999999</v>
          </cell>
        </row>
        <row r="1400">
          <cell r="C1400" t="str">
            <v>US751153AA50</v>
          </cell>
          <cell r="G1400">
            <v>68381.3</v>
          </cell>
        </row>
        <row r="1401">
          <cell r="C1401" t="str">
            <v>US02151WAA09</v>
          </cell>
          <cell r="G1401">
            <v>6134.88</v>
          </cell>
        </row>
        <row r="1402">
          <cell r="C1402" t="str">
            <v>US19035RAM16</v>
          </cell>
          <cell r="G1402">
            <v>2368.6799999999998</v>
          </cell>
        </row>
        <row r="1403">
          <cell r="C1403" t="str">
            <v>XS0119750031</v>
          </cell>
          <cell r="G1403">
            <v>50646.89</v>
          </cell>
        </row>
        <row r="1404">
          <cell r="C1404" t="str">
            <v>US09201KAA16</v>
          </cell>
          <cell r="G1404">
            <v>6761.1</v>
          </cell>
        </row>
        <row r="1405">
          <cell r="C1405" t="str">
            <v>XS0132692384</v>
          </cell>
          <cell r="G1405">
            <v>14370</v>
          </cell>
        </row>
        <row r="1406">
          <cell r="C1406" t="str">
            <v>IT0001494365</v>
          </cell>
          <cell r="G1406">
            <v>64150</v>
          </cell>
        </row>
        <row r="1407">
          <cell r="C1407" t="str">
            <v>IT0001494357</v>
          </cell>
          <cell r="G1407">
            <v>570600</v>
          </cell>
        </row>
        <row r="1408">
          <cell r="C1408" t="str">
            <v>IT0003401533</v>
          </cell>
          <cell r="G1408">
            <v>230999.99</v>
          </cell>
        </row>
        <row r="1409">
          <cell r="C1409" t="str">
            <v>USG00929AC63</v>
          </cell>
          <cell r="G1409">
            <v>17288.8</v>
          </cell>
        </row>
        <row r="1410">
          <cell r="C1410" t="str">
            <v>ES0338557004</v>
          </cell>
          <cell r="G1410">
            <v>92842</v>
          </cell>
        </row>
        <row r="1411">
          <cell r="C1411" t="str">
            <v>XS0130116568</v>
          </cell>
          <cell r="G1411">
            <v>283400</v>
          </cell>
        </row>
        <row r="1412">
          <cell r="C1412" t="str">
            <v>USG1984QAA16</v>
          </cell>
          <cell r="G1412">
            <v>34405.69</v>
          </cell>
        </row>
        <row r="1413">
          <cell r="C1413" t="str">
            <v>US617059GE41</v>
          </cell>
          <cell r="G1413">
            <v>1259124.08</v>
          </cell>
        </row>
        <row r="1414">
          <cell r="C1414" t="str">
            <v>XS0170059017</v>
          </cell>
          <cell r="G1414">
            <v>54393.69</v>
          </cell>
        </row>
        <row r="1415">
          <cell r="C1415" t="str">
            <v>US12668AEV35</v>
          </cell>
          <cell r="G1415">
            <v>76311.850000000006</v>
          </cell>
        </row>
        <row r="1416">
          <cell r="C1416" t="str">
            <v>XS0119750031</v>
          </cell>
          <cell r="G1416">
            <v>44392.88</v>
          </cell>
        </row>
        <row r="1417">
          <cell r="C1417" t="str">
            <v>XS0140352906</v>
          </cell>
          <cell r="G1417">
            <v>138880</v>
          </cell>
        </row>
        <row r="1418">
          <cell r="C1418" t="str">
            <v>US751153AA50</v>
          </cell>
          <cell r="G1418">
            <v>60197.58</v>
          </cell>
        </row>
        <row r="1419">
          <cell r="C1419" t="str">
            <v>US02151WAA09</v>
          </cell>
          <cell r="G1419">
            <v>9713</v>
          </cell>
        </row>
        <row r="1420">
          <cell r="C1420" t="str">
            <v>USG3332KAA90</v>
          </cell>
          <cell r="G1420">
            <v>52126.080000000002</v>
          </cell>
        </row>
        <row r="1421">
          <cell r="C1421" t="str">
            <v>USG89933AA62</v>
          </cell>
          <cell r="G1421">
            <v>81083.5</v>
          </cell>
        </row>
        <row r="1422">
          <cell r="C1422" t="str">
            <v>USG25423AA55</v>
          </cell>
          <cell r="G1422">
            <v>427431.92</v>
          </cell>
        </row>
        <row r="1423">
          <cell r="C1423" t="str">
            <v>XS0132692384</v>
          </cell>
          <cell r="G1423">
            <v>6270</v>
          </cell>
        </row>
        <row r="1424">
          <cell r="C1424" t="str">
            <v>USG2551SAE03</v>
          </cell>
          <cell r="G1424">
            <v>152956.44</v>
          </cell>
        </row>
        <row r="1425">
          <cell r="C1425" t="str">
            <v>USG7800SAA62</v>
          </cell>
          <cell r="G1425">
            <v>408722.37</v>
          </cell>
        </row>
        <row r="1426">
          <cell r="C1426" t="str">
            <v>USG1770TAC92</v>
          </cell>
          <cell r="G1426">
            <v>48283.47</v>
          </cell>
        </row>
        <row r="1427">
          <cell r="C1427" t="str">
            <v>USG2549CAB66</v>
          </cell>
          <cell r="G1427">
            <v>711945.3</v>
          </cell>
        </row>
        <row r="1428">
          <cell r="C1428" t="str">
            <v>USG9886WAA02</v>
          </cell>
          <cell r="G1428">
            <v>270288.89</v>
          </cell>
        </row>
        <row r="1429">
          <cell r="C1429" t="str">
            <v>DE0006104706</v>
          </cell>
          <cell r="G1429">
            <v>1071175.78</v>
          </cell>
        </row>
        <row r="1430">
          <cell r="C1430" t="str">
            <v>XS0180041278</v>
          </cell>
          <cell r="G1430">
            <v>72081.350000000006</v>
          </cell>
        </row>
        <row r="1431">
          <cell r="C1431" t="str">
            <v>ES0372269011</v>
          </cell>
          <cell r="G1431">
            <v>33054</v>
          </cell>
        </row>
        <row r="1432">
          <cell r="C1432" t="str">
            <v>ES0372269003</v>
          </cell>
          <cell r="G1432">
            <v>71523</v>
          </cell>
        </row>
        <row r="1433">
          <cell r="C1433" t="str">
            <v>US617059GE41</v>
          </cell>
          <cell r="G1433">
            <v>641954.46</v>
          </cell>
        </row>
        <row r="1434">
          <cell r="C1434" t="str">
            <v>XS0145221668</v>
          </cell>
          <cell r="G1434">
            <v>586209.76</v>
          </cell>
        </row>
        <row r="1435">
          <cell r="C1435" t="str">
            <v>USG1984KAA46</v>
          </cell>
          <cell r="G1435">
            <v>425446.71</v>
          </cell>
        </row>
        <row r="1436">
          <cell r="C1436" t="str">
            <v>USG8261GAA25</v>
          </cell>
          <cell r="G1436">
            <v>109472.88</v>
          </cell>
        </row>
        <row r="1437">
          <cell r="C1437" t="str">
            <v>USG42090AA11</v>
          </cell>
          <cell r="G1437">
            <v>209057.55</v>
          </cell>
        </row>
        <row r="1438">
          <cell r="C1438" t="str">
            <v>XS0119750031</v>
          </cell>
          <cell r="G1438">
            <v>18489.349999999999</v>
          </cell>
        </row>
        <row r="1439">
          <cell r="C1439" t="str">
            <v>USG1985HAA08</v>
          </cell>
          <cell r="G1439">
            <v>386004.72</v>
          </cell>
        </row>
        <row r="1440">
          <cell r="C1440" t="str">
            <v>USG06802AA31</v>
          </cell>
          <cell r="G1440">
            <v>106016.23</v>
          </cell>
        </row>
        <row r="1441">
          <cell r="C1441" t="str">
            <v>US12668AEV35</v>
          </cell>
          <cell r="G1441">
            <v>94800.89</v>
          </cell>
        </row>
        <row r="1442">
          <cell r="C1442" t="str">
            <v>USG94942AB86</v>
          </cell>
          <cell r="G1442">
            <v>140817.75</v>
          </cell>
        </row>
        <row r="1443">
          <cell r="C1443" t="str">
            <v>US02151WAA09</v>
          </cell>
          <cell r="G1443">
            <v>12684.49</v>
          </cell>
        </row>
        <row r="1444">
          <cell r="C1444" t="str">
            <v>US751153AA50</v>
          </cell>
          <cell r="G1444">
            <v>92024.77</v>
          </cell>
        </row>
        <row r="1445">
          <cell r="C1445" t="str">
            <v>USG47785AB92</v>
          </cell>
          <cell r="G1445">
            <v>281199.65999999997</v>
          </cell>
        </row>
        <row r="1446">
          <cell r="C1446" t="str">
            <v>USG4781XAA57</v>
          </cell>
          <cell r="G1446">
            <v>140752.70000000001</v>
          </cell>
        </row>
        <row r="1447">
          <cell r="C1447" t="str">
            <v>XS0132692384</v>
          </cell>
          <cell r="G1447">
            <v>11360</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ow r="1">
          <cell r="A1" t="str">
            <v>group_id</v>
          </cell>
        </row>
      </sheetData>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RZB Strategical Controlling</v>
          </cell>
        </row>
        <row r="3">
          <cell r="B3" t="str">
            <v xml:space="preserve">  Costs &amp; Others Overview Period 2003 - 2007</v>
          </cell>
          <cell r="F3" t="str">
            <v xml:space="preserve">  Costs &amp; Others Overview Period 2001 - 2007</v>
          </cell>
        </row>
        <row r="5">
          <cell r="C5" t="str">
            <v>NWB:</v>
          </cell>
          <cell r="D5" t="str">
            <v>TBSK</v>
          </cell>
        </row>
        <row r="7">
          <cell r="C7" t="str">
            <v xml:space="preserve">CCY: </v>
          </cell>
          <cell r="D7" t="str">
            <v>EUR</v>
          </cell>
        </row>
        <row r="11">
          <cell r="G11">
            <v>41.51</v>
          </cell>
          <cell r="H11">
            <v>40.25</v>
          </cell>
          <cell r="I11">
            <v>39.5</v>
          </cell>
          <cell r="J11">
            <v>39</v>
          </cell>
          <cell r="K11">
            <v>38.5</v>
          </cell>
        </row>
        <row r="12">
          <cell r="G12" t="str">
            <v>2002 act.</v>
          </cell>
          <cell r="H12" t="str">
            <v>2003 bud.</v>
          </cell>
          <cell r="I12">
            <v>2004</v>
          </cell>
          <cell r="J12">
            <v>2005</v>
          </cell>
          <cell r="K12">
            <v>2006</v>
          </cell>
        </row>
        <row r="13">
          <cell r="G13">
            <v>-86854.559134907249</v>
          </cell>
          <cell r="H13">
            <v>-101796.10091173746</v>
          </cell>
          <cell r="I13">
            <v>-115595.20692777884</v>
          </cell>
          <cell r="J13">
            <v>-131382.79128665096</v>
          </cell>
          <cell r="K13">
            <v>-149383.04624574477</v>
          </cell>
        </row>
        <row r="15">
          <cell r="C15" t="str">
            <v>1) Personnel &amp; Staff Related Costs</v>
          </cell>
          <cell r="F15">
            <v>-24002.689868915182</v>
          </cell>
          <cell r="G15">
            <v>-32883.255473861725</v>
          </cell>
          <cell r="H15">
            <v>-39663.331959619478</v>
          </cell>
          <cell r="I15">
            <v>-50000</v>
          </cell>
          <cell r="J15">
            <v>-59000</v>
          </cell>
          <cell r="K15">
            <v>-71000</v>
          </cell>
          <cell r="L15">
            <v>-85000</v>
          </cell>
        </row>
        <row r="16">
          <cell r="C16" t="str">
            <v>2) EDP &amp; Information Costs</v>
          </cell>
          <cell r="F16">
            <v>-12989.516807890226</v>
          </cell>
          <cell r="G16">
            <v>-15753.180764394123</v>
          </cell>
          <cell r="H16">
            <v>-6182.3305770809347</v>
          </cell>
          <cell r="I16">
            <v>-8500</v>
          </cell>
          <cell r="J16">
            <v>-9500</v>
          </cell>
          <cell r="K16">
            <v>-10000</v>
          </cell>
          <cell r="L16">
            <v>-11000</v>
          </cell>
        </row>
        <row r="17">
          <cell r="C17" t="str">
            <v>3) Other Operating Costs</v>
          </cell>
          <cell r="F17">
            <v>-26726.862659907005</v>
          </cell>
          <cell r="G17">
            <v>-38218.122896651403</v>
          </cell>
          <cell r="H17">
            <v>-55950.429458723389</v>
          </cell>
          <cell r="I17">
            <v>-57095</v>
          </cell>
          <cell r="J17">
            <v>-62883</v>
          </cell>
          <cell r="K17">
            <v>-68383</v>
          </cell>
          <cell r="L17">
            <v>-73918</v>
          </cell>
        </row>
        <row r="18">
          <cell r="C18" t="str">
            <v xml:space="preserve">     - thereof Marketing &amp; PR</v>
          </cell>
          <cell r="F18">
            <v>-4496.5173112910052</v>
          </cell>
          <cell r="G18">
            <v>-3333.7563008913512</v>
          </cell>
          <cell r="H18">
            <v>-4558.9358416046953</v>
          </cell>
          <cell r="I18">
            <v>-5000</v>
          </cell>
          <cell r="J18">
            <v>-5000</v>
          </cell>
          <cell r="K18">
            <v>-5000</v>
          </cell>
          <cell r="L18">
            <v>-5000</v>
          </cell>
        </row>
        <row r="19">
          <cell r="E19" t="str">
            <v>control figure:</v>
          </cell>
          <cell r="F19">
            <v>0</v>
          </cell>
          <cell r="G19">
            <v>0</v>
          </cell>
          <cell r="H19">
            <v>8.9163136581191793E-3</v>
          </cell>
          <cell r="I19">
            <v>0.20692777883959934</v>
          </cell>
          <cell r="J19">
            <v>-0.20871334904222749</v>
          </cell>
          <cell r="K19">
            <v>4.624574477202259E-2</v>
          </cell>
          <cell r="L19">
            <v>-0.24509928244515322</v>
          </cell>
        </row>
        <row r="23">
          <cell r="G23">
            <v>2720</v>
          </cell>
          <cell r="H23">
            <v>2906</v>
          </cell>
          <cell r="I23">
            <v>3070.975776583588</v>
          </cell>
          <cell r="J23">
            <v>3171.6381965859355</v>
          </cell>
          <cell r="K23">
            <v>3257</v>
          </cell>
        </row>
        <row r="25">
          <cell r="G25" t="str">
            <v>n/a</v>
          </cell>
          <cell r="H25" t="str">
            <v>n/a</v>
          </cell>
          <cell r="I25">
            <v>551200</v>
          </cell>
          <cell r="J25">
            <v>581370</v>
          </cell>
          <cell r="K25">
            <v>605050</v>
          </cell>
        </row>
        <row r="27">
          <cell r="G27" t="str">
            <v>n/a</v>
          </cell>
          <cell r="H27" t="str">
            <v>n/a</v>
          </cell>
          <cell r="I27">
            <v>115</v>
          </cell>
          <cell r="J27">
            <v>120</v>
          </cell>
          <cell r="K27">
            <v>120</v>
          </cell>
        </row>
        <row r="32">
          <cell r="G32">
            <v>2002</v>
          </cell>
          <cell r="H32">
            <v>2003</v>
          </cell>
          <cell r="I32">
            <v>2004</v>
          </cell>
          <cell r="J32">
            <v>2005</v>
          </cell>
          <cell r="K32">
            <v>2006</v>
          </cell>
        </row>
        <row r="34">
          <cell r="G34">
            <v>206259.93032476871</v>
          </cell>
          <cell r="H34">
            <v>217000</v>
          </cell>
          <cell r="I34">
            <v>230000</v>
          </cell>
          <cell r="J34">
            <v>239999.99999999994</v>
          </cell>
          <cell r="K34">
            <v>265000</v>
          </cell>
        </row>
        <row r="35">
          <cell r="G35" t="str">
            <v>n/a</v>
          </cell>
          <cell r="H35">
            <v>0</v>
          </cell>
          <cell r="I35">
            <v>0</v>
          </cell>
          <cell r="J35">
            <v>0</v>
          </cell>
          <cell r="K35">
            <v>0</v>
          </cell>
        </row>
        <row r="36">
          <cell r="G36" t="str">
            <v>n/a</v>
          </cell>
          <cell r="H36">
            <v>217000</v>
          </cell>
          <cell r="I36">
            <v>230000</v>
          </cell>
          <cell r="J36">
            <v>239999.99999999994</v>
          </cell>
          <cell r="K36">
            <v>265000</v>
          </cell>
        </row>
        <row r="38">
          <cell r="G38" t="str">
            <v>n/a</v>
          </cell>
          <cell r="H38">
            <v>210000</v>
          </cell>
          <cell r="I38">
            <v>224910</v>
          </cell>
          <cell r="J38">
            <v>231872</v>
          </cell>
          <cell r="K38">
            <v>249511.0185721867</v>
          </cell>
        </row>
        <row r="39">
          <cell r="G39" t="str">
            <v>n/a</v>
          </cell>
          <cell r="H39">
            <v>64600</v>
          </cell>
          <cell r="I39">
            <v>57592</v>
          </cell>
          <cell r="J39">
            <v>68919.018572186702</v>
          </cell>
          <cell r="K39">
            <v>79705.124362366958</v>
          </cell>
        </row>
        <row r="40">
          <cell r="G40" t="str">
            <v>n/a</v>
          </cell>
          <cell r="H40">
            <v>-49690</v>
          </cell>
          <cell r="I40">
            <v>-50630</v>
          </cell>
          <cell r="J40">
            <v>-51280</v>
          </cell>
          <cell r="K40">
            <v>-51950</v>
          </cell>
        </row>
        <row r="41">
          <cell r="G41" t="str">
            <v>n/a</v>
          </cell>
          <cell r="H41">
            <v>0</v>
          </cell>
          <cell r="I41">
            <v>0</v>
          </cell>
          <cell r="J41">
            <v>0</v>
          </cell>
          <cell r="K41">
            <v>0</v>
          </cell>
        </row>
        <row r="42">
          <cell r="G42">
            <v>0</v>
          </cell>
          <cell r="H42">
            <v>224910</v>
          </cell>
          <cell r="I42">
            <v>231872</v>
          </cell>
          <cell r="J42">
            <v>249511.0185721867</v>
          </cell>
          <cell r="K42">
            <v>277266.14293455367</v>
          </cell>
        </row>
        <row r="44">
          <cell r="G44" t="str">
            <v>n/a</v>
          </cell>
          <cell r="H44">
            <v>0</v>
          </cell>
          <cell r="I44">
            <v>0</v>
          </cell>
          <cell r="J44">
            <v>0</v>
          </cell>
          <cell r="K44">
            <v>0</v>
          </cell>
        </row>
        <row r="45">
          <cell r="G45" t="str">
            <v>n/a</v>
          </cell>
          <cell r="H45">
            <v>0</v>
          </cell>
          <cell r="I45">
            <v>0</v>
          </cell>
          <cell r="J45">
            <v>0</v>
          </cell>
          <cell r="K45">
            <v>0</v>
          </cell>
        </row>
        <row r="46">
          <cell r="G46">
            <v>0</v>
          </cell>
          <cell r="H46">
            <v>0</v>
          </cell>
          <cell r="I46">
            <v>0</v>
          </cell>
          <cell r="J46">
            <v>0</v>
          </cell>
          <cell r="K46">
            <v>0</v>
          </cell>
        </row>
        <row r="48">
          <cell r="G48">
            <v>0</v>
          </cell>
          <cell r="H48">
            <v>224910</v>
          </cell>
          <cell r="I48">
            <v>231872</v>
          </cell>
          <cell r="J48">
            <v>249511.0185721867</v>
          </cell>
          <cell r="K48">
            <v>277266.14293455367</v>
          </cell>
        </row>
        <row r="55">
          <cell r="G55" t="str">
            <v xml:space="preserve">copied </v>
          </cell>
          <cell r="I55" t="str">
            <v>no standard cost type structure !!</v>
          </cell>
        </row>
        <row r="56">
          <cell r="G56" t="str">
            <v>EUR</v>
          </cell>
          <cell r="H56">
            <v>-101796.09199542381</v>
          </cell>
          <cell r="I56">
            <v>-115595.20692777884</v>
          </cell>
          <cell r="J56">
            <v>-131382.79128665096</v>
          </cell>
          <cell r="K56">
            <v>-149383.04624574477</v>
          </cell>
        </row>
        <row r="58">
          <cell r="G58">
            <v>-31873.762719103837</v>
          </cell>
          <cell r="H58">
            <v>-38315.722072441538</v>
          </cell>
          <cell r="I58">
            <v>-50000</v>
          </cell>
          <cell r="J58">
            <v>-59000</v>
          </cell>
          <cell r="K58">
            <v>-71000</v>
          </cell>
        </row>
        <row r="59">
          <cell r="G59">
            <v>-1009.4927547578899</v>
          </cell>
          <cell r="H59">
            <v>-1347.6098871779429</v>
          </cell>
        </row>
        <row r="60">
          <cell r="G60">
            <v>-12835.668307154898</v>
          </cell>
          <cell r="H60">
            <v>-16014.300921851587</v>
          </cell>
        </row>
        <row r="61">
          <cell r="G61">
            <v>-4424.1601905564921</v>
          </cell>
          <cell r="H61">
            <v>-13808.123075847916</v>
          </cell>
        </row>
        <row r="62">
          <cell r="G62">
            <v>-15753.180764394123</v>
          </cell>
          <cell r="H62">
            <v>-6182.3305770809347</v>
          </cell>
          <cell r="I62">
            <v>-8500</v>
          </cell>
          <cell r="J62">
            <v>-9500</v>
          </cell>
          <cell r="K62">
            <v>-10000</v>
          </cell>
        </row>
        <row r="63">
          <cell r="G63">
            <v>-7565.1604280896163</v>
          </cell>
          <cell r="H63">
            <v>-9605.6325009969314</v>
          </cell>
          <cell r="I63">
            <v>-57095</v>
          </cell>
          <cell r="J63">
            <v>-62883</v>
          </cell>
          <cell r="K63">
            <v>-68383</v>
          </cell>
        </row>
        <row r="64">
          <cell r="G64">
            <v>-3333.7563008913512</v>
          </cell>
          <cell r="H64">
            <v>-4558.9358416046953</v>
          </cell>
          <cell r="I64">
            <v>-5000</v>
          </cell>
          <cell r="J64">
            <v>-5000</v>
          </cell>
          <cell r="K64">
            <v>-5000</v>
          </cell>
        </row>
        <row r="65">
          <cell r="G65">
            <v>-10059.377669959045</v>
          </cell>
          <cell r="H65">
            <v>-11963.437118422262</v>
          </cell>
        </row>
        <row r="66">
          <cell r="G66" t="e">
            <v>#VALUE!</v>
          </cell>
          <cell r="H66">
            <v>0</v>
          </cell>
          <cell r="I66">
            <v>-4999.7930722211604</v>
          </cell>
          <cell r="J66">
            <v>-5000.2087133490422</v>
          </cell>
          <cell r="K66">
            <v>-4999.953754255228</v>
          </cell>
        </row>
        <row r="72">
          <cell r="H72">
            <v>2003</v>
          </cell>
          <cell r="I72">
            <v>2004</v>
          </cell>
          <cell r="J72">
            <v>2005</v>
          </cell>
          <cell r="K72">
            <v>2006</v>
          </cell>
        </row>
        <row r="73">
          <cell r="G73" t="str">
            <v>n/a</v>
          </cell>
        </row>
        <row r="74">
          <cell r="G74" t="str">
            <v>n/a</v>
          </cell>
          <cell r="H74">
            <v>217000</v>
          </cell>
          <cell r="I74">
            <v>230000</v>
          </cell>
          <cell r="J74">
            <v>239999.99999999994</v>
          </cell>
          <cell r="K74">
            <v>265000</v>
          </cell>
        </row>
        <row r="75">
          <cell r="G75" t="str">
            <v>n/a</v>
          </cell>
          <cell r="H75">
            <v>0</v>
          </cell>
          <cell r="I75">
            <v>0</v>
          </cell>
          <cell r="J75">
            <v>0</v>
          </cell>
          <cell r="K75">
            <v>0</v>
          </cell>
        </row>
        <row r="76">
          <cell r="G76">
            <v>0</v>
          </cell>
          <cell r="H76">
            <v>217000</v>
          </cell>
          <cell r="I76">
            <v>230000</v>
          </cell>
          <cell r="J76">
            <v>239999.99999999994</v>
          </cell>
          <cell r="K76">
            <v>265000</v>
          </cell>
        </row>
        <row r="78">
          <cell r="G78" t="str">
            <v>n/a</v>
          </cell>
          <cell r="H78">
            <v>210000</v>
          </cell>
          <cell r="I78">
            <v>224910</v>
          </cell>
          <cell r="J78">
            <v>231872</v>
          </cell>
          <cell r="K78">
            <v>249511.0185721867</v>
          </cell>
        </row>
        <row r="79">
          <cell r="G79" t="str">
            <v>n/a</v>
          </cell>
          <cell r="H79">
            <v>64600</v>
          </cell>
          <cell r="I79">
            <v>57592</v>
          </cell>
          <cell r="J79">
            <v>68919.018572186702</v>
          </cell>
          <cell r="K79">
            <v>79705.124362366958</v>
          </cell>
        </row>
        <row r="80">
          <cell r="G80" t="str">
            <v>n/a</v>
          </cell>
          <cell r="H80">
            <v>-49690</v>
          </cell>
          <cell r="I80">
            <v>-50630</v>
          </cell>
          <cell r="J80">
            <v>-51280</v>
          </cell>
          <cell r="K80">
            <v>-51950</v>
          </cell>
        </row>
        <row r="81">
          <cell r="G81" t="str">
            <v>n/a</v>
          </cell>
          <cell r="H81">
            <v>0</v>
          </cell>
          <cell r="I81">
            <v>0</v>
          </cell>
          <cell r="J81">
            <v>0</v>
          </cell>
          <cell r="K81">
            <v>0</v>
          </cell>
        </row>
        <row r="82">
          <cell r="G82">
            <v>0</v>
          </cell>
          <cell r="H82">
            <v>224910</v>
          </cell>
          <cell r="I82">
            <v>231872</v>
          </cell>
          <cell r="J82">
            <v>249511.0185721867</v>
          </cell>
          <cell r="K82">
            <v>277266.14293455367</v>
          </cell>
        </row>
        <row r="84">
          <cell r="G84" t="str">
            <v>n/a</v>
          </cell>
          <cell r="H84">
            <v>0</v>
          </cell>
          <cell r="I84">
            <v>0</v>
          </cell>
          <cell r="J84">
            <v>0</v>
          </cell>
          <cell r="K84">
            <v>0</v>
          </cell>
        </row>
        <row r="85">
          <cell r="G85" t="str">
            <v>n/a</v>
          </cell>
          <cell r="H85">
            <v>0</v>
          </cell>
          <cell r="I85">
            <v>0</v>
          </cell>
          <cell r="J85">
            <v>0</v>
          </cell>
          <cell r="K85">
            <v>0</v>
          </cell>
        </row>
        <row r="86">
          <cell r="G86">
            <v>0</v>
          </cell>
          <cell r="H86">
            <v>0</v>
          </cell>
          <cell r="I86">
            <v>0</v>
          </cell>
          <cell r="J86">
            <v>0</v>
          </cell>
          <cell r="K86">
            <v>0</v>
          </cell>
        </row>
        <row r="88">
          <cell r="G88">
            <v>0</v>
          </cell>
          <cell r="H88">
            <v>224910</v>
          </cell>
          <cell r="I88">
            <v>231872</v>
          </cell>
          <cell r="J88">
            <v>249511.0185721867</v>
          </cell>
          <cell r="K88">
            <v>277266.14293455367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ddiko.com/static/uploads/Addiko-Bank-AG-Listing-Prospectus-2019.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0564D-53E6-41EE-944B-871D9DC7CB08}">
  <dimension ref="A1"/>
  <sheetViews>
    <sheetView tabSelected="1" zoomScaleNormal="100" workbookViewId="0">
      <selection activeCell="O19" sqref="O19"/>
    </sheetView>
  </sheetViews>
  <sheetFormatPr defaultColWidth="11.42578125" defaultRowHeight="15"/>
  <sheetData/>
  <pageMargins left="0.7" right="0.7" top="0.78740157499999996" bottom="0.78740157499999996" header="0.3" footer="0.3"/>
  <pageSetup paperSize="9" orientation="portrait" r:id="rId1"/>
  <headerFooter>
    <oddFooter>&amp;C_x000D_&amp;1#&amp;"Calibri"&amp;10&amp;K000000 This document is classified as: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22D69-8268-4804-B9A6-D3A88799BFE7}">
  <dimension ref="B2:D62"/>
  <sheetViews>
    <sheetView showGridLines="0" zoomScale="90" zoomScaleNormal="90" workbookViewId="0">
      <pane ySplit="4" topLeftCell="A5" activePane="bottomLeft" state="frozen"/>
      <selection activeCell="E62" sqref="E62"/>
      <selection pane="bottomLeft" activeCell="C11" sqref="C11"/>
    </sheetView>
  </sheetViews>
  <sheetFormatPr defaultColWidth="9.140625" defaultRowHeight="16.5"/>
  <cols>
    <col min="1" max="1" width="2.28515625" style="2" customWidth="1"/>
    <col min="2" max="2" width="14.85546875" style="3" customWidth="1"/>
    <col min="3" max="3" width="158.28515625" style="2" customWidth="1"/>
    <col min="4" max="4" width="30.5703125" style="2" customWidth="1"/>
    <col min="5" max="16384" width="9.140625" style="2"/>
  </cols>
  <sheetData>
    <row r="2" spans="2:3" ht="18.75">
      <c r="B2" s="1" t="s">
        <v>0</v>
      </c>
    </row>
    <row r="3" spans="2:3" ht="17.25" thickBot="1"/>
    <row r="4" spans="2:3" ht="17.25" thickBot="1">
      <c r="B4" s="4" t="s">
        <v>1</v>
      </c>
      <c r="C4" s="4" t="s">
        <v>2</v>
      </c>
    </row>
    <row r="5" spans="2:3" ht="6.75" customHeight="1">
      <c r="B5" s="5"/>
      <c r="C5" s="6"/>
    </row>
    <row r="6" spans="2:3">
      <c r="B6" s="599" t="s">
        <v>3</v>
      </c>
      <c r="C6" s="600"/>
    </row>
    <row r="7" spans="2:3">
      <c r="B7" s="7" t="s">
        <v>4</v>
      </c>
      <c r="C7" s="8" t="s">
        <v>5</v>
      </c>
    </row>
    <row r="8" spans="2:3">
      <c r="B8" s="9" t="s">
        <v>6</v>
      </c>
      <c r="C8" s="8" t="s">
        <v>7</v>
      </c>
    </row>
    <row r="9" spans="2:3" ht="33">
      <c r="B9" s="10" t="s">
        <v>8</v>
      </c>
      <c r="C9" s="11" t="s">
        <v>9</v>
      </c>
    </row>
    <row r="10" spans="2:3">
      <c r="B10" s="599" t="s">
        <v>10</v>
      </c>
      <c r="C10" s="600"/>
    </row>
    <row r="11" spans="2:3">
      <c r="B11" s="12" t="s">
        <v>11</v>
      </c>
      <c r="C11" s="13" t="s">
        <v>12</v>
      </c>
    </row>
    <row r="12" spans="2:3">
      <c r="B12" s="9" t="s">
        <v>13</v>
      </c>
      <c r="C12" s="13" t="s">
        <v>14</v>
      </c>
    </row>
    <row r="13" spans="2:3">
      <c r="B13" s="9" t="s">
        <v>15</v>
      </c>
      <c r="C13" s="13" t="s">
        <v>16</v>
      </c>
    </row>
    <row r="14" spans="2:3" ht="17.25" thickBot="1">
      <c r="B14" s="599" t="s">
        <v>17</v>
      </c>
      <c r="C14" s="600"/>
    </row>
    <row r="15" spans="2:3">
      <c r="B15" s="12" t="s">
        <v>18</v>
      </c>
      <c r="C15" s="13" t="s">
        <v>19</v>
      </c>
    </row>
    <row r="16" spans="2:3">
      <c r="B16" s="9" t="s">
        <v>20</v>
      </c>
      <c r="C16" s="13" t="s">
        <v>21</v>
      </c>
    </row>
    <row r="17" spans="2:3" ht="17.25" thickBot="1">
      <c r="B17" s="14" t="s">
        <v>22</v>
      </c>
      <c r="C17" s="13" t="s">
        <v>23</v>
      </c>
    </row>
    <row r="18" spans="2:3">
      <c r="B18" s="599" t="s">
        <v>24</v>
      </c>
      <c r="C18" s="600" t="s">
        <v>24</v>
      </c>
    </row>
    <row r="19" spans="2:3">
      <c r="B19" s="9" t="s">
        <v>25</v>
      </c>
      <c r="C19" s="13" t="s">
        <v>26</v>
      </c>
    </row>
    <row r="20" spans="2:3">
      <c r="B20" s="9" t="s">
        <v>27</v>
      </c>
      <c r="C20" s="13" t="s">
        <v>28</v>
      </c>
    </row>
    <row r="21" spans="2:3">
      <c r="B21" s="599" t="s">
        <v>29</v>
      </c>
      <c r="C21" s="600"/>
    </row>
    <row r="22" spans="2:3">
      <c r="B22" s="9" t="s">
        <v>30</v>
      </c>
      <c r="C22" s="13" t="s">
        <v>31</v>
      </c>
    </row>
    <row r="23" spans="2:3">
      <c r="B23" s="9" t="s">
        <v>32</v>
      </c>
      <c r="C23" s="13" t="s">
        <v>33</v>
      </c>
    </row>
    <row r="24" spans="2:3">
      <c r="B24" s="9" t="s">
        <v>34</v>
      </c>
      <c r="C24" s="13" t="s">
        <v>35</v>
      </c>
    </row>
    <row r="25" spans="2:3">
      <c r="B25" s="599" t="s">
        <v>36</v>
      </c>
      <c r="C25" s="600"/>
    </row>
    <row r="26" spans="2:3">
      <c r="B26" s="9" t="s">
        <v>37</v>
      </c>
      <c r="C26" s="13" t="s">
        <v>38</v>
      </c>
    </row>
    <row r="27" spans="2:3">
      <c r="B27" s="9" t="s">
        <v>39</v>
      </c>
      <c r="C27" s="13" t="s">
        <v>40</v>
      </c>
    </row>
    <row r="28" spans="2:3" ht="17.25" thickBot="1">
      <c r="B28" s="599" t="s">
        <v>41</v>
      </c>
      <c r="C28" s="600"/>
    </row>
    <row r="29" spans="2:3">
      <c r="B29" s="12" t="s">
        <v>42</v>
      </c>
      <c r="C29" s="13" t="s">
        <v>43</v>
      </c>
    </row>
    <row r="30" spans="2:3">
      <c r="B30" s="9" t="s">
        <v>44</v>
      </c>
      <c r="C30" s="13" t="s">
        <v>45</v>
      </c>
    </row>
    <row r="31" spans="2:3">
      <c r="B31" s="15" t="s">
        <v>46</v>
      </c>
      <c r="C31" s="13" t="s">
        <v>47</v>
      </c>
    </row>
    <row r="32" spans="2:3">
      <c r="B32" s="15" t="s">
        <v>48</v>
      </c>
      <c r="C32" s="13" t="s">
        <v>49</v>
      </c>
    </row>
    <row r="33" spans="2:3">
      <c r="B33" s="15" t="s">
        <v>50</v>
      </c>
      <c r="C33" s="13" t="s">
        <v>51</v>
      </c>
    </row>
    <row r="34" spans="2:3">
      <c r="B34" s="15" t="s">
        <v>52</v>
      </c>
      <c r="C34" s="13" t="s">
        <v>53</v>
      </c>
    </row>
    <row r="35" spans="2:3">
      <c r="B35" s="15" t="s">
        <v>54</v>
      </c>
      <c r="C35" s="13" t="s">
        <v>55</v>
      </c>
    </row>
    <row r="36" spans="2:3" ht="17.25" thickBot="1">
      <c r="B36" s="16" t="s">
        <v>56</v>
      </c>
      <c r="C36" s="13" t="s">
        <v>57</v>
      </c>
    </row>
    <row r="37" spans="2:3" ht="17.25" thickBot="1">
      <c r="B37" s="599" t="s">
        <v>58</v>
      </c>
      <c r="C37" s="600"/>
    </row>
    <row r="38" spans="2:3" ht="17.25" thickBot="1">
      <c r="B38" s="17" t="s">
        <v>59</v>
      </c>
      <c r="C38" s="13" t="s">
        <v>60</v>
      </c>
    </row>
    <row r="39" spans="2:3" ht="17.25" thickBot="1">
      <c r="B39" s="599" t="s">
        <v>61</v>
      </c>
      <c r="C39" s="600" t="s">
        <v>61</v>
      </c>
    </row>
    <row r="40" spans="2:3">
      <c r="B40" s="18" t="s">
        <v>62</v>
      </c>
      <c r="C40" s="13" t="s">
        <v>63</v>
      </c>
    </row>
    <row r="41" spans="2:3" ht="17.25" thickBot="1">
      <c r="B41" s="16" t="s">
        <v>64</v>
      </c>
      <c r="C41" s="13" t="s">
        <v>65</v>
      </c>
    </row>
    <row r="42" spans="2:3" ht="17.25" thickBot="1">
      <c r="B42" s="599" t="s">
        <v>66</v>
      </c>
      <c r="C42" s="600"/>
    </row>
    <row r="43" spans="2:3">
      <c r="B43" s="18" t="s">
        <v>67</v>
      </c>
      <c r="C43" s="13" t="s">
        <v>68</v>
      </c>
    </row>
    <row r="44" spans="2:3">
      <c r="B44" s="15" t="s">
        <v>69</v>
      </c>
      <c r="C44" s="13" t="s">
        <v>70</v>
      </c>
    </row>
    <row r="45" spans="2:3">
      <c r="B45" s="15" t="s">
        <v>71</v>
      </c>
      <c r="C45" s="13" t="s">
        <v>72</v>
      </c>
    </row>
    <row r="46" spans="2:3" ht="17.25" thickBot="1">
      <c r="B46" s="16" t="s">
        <v>73</v>
      </c>
      <c r="C46" s="13" t="s">
        <v>74</v>
      </c>
    </row>
    <row r="47" spans="2:3" ht="17.25" thickBot="1">
      <c r="B47" s="599" t="s">
        <v>75</v>
      </c>
      <c r="C47" s="600"/>
    </row>
    <row r="48" spans="2:3" ht="17.25" thickBot="1">
      <c r="B48" s="17" t="s">
        <v>76</v>
      </c>
      <c r="C48" s="19" t="s">
        <v>77</v>
      </c>
    </row>
    <row r="49" spans="2:4" ht="17.25" thickBot="1">
      <c r="B49" s="599" t="s">
        <v>78</v>
      </c>
      <c r="C49" s="600"/>
    </row>
    <row r="50" spans="2:4">
      <c r="B50" s="20" t="s">
        <v>79</v>
      </c>
      <c r="C50" s="13" t="s">
        <v>80</v>
      </c>
    </row>
    <row r="51" spans="2:4" ht="17.25" thickBot="1">
      <c r="B51" s="599" t="s">
        <v>81</v>
      </c>
      <c r="C51" s="600"/>
      <c r="D51" s="21"/>
    </row>
    <row r="52" spans="2:4">
      <c r="B52" s="22" t="s">
        <v>82</v>
      </c>
      <c r="C52" s="13" t="s">
        <v>83</v>
      </c>
      <c r="D52" s="21"/>
    </row>
    <row r="53" spans="2:4">
      <c r="B53" s="23" t="s">
        <v>84</v>
      </c>
      <c r="C53" s="13" t="s">
        <v>85</v>
      </c>
      <c r="D53" s="21"/>
    </row>
    <row r="54" spans="2:4" ht="17.25" thickBot="1">
      <c r="B54" s="14" t="s">
        <v>86</v>
      </c>
      <c r="C54" s="13" t="s">
        <v>87</v>
      </c>
      <c r="D54" s="21"/>
    </row>
    <row r="55" spans="2:4">
      <c r="B55" s="599" t="s">
        <v>88</v>
      </c>
      <c r="C55" s="601"/>
      <c r="D55" s="21"/>
    </row>
    <row r="56" spans="2:4" ht="17.25" thickBot="1">
      <c r="B56" s="20" t="s">
        <v>89</v>
      </c>
      <c r="C56" s="19" t="s">
        <v>90</v>
      </c>
      <c r="D56" s="21"/>
    </row>
    <row r="57" spans="2:4">
      <c r="B57" s="599"/>
      <c r="C57" s="600"/>
      <c r="D57" s="21"/>
    </row>
    <row r="58" spans="2:4">
      <c r="B58" s="24"/>
      <c r="C58" s="21"/>
      <c r="D58" s="21"/>
    </row>
    <row r="59" spans="2:4">
      <c r="B59" s="24"/>
      <c r="C59" s="21"/>
      <c r="D59" s="21"/>
    </row>
    <row r="60" spans="2:4">
      <c r="B60" s="24"/>
      <c r="C60" s="21"/>
      <c r="D60" s="21"/>
    </row>
    <row r="61" spans="2:4">
      <c r="B61" s="24"/>
      <c r="C61" s="21"/>
      <c r="D61" s="21"/>
    </row>
    <row r="62" spans="2:4">
      <c r="B62" s="24"/>
      <c r="C62" s="21"/>
      <c r="D62" s="21"/>
    </row>
  </sheetData>
  <mergeCells count="15">
    <mergeCell ref="B6:C6"/>
    <mergeCell ref="B10:C10"/>
    <mergeCell ref="B14:C14"/>
    <mergeCell ref="B18:C18"/>
    <mergeCell ref="B21:C21"/>
    <mergeCell ref="B57:C57"/>
    <mergeCell ref="B25:C25"/>
    <mergeCell ref="B28:C28"/>
    <mergeCell ref="B37:C37"/>
    <mergeCell ref="B39:C39"/>
    <mergeCell ref="B42:C42"/>
    <mergeCell ref="B51:C51"/>
    <mergeCell ref="B55:C55"/>
    <mergeCell ref="B47:C47"/>
    <mergeCell ref="B49:C49"/>
  </mergeCells>
  <phoneticPr fontId="9" type="noConversion"/>
  <hyperlinks>
    <hyperlink ref="C7" location="'EU OV1'!A1" display="Overview of risk weighted exposure amounts" xr:uid="{90F7BBC2-79CF-4E5C-8086-4F2C6458096E}"/>
    <hyperlink ref="C8" location="'EU KM1'!A1" display="Key metrics template" xr:uid="{2A3634E2-F578-495E-894D-D167018BFC4D}"/>
    <hyperlink ref="C9" location="'473a'!A1" display="Template IFRS 9/Article 468-FL: Comparison of institutions’ own funds and capital and leverage ratios with and without the application of transitional arrangements for IFRS 9 or analogous ECLs, and with and without the application of the temporary treatment in " xr:uid="{CD489AE8-0A02-4AAC-AFA9-FC9D685F70E6}"/>
    <hyperlink ref="C11" location="'EU LI1 '!A1" display="Differences between the accounting scope and the scope of prudential consolidation and mapping of financial statement categories with regulatory risk categories" xr:uid="{6FBDD797-C6C3-4576-8EAE-D2257249AEB6}"/>
    <hyperlink ref="C12" location="'EU LI2'!A1" display="Main sources of differences between regulatory exposure amounts and carrying values in financial statements " xr:uid="{5B18F304-66C8-46F2-9C78-4ADBAA6FB97D}"/>
    <hyperlink ref="C13" location="'EU LI3'!A1" display="Outline of the differences in the scopes of consolidation (entity by entity) " xr:uid="{23B4F476-CB2B-44C6-B038-DAA3D1322EE5}"/>
    <hyperlink ref="C15" location="'EU CC1'!A1" display="Composition of regulatory own funds" xr:uid="{A0919D25-BC26-4038-B694-BA1990AA3070}"/>
    <hyperlink ref="C16" location="'EU CC2 '!A1" display="Reconciliation of regulatory own funds to balance sheet in the audited financial statements" xr:uid="{A70A37E5-4D33-4E53-A646-3B81926675CB}"/>
    <hyperlink ref="C17" location="'EU CCA  '!A1" display="Main features of regulatory own funds instruments and eligible liabilities instruments" xr:uid="{50B244BC-55DF-4C9D-BA31-A2AFF0EBB708}"/>
    <hyperlink ref="C19" location="'EU CCyB1'!A1" display="Template EU CCyB1 - Geographical distribution of credit exposures relevant for the calculation of the countercyclical buffer" xr:uid="{AB3E228B-ADE8-4D6F-9916-DFAC60567619}"/>
    <hyperlink ref="C20" location="'EU CCyB2'!A1" display="Template EU CCyB2 - Amount of institution-specific countercyclical capital buffer" xr:uid="{21A43736-83AA-451A-B85E-E9B61F22F14B}"/>
    <hyperlink ref="C22" location="'EU LR1'!A1" display="Summary reconciliation of accounting assets and leverage ratio exposures" xr:uid="{22EB1EF0-58E1-45D4-887F-FCB71CFCADB1}"/>
    <hyperlink ref="C23" location="'EU LR2'!A1" display="Leverage ratio common disclosure" xr:uid="{01231892-CFA5-4188-AF22-259C1E320D7A}"/>
    <hyperlink ref="C24" location="'EU LR3'!A1" display="Split-up of on balance sheet exposures (excluding derivatives, SFTs and exempted exposures)" xr:uid="{B94EF106-5BE3-41FD-91A1-CA8B590F9DF4}"/>
    <hyperlink ref="C26" location="'EU LIQ1'!A1" display="Quantitative information of LCR" xr:uid="{E4942B73-5B45-4366-91B4-27BC9D468BE9}"/>
    <hyperlink ref="C27" location="'EU LIQ2'!A1" display="Net Stable Funding Ratio" xr:uid="{E0DE368A-0E2B-41EC-A236-402A0FA632E1}"/>
    <hyperlink ref="C29" location="'EU CR1'!A1" display="Performing and non-performing exposures and related provisions " xr:uid="{A92BD024-8236-4C40-A6CD-EA3ACE189849}"/>
    <hyperlink ref="C30" location="'EU CR1-A'!A1" display="Maturity of exposures" xr:uid="{EAC33F40-21F2-4235-AED4-466458BE0082}"/>
    <hyperlink ref="C31" location="'EU CR2'!A1" display="Changes in the stock of non-performing loans and advances" xr:uid="{28B837FB-BB74-4BA1-90B2-0DC724D8618F}"/>
    <hyperlink ref="C32" location="'EU CQ1'!A1" display="Credit quality of forborne exposures" xr:uid="{3665D067-A723-4F02-ABD6-F798213ED17D}"/>
    <hyperlink ref="C33" location="'EU CQ3'!A1" display="Credit quality of performing and non-performing exposures by past due days" xr:uid="{856C43AC-96D3-4E8E-98B5-16859A5DCA61}"/>
    <hyperlink ref="C34" location="'EU CQ4'!A1" display="Quality of non-performing exposures by geography " xr:uid="{76926968-7143-4D64-91DA-08836E20F548}"/>
    <hyperlink ref="C35" location="'EU CQ5'!A1" display="Credit quality of loans and advances by industry" xr:uid="{8B0ADB93-1A71-41F8-9BE4-BF1539CF69A1}"/>
    <hyperlink ref="C36" location="'EU CQ7'!A1" display="Collateral obtained by taking possession and execution processes " xr:uid="{7B3AC340-59DC-42F0-A762-634155C0AFC6}"/>
    <hyperlink ref="C38" location="'EU CR3'!A1" display="CRM techniques overview:  Disclosure of the use of credit risk mitigation techniques" xr:uid="{33062F4E-F7B4-41E3-AD06-631FF1909906}"/>
    <hyperlink ref="C40" location="'EU CR4'!A1" display=" Standardised approach -Credit risk exposure and CRM effects" xr:uid="{1462B81F-3C56-49C0-BFB9-0940FF227DEE}"/>
    <hyperlink ref="C41" location="'EU CR5'!A1" display=" Standardised approach" xr:uid="{2BFFF79D-44BD-4B53-89A5-0D3EE469F592}"/>
    <hyperlink ref="C43" location="'EU CCR1'!A1" display="Analysis of CCR exposure by approach" xr:uid="{2B48B503-52E5-4366-9B65-91BA99E7BA5F}"/>
    <hyperlink ref="C44" location="'EU CCR2'!A1" display="Transactions subject to own funds requirements for CVA risk" xr:uid="{3290BABF-A5CC-4279-93DD-D20C30479CC4}"/>
    <hyperlink ref="C45" location="'EU CCR3'!A1" display="Standardised approach – CCR exposures by regulatory exposure class and risk weights" xr:uid="{C38907CC-36B2-4F0B-B129-F20E1DA9B48F}"/>
    <hyperlink ref="C46" location="'EU CCR5'!A1" display="Composition of collateral for CCR exposures" xr:uid="{173ED202-59DE-46DF-9580-CF5747EEBAF3}"/>
    <hyperlink ref="C48" location="'EU MR1'!A1" display="Market risk under the standardised approach" xr:uid="{F9136810-E648-4BBC-AC5F-FA7B6E593816}"/>
    <hyperlink ref="C50" location="'EU OR1'!A1" display="Operational risk own funds requirements and risk-weighted exposure amounts" xr:uid="{F80BCA67-8D0B-41E5-9135-2BF22F3A4F7E}"/>
    <hyperlink ref="C52" location="'EU AE1'!A1" display="Encumbered and unencumbered assets" xr:uid="{1EF348DC-19FD-4CC0-8990-249FDC7BA770}"/>
    <hyperlink ref="C53" location="'EU AE2'!A1" display="Collateral received and own debt securities issued" xr:uid="{FD22F082-0AE7-44C2-A479-8A65FF6350A2}"/>
    <hyperlink ref="C54" location="'EU AE3'!A1" display="Sources of encumbrance" xr:uid="{005DAE26-38C0-47AF-813E-90E08FA12BCF}"/>
    <hyperlink ref="C56" location="'EU IRRBB1'!A1" display="Qualitative information on interest rate risks of non-trading book activities " xr:uid="{530B6249-BF20-41F6-91B0-DB68296A3C06}"/>
  </hyperlinks>
  <pageMargins left="0.7" right="0.7" top="0.75" bottom="0.75" header="0.3" footer="0.3"/>
  <pageSetup paperSize="9" orientation="portrait" verticalDpi="1200" r:id="rId1"/>
  <headerFooter>
    <oddFooter>&amp;C_x000D_&amp;1#&amp;"Calibri"&amp;10&amp;K000000 This document is classified as: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6"/>
  <sheetViews>
    <sheetView showGridLines="0" zoomScale="90" zoomScaleNormal="90" workbookViewId="0">
      <selection activeCell="D6" sqref="D6"/>
    </sheetView>
  </sheetViews>
  <sheetFormatPr defaultColWidth="9.140625" defaultRowHeight="16.5"/>
  <cols>
    <col min="1" max="1" width="2.42578125" style="46" customWidth="1"/>
    <col min="2" max="2" width="7.7109375" style="46" customWidth="1"/>
    <col min="3" max="3" width="85.140625" style="46" customWidth="1"/>
    <col min="4" max="6" width="18.140625" style="461" customWidth="1"/>
    <col min="7" max="16384" width="9.140625" style="46"/>
  </cols>
  <sheetData>
    <row r="1" spans="1:6" ht="17.25">
      <c r="A1" s="425"/>
      <c r="B1" s="425"/>
      <c r="C1" s="425"/>
      <c r="D1" s="596"/>
      <c r="E1" s="596"/>
      <c r="F1" s="596"/>
    </row>
    <row r="2" spans="1:6" ht="19.5">
      <c r="A2" s="425"/>
      <c r="B2" s="89" t="s">
        <v>91</v>
      </c>
    </row>
    <row r="3" spans="1:6" ht="17.25">
      <c r="A3" s="425"/>
      <c r="B3" s="46" t="s">
        <v>92</v>
      </c>
    </row>
    <row r="4" spans="1:6" ht="17.25">
      <c r="A4" s="425"/>
    </row>
    <row r="5" spans="1:6" ht="33.75" customHeight="1">
      <c r="A5" s="425"/>
      <c r="B5" s="602"/>
      <c r="C5" s="603"/>
      <c r="D5" s="606" t="s">
        <v>93</v>
      </c>
      <c r="E5" s="606"/>
      <c r="F5" s="52" t="s">
        <v>94</v>
      </c>
    </row>
    <row r="6" spans="1:6" ht="17.25">
      <c r="A6" s="425"/>
      <c r="B6" s="602"/>
      <c r="C6" s="603"/>
      <c r="D6" s="56" t="s">
        <v>95</v>
      </c>
      <c r="E6" s="56" t="s">
        <v>96</v>
      </c>
      <c r="F6" s="56" t="s">
        <v>97</v>
      </c>
    </row>
    <row r="7" spans="1:6" ht="17.25">
      <c r="A7" s="425"/>
      <c r="B7" s="604"/>
      <c r="C7" s="605"/>
      <c r="D7" s="589">
        <v>45291</v>
      </c>
      <c r="E7" s="589">
        <v>44926</v>
      </c>
      <c r="F7" s="589">
        <v>45291</v>
      </c>
    </row>
    <row r="8" spans="1:6" ht="16.5" customHeight="1">
      <c r="A8" s="425"/>
      <c r="B8" s="56">
        <v>1</v>
      </c>
      <c r="C8" s="95" t="s">
        <v>98</v>
      </c>
      <c r="D8" s="464">
        <v>3052.7</v>
      </c>
      <c r="E8" s="464">
        <v>2929.3</v>
      </c>
      <c r="F8" s="464">
        <v>244.2</v>
      </c>
    </row>
    <row r="9" spans="1:6" ht="16.5" customHeight="1">
      <c r="A9" s="425"/>
      <c r="B9" s="56">
        <v>2</v>
      </c>
      <c r="C9" s="435" t="s">
        <v>99</v>
      </c>
      <c r="D9" s="464">
        <v>3052.7</v>
      </c>
      <c r="E9" s="464">
        <v>2929.3</v>
      </c>
      <c r="F9" s="464">
        <v>244.2</v>
      </c>
    </row>
    <row r="10" spans="1:6" ht="16.5" customHeight="1">
      <c r="A10" s="425"/>
      <c r="B10" s="56">
        <v>3</v>
      </c>
      <c r="C10" s="435" t="s">
        <v>100</v>
      </c>
      <c r="D10" s="464">
        <v>0</v>
      </c>
      <c r="E10" s="464">
        <v>0</v>
      </c>
      <c r="F10" s="464">
        <v>0</v>
      </c>
    </row>
    <row r="11" spans="1:6" ht="16.5" customHeight="1">
      <c r="A11" s="425"/>
      <c r="B11" s="56">
        <v>4</v>
      </c>
      <c r="C11" s="435" t="s">
        <v>101</v>
      </c>
      <c r="D11" s="464">
        <v>0</v>
      </c>
      <c r="E11" s="464">
        <v>0</v>
      </c>
      <c r="F11" s="464">
        <v>0</v>
      </c>
    </row>
    <row r="12" spans="1:6" ht="16.5" customHeight="1">
      <c r="A12" s="425"/>
      <c r="B12" s="56" t="s">
        <v>102</v>
      </c>
      <c r="C12" s="435" t="s">
        <v>103</v>
      </c>
      <c r="D12" s="464">
        <v>0</v>
      </c>
      <c r="E12" s="464">
        <v>0</v>
      </c>
      <c r="F12" s="464">
        <v>0</v>
      </c>
    </row>
    <row r="13" spans="1:6" ht="16.5" customHeight="1">
      <c r="A13" s="425"/>
      <c r="B13" s="56">
        <v>5</v>
      </c>
      <c r="C13" s="435" t="s">
        <v>104</v>
      </c>
      <c r="D13" s="464">
        <v>0</v>
      </c>
      <c r="E13" s="464">
        <v>0</v>
      </c>
      <c r="F13" s="464">
        <v>0</v>
      </c>
    </row>
    <row r="14" spans="1:6" ht="16.5" customHeight="1">
      <c r="A14" s="425"/>
      <c r="B14" s="56">
        <v>6</v>
      </c>
      <c r="C14" s="95" t="s">
        <v>105</v>
      </c>
      <c r="D14" s="464">
        <v>11.5</v>
      </c>
      <c r="E14" s="464">
        <v>10.199999999999999</v>
      </c>
      <c r="F14" s="464">
        <v>0.9</v>
      </c>
    </row>
    <row r="15" spans="1:6" ht="16.5" customHeight="1">
      <c r="A15" s="425"/>
      <c r="B15" s="56">
        <v>7</v>
      </c>
      <c r="C15" s="435" t="s">
        <v>99</v>
      </c>
      <c r="D15" s="464">
        <v>0</v>
      </c>
      <c r="E15" s="464">
        <v>0</v>
      </c>
      <c r="F15" s="464">
        <v>0</v>
      </c>
    </row>
    <row r="16" spans="1:6" ht="16.5" customHeight="1">
      <c r="A16" s="425"/>
      <c r="B16" s="56">
        <v>8</v>
      </c>
      <c r="C16" s="435" t="s">
        <v>106</v>
      </c>
      <c r="D16" s="464">
        <v>0</v>
      </c>
      <c r="E16" s="464">
        <v>0</v>
      </c>
      <c r="F16" s="464">
        <v>0</v>
      </c>
    </row>
    <row r="17" spans="1:6" ht="16.5" customHeight="1">
      <c r="A17" s="425"/>
      <c r="B17" s="56" t="s">
        <v>107</v>
      </c>
      <c r="C17" s="435" t="s">
        <v>108</v>
      </c>
      <c r="D17" s="464">
        <v>0</v>
      </c>
      <c r="E17" s="464">
        <v>0</v>
      </c>
      <c r="F17" s="464">
        <v>0</v>
      </c>
    </row>
    <row r="18" spans="1:6" ht="16.5" customHeight="1">
      <c r="A18" s="425"/>
      <c r="B18" s="56" t="s">
        <v>109</v>
      </c>
      <c r="C18" s="435" t="s">
        <v>110</v>
      </c>
      <c r="D18" s="464">
        <v>3.6</v>
      </c>
      <c r="E18" s="464">
        <v>4</v>
      </c>
      <c r="F18" s="464">
        <v>0.3</v>
      </c>
    </row>
    <row r="19" spans="1:6" ht="16.5" customHeight="1">
      <c r="A19" s="425"/>
      <c r="B19" s="56">
        <v>9</v>
      </c>
      <c r="C19" s="435" t="s">
        <v>111</v>
      </c>
      <c r="D19" s="464">
        <v>7.8</v>
      </c>
      <c r="E19" s="464">
        <v>6.2</v>
      </c>
      <c r="F19" s="464">
        <v>0.6</v>
      </c>
    </row>
    <row r="20" spans="1:6" ht="16.5" customHeight="1">
      <c r="A20" s="425"/>
      <c r="B20" s="56">
        <v>10</v>
      </c>
      <c r="C20" s="435" t="s">
        <v>112</v>
      </c>
      <c r="D20" s="597">
        <v>0</v>
      </c>
      <c r="E20" s="597">
        <v>0</v>
      </c>
      <c r="F20" s="597">
        <v>0</v>
      </c>
    </row>
    <row r="21" spans="1:6" ht="16.5" customHeight="1">
      <c r="A21" s="425"/>
      <c r="B21" s="56">
        <v>11</v>
      </c>
      <c r="C21" s="435" t="s">
        <v>112</v>
      </c>
      <c r="D21" s="597">
        <v>0</v>
      </c>
      <c r="E21" s="597">
        <v>0</v>
      </c>
      <c r="F21" s="597">
        <v>0</v>
      </c>
    </row>
    <row r="22" spans="1:6" ht="16.5" customHeight="1">
      <c r="A22" s="425"/>
      <c r="B22" s="56">
        <v>12</v>
      </c>
      <c r="C22" s="435" t="s">
        <v>112</v>
      </c>
      <c r="D22" s="597">
        <v>0</v>
      </c>
      <c r="E22" s="597">
        <v>0</v>
      </c>
      <c r="F22" s="597">
        <v>0</v>
      </c>
    </row>
    <row r="23" spans="1:6" ht="16.5" customHeight="1">
      <c r="A23" s="425"/>
      <c r="B23" s="56">
        <v>13</v>
      </c>
      <c r="C23" s="435" t="s">
        <v>112</v>
      </c>
      <c r="D23" s="597">
        <v>0</v>
      </c>
      <c r="E23" s="597">
        <v>0</v>
      </c>
      <c r="F23" s="597">
        <v>0</v>
      </c>
    </row>
    <row r="24" spans="1:6" ht="16.5" customHeight="1">
      <c r="A24" s="425"/>
      <c r="B24" s="56">
        <v>14</v>
      </c>
      <c r="C24" s="435" t="s">
        <v>112</v>
      </c>
      <c r="D24" s="597">
        <v>0</v>
      </c>
      <c r="E24" s="597">
        <v>0</v>
      </c>
      <c r="F24" s="597">
        <v>0</v>
      </c>
    </row>
    <row r="25" spans="1:6" ht="16.5" customHeight="1">
      <c r="A25" s="425"/>
      <c r="B25" s="56">
        <v>15</v>
      </c>
      <c r="C25" s="95" t="s">
        <v>113</v>
      </c>
      <c r="D25" s="464">
        <v>0</v>
      </c>
      <c r="E25" s="464">
        <v>0</v>
      </c>
      <c r="F25" s="464">
        <v>0</v>
      </c>
    </row>
    <row r="26" spans="1:6" ht="16.5" customHeight="1">
      <c r="A26" s="425"/>
      <c r="B26" s="56">
        <v>16</v>
      </c>
      <c r="C26" s="95" t="s">
        <v>114</v>
      </c>
      <c r="D26" s="464">
        <v>0</v>
      </c>
      <c r="E26" s="464">
        <v>0</v>
      </c>
      <c r="F26" s="464">
        <v>0</v>
      </c>
    </row>
    <row r="27" spans="1:6" ht="16.5" customHeight="1">
      <c r="A27" s="425"/>
      <c r="B27" s="56">
        <v>17</v>
      </c>
      <c r="C27" s="435" t="s">
        <v>115</v>
      </c>
      <c r="D27" s="464">
        <v>0</v>
      </c>
      <c r="E27" s="464">
        <v>0</v>
      </c>
      <c r="F27" s="464">
        <v>0</v>
      </c>
    </row>
    <row r="28" spans="1:6" ht="16.5" customHeight="1">
      <c r="A28" s="425"/>
      <c r="B28" s="56">
        <v>18</v>
      </c>
      <c r="C28" s="435" t="s">
        <v>116</v>
      </c>
      <c r="D28" s="464">
        <v>0</v>
      </c>
      <c r="E28" s="464">
        <v>0</v>
      </c>
      <c r="F28" s="464">
        <v>0</v>
      </c>
    </row>
    <row r="29" spans="1:6" ht="16.5" customHeight="1">
      <c r="A29" s="425"/>
      <c r="B29" s="56">
        <v>19</v>
      </c>
      <c r="C29" s="435" t="s">
        <v>117</v>
      </c>
      <c r="D29" s="464">
        <v>0</v>
      </c>
      <c r="E29" s="464">
        <v>0</v>
      </c>
      <c r="F29" s="464">
        <v>0</v>
      </c>
    </row>
    <row r="30" spans="1:6" ht="16.5" customHeight="1">
      <c r="A30" s="425"/>
      <c r="B30" s="56" t="s">
        <v>118</v>
      </c>
      <c r="C30" s="435" t="s">
        <v>119</v>
      </c>
      <c r="D30" s="464">
        <v>0</v>
      </c>
      <c r="E30" s="464">
        <v>0</v>
      </c>
      <c r="F30" s="464">
        <v>0</v>
      </c>
    </row>
    <row r="31" spans="1:6" ht="16.5" customHeight="1">
      <c r="A31" s="425"/>
      <c r="B31" s="56">
        <v>20</v>
      </c>
      <c r="C31" s="95" t="s">
        <v>120</v>
      </c>
      <c r="D31" s="464">
        <v>154</v>
      </c>
      <c r="E31" s="464">
        <v>144.80000000000001</v>
      </c>
      <c r="F31" s="464">
        <v>12.3</v>
      </c>
    </row>
    <row r="32" spans="1:6" ht="16.5" customHeight="1">
      <c r="A32" s="425"/>
      <c r="B32" s="56">
        <v>21</v>
      </c>
      <c r="C32" s="435" t="s">
        <v>99</v>
      </c>
      <c r="D32" s="464">
        <v>154</v>
      </c>
      <c r="E32" s="464">
        <v>144.80000000000001</v>
      </c>
      <c r="F32" s="464">
        <v>12.3</v>
      </c>
    </row>
    <row r="33" spans="1:6" ht="16.5" customHeight="1">
      <c r="A33" s="425"/>
      <c r="B33" s="56">
        <v>22</v>
      </c>
      <c r="C33" s="435" t="s">
        <v>121</v>
      </c>
      <c r="D33" s="464">
        <v>0</v>
      </c>
      <c r="E33" s="464">
        <v>0</v>
      </c>
      <c r="F33" s="464">
        <v>0</v>
      </c>
    </row>
    <row r="34" spans="1:6" ht="16.5" customHeight="1">
      <c r="A34" s="425"/>
      <c r="B34" s="56" t="s">
        <v>122</v>
      </c>
      <c r="C34" s="95" t="s">
        <v>123</v>
      </c>
      <c r="D34" s="464">
        <v>0</v>
      </c>
      <c r="E34" s="464">
        <v>0</v>
      </c>
      <c r="F34" s="464">
        <v>0</v>
      </c>
    </row>
    <row r="35" spans="1:6" ht="16.5" customHeight="1">
      <c r="A35" s="425"/>
      <c r="B35" s="56">
        <v>23</v>
      </c>
      <c r="C35" s="95" t="s">
        <v>124</v>
      </c>
      <c r="D35" s="464">
        <v>435</v>
      </c>
      <c r="E35" s="464">
        <v>403</v>
      </c>
      <c r="F35" s="464">
        <v>34.799999999999997</v>
      </c>
    </row>
    <row r="36" spans="1:6" ht="16.5" customHeight="1">
      <c r="A36" s="425"/>
      <c r="B36" s="56" t="s">
        <v>125</v>
      </c>
      <c r="C36" s="435" t="s">
        <v>126</v>
      </c>
      <c r="D36" s="464">
        <v>0</v>
      </c>
      <c r="E36" s="464">
        <v>0</v>
      </c>
      <c r="F36" s="464">
        <v>0</v>
      </c>
    </row>
    <row r="37" spans="1:6" ht="16.5" customHeight="1">
      <c r="A37" s="425"/>
      <c r="B37" s="56" t="s">
        <v>127</v>
      </c>
      <c r="C37" s="435" t="s">
        <v>128</v>
      </c>
      <c r="D37" s="464">
        <v>435</v>
      </c>
      <c r="E37" s="464">
        <v>403</v>
      </c>
      <c r="F37" s="464">
        <v>34.799999999999997</v>
      </c>
    </row>
    <row r="38" spans="1:6" ht="16.5" customHeight="1">
      <c r="A38" s="425"/>
      <c r="B38" s="56" t="s">
        <v>129</v>
      </c>
      <c r="C38" s="435" t="s">
        <v>130</v>
      </c>
      <c r="D38" s="464">
        <v>0</v>
      </c>
      <c r="E38" s="464">
        <v>0</v>
      </c>
      <c r="F38" s="464">
        <v>0</v>
      </c>
    </row>
    <row r="39" spans="1:6" s="354" customFormat="1" ht="17.25">
      <c r="A39" s="436"/>
      <c r="B39" s="52">
        <v>24</v>
      </c>
      <c r="C39" s="55" t="s">
        <v>131</v>
      </c>
      <c r="D39" s="571">
        <v>55.8</v>
      </c>
      <c r="E39" s="571">
        <v>66.8</v>
      </c>
      <c r="F39" s="571">
        <v>4.5</v>
      </c>
    </row>
    <row r="40" spans="1:6" ht="16.5" customHeight="1">
      <c r="A40" s="425"/>
      <c r="B40" s="56">
        <v>25</v>
      </c>
      <c r="C40" s="435" t="s">
        <v>112</v>
      </c>
      <c r="D40" s="597">
        <v>0</v>
      </c>
      <c r="E40" s="597">
        <v>0</v>
      </c>
      <c r="F40" s="597">
        <v>0</v>
      </c>
    </row>
    <row r="41" spans="1:6" ht="16.5" customHeight="1">
      <c r="A41" s="425"/>
      <c r="B41" s="56">
        <v>26</v>
      </c>
      <c r="C41" s="435" t="s">
        <v>112</v>
      </c>
      <c r="D41" s="597">
        <v>0</v>
      </c>
      <c r="E41" s="597">
        <v>0</v>
      </c>
      <c r="F41" s="597">
        <v>0</v>
      </c>
    </row>
    <row r="42" spans="1:6" ht="16.5" customHeight="1">
      <c r="A42" s="425"/>
      <c r="B42" s="56">
        <v>27</v>
      </c>
      <c r="C42" s="435" t="s">
        <v>112</v>
      </c>
      <c r="D42" s="597">
        <v>0</v>
      </c>
      <c r="E42" s="597">
        <v>0</v>
      </c>
      <c r="F42" s="597">
        <v>0</v>
      </c>
    </row>
    <row r="43" spans="1:6" ht="16.5" customHeight="1">
      <c r="A43" s="425"/>
      <c r="B43" s="56">
        <v>28</v>
      </c>
      <c r="C43" s="435" t="s">
        <v>112</v>
      </c>
      <c r="D43" s="597">
        <v>0</v>
      </c>
      <c r="E43" s="597">
        <v>0</v>
      </c>
      <c r="F43" s="597">
        <v>0</v>
      </c>
    </row>
    <row r="44" spans="1:6" s="354" customFormat="1" ht="16.5" customHeight="1">
      <c r="A44" s="436"/>
      <c r="B44" s="52">
        <v>29</v>
      </c>
      <c r="C44" s="55" t="s">
        <v>132</v>
      </c>
      <c r="D44" s="571">
        <v>3653.2</v>
      </c>
      <c r="E44" s="571">
        <v>3487.3</v>
      </c>
      <c r="F44" s="571">
        <v>292.3</v>
      </c>
    </row>
    <row r="46" spans="1:6">
      <c r="D46" s="598"/>
    </row>
  </sheetData>
  <mergeCells count="2">
    <mergeCell ref="B5:C7"/>
    <mergeCell ref="D5:E5"/>
  </mergeCells>
  <pageMargins left="0.7" right="0.7" top="0.75" bottom="0.75" header="0.3" footer="0.3"/>
  <pageSetup paperSize="9" orientation="landscape" verticalDpi="1200" r:id="rId1"/>
  <headerFooter>
    <oddHeader>&amp;CEN
Annex 1</oddHeader>
    <oddFooter>&amp;C&amp;P_x000D_&amp;1#&amp;"Calibri"&amp;10&amp;K000000 This document is classified as: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4"/>
  <sheetViews>
    <sheetView showGridLines="0" zoomScale="90" zoomScaleNormal="90" workbookViewId="0">
      <selection activeCell="D6" sqref="D6"/>
    </sheetView>
  </sheetViews>
  <sheetFormatPr defaultColWidth="9.140625" defaultRowHeight="16.5"/>
  <cols>
    <col min="1" max="1" width="4.42578125" style="46" customWidth="1"/>
    <col min="2" max="2" width="8.42578125" style="46" customWidth="1"/>
    <col min="3" max="3" width="100.5703125" style="46" customWidth="1"/>
    <col min="4" max="6" width="13.28515625" style="461" customWidth="1"/>
    <col min="7" max="16384" width="9.140625" style="46"/>
  </cols>
  <sheetData>
    <row r="1" spans="1:6" ht="17.25">
      <c r="A1" s="425"/>
    </row>
    <row r="2" spans="1:6" ht="19.5">
      <c r="A2" s="425"/>
      <c r="B2" s="89" t="s">
        <v>133</v>
      </c>
    </row>
    <row r="3" spans="1:6" ht="17.25">
      <c r="A3" s="425"/>
      <c r="B3" s="46" t="str">
        <f>'EU OV1'!B3</f>
        <v>31.12.2023 - in EUR million</v>
      </c>
    </row>
    <row r="4" spans="1:6" ht="18" customHeight="1">
      <c r="A4" s="425"/>
    </row>
    <row r="5" spans="1:6" ht="18" customHeight="1">
      <c r="A5" s="425"/>
      <c r="B5" s="426"/>
      <c r="C5" s="427"/>
      <c r="D5" s="56" t="s">
        <v>95</v>
      </c>
      <c r="E5" s="56" t="s">
        <v>97</v>
      </c>
      <c r="F5" s="56" t="s">
        <v>134</v>
      </c>
    </row>
    <row r="6" spans="1:6" ht="18" customHeight="1">
      <c r="A6" s="425"/>
      <c r="B6" s="428"/>
      <c r="C6" s="429"/>
      <c r="D6" s="430">
        <v>45291</v>
      </c>
      <c r="E6" s="430">
        <v>45107</v>
      </c>
      <c r="F6" s="430">
        <v>44926</v>
      </c>
    </row>
    <row r="7" spans="1:6" ht="15.75" customHeight="1">
      <c r="A7" s="425"/>
      <c r="B7" s="431"/>
      <c r="C7" s="607" t="s">
        <v>135</v>
      </c>
      <c r="D7" s="608"/>
      <c r="E7" s="608"/>
      <c r="F7" s="609"/>
    </row>
    <row r="8" spans="1:6" ht="15.75" customHeight="1">
      <c r="A8" s="425"/>
      <c r="B8" s="56">
        <v>1</v>
      </c>
      <c r="C8" s="95" t="s">
        <v>136</v>
      </c>
      <c r="D8" s="590">
        <v>746.1</v>
      </c>
      <c r="E8" s="590">
        <v>709.1</v>
      </c>
      <c r="F8" s="590">
        <v>736.4</v>
      </c>
    </row>
    <row r="9" spans="1:6" ht="15.75" customHeight="1">
      <c r="A9" s="425"/>
      <c r="B9" s="56">
        <v>2</v>
      </c>
      <c r="C9" s="95" t="s">
        <v>137</v>
      </c>
      <c r="D9" s="590">
        <v>746.1</v>
      </c>
      <c r="E9" s="590">
        <v>709.1</v>
      </c>
      <c r="F9" s="590">
        <v>736.4</v>
      </c>
    </row>
    <row r="10" spans="1:6" ht="15.75" customHeight="1">
      <c r="A10" s="425"/>
      <c r="B10" s="56">
        <v>3</v>
      </c>
      <c r="C10" s="95" t="s">
        <v>138</v>
      </c>
      <c r="D10" s="590">
        <v>746.1</v>
      </c>
      <c r="E10" s="590">
        <v>709.1</v>
      </c>
      <c r="F10" s="590">
        <v>736.4</v>
      </c>
    </row>
    <row r="11" spans="1:6" ht="15.75" customHeight="1">
      <c r="A11" s="425"/>
      <c r="B11" s="432"/>
      <c r="C11" s="607" t="s">
        <v>139</v>
      </c>
      <c r="D11" s="608"/>
      <c r="E11" s="608"/>
      <c r="F11" s="609"/>
    </row>
    <row r="12" spans="1:6" ht="15.75" customHeight="1">
      <c r="A12" s="425"/>
      <c r="B12" s="56">
        <v>4</v>
      </c>
      <c r="C12" s="95" t="s">
        <v>140</v>
      </c>
      <c r="D12" s="464">
        <v>3653.2</v>
      </c>
      <c r="E12" s="464">
        <v>3559.2</v>
      </c>
      <c r="F12" s="464">
        <v>3487.3</v>
      </c>
    </row>
    <row r="13" spans="1:6" ht="15.75" customHeight="1">
      <c r="A13" s="425"/>
      <c r="B13" s="432"/>
      <c r="C13" s="607" t="s">
        <v>141</v>
      </c>
      <c r="D13" s="608"/>
      <c r="E13" s="608"/>
      <c r="F13" s="609"/>
    </row>
    <row r="14" spans="1:6" ht="15.75" customHeight="1">
      <c r="A14" s="425"/>
      <c r="B14" s="56">
        <v>5</v>
      </c>
      <c r="C14" s="95" t="s">
        <v>142</v>
      </c>
      <c r="D14" s="573">
        <v>0.20419999999999999</v>
      </c>
      <c r="E14" s="573">
        <v>0.19919999999999999</v>
      </c>
      <c r="F14" s="573">
        <v>0.2112</v>
      </c>
    </row>
    <row r="15" spans="1:6" ht="15.75" customHeight="1">
      <c r="A15" s="425"/>
      <c r="B15" s="56">
        <v>6</v>
      </c>
      <c r="C15" s="95" t="s">
        <v>143</v>
      </c>
      <c r="D15" s="573">
        <v>0.20419999999999999</v>
      </c>
      <c r="E15" s="573">
        <v>0.19919999999999999</v>
      </c>
      <c r="F15" s="573">
        <v>0.2112</v>
      </c>
    </row>
    <row r="16" spans="1:6" ht="15.75" customHeight="1">
      <c r="A16" s="425"/>
      <c r="B16" s="56">
        <v>7</v>
      </c>
      <c r="C16" s="95" t="s">
        <v>144</v>
      </c>
      <c r="D16" s="573">
        <v>0.20419999999999999</v>
      </c>
      <c r="E16" s="573">
        <v>0.19919999999999999</v>
      </c>
      <c r="F16" s="573">
        <v>0.2112</v>
      </c>
    </row>
    <row r="17" spans="1:6" ht="15.75" customHeight="1">
      <c r="A17" s="425"/>
      <c r="B17" s="432"/>
      <c r="C17" s="607" t="s">
        <v>145</v>
      </c>
      <c r="D17" s="608"/>
      <c r="E17" s="608"/>
      <c r="F17" s="609"/>
    </row>
    <row r="18" spans="1:6" ht="15.75" customHeight="1">
      <c r="B18" s="157" t="s">
        <v>146</v>
      </c>
      <c r="C18" s="160" t="s">
        <v>147</v>
      </c>
      <c r="D18" s="573">
        <v>3.2500000000000001E-2</v>
      </c>
      <c r="E18" s="573">
        <v>3.2500000000000001E-2</v>
      </c>
      <c r="F18" s="573">
        <v>3.2500000000000001E-2</v>
      </c>
    </row>
    <row r="19" spans="1:6" ht="15.75" customHeight="1">
      <c r="B19" s="157" t="s">
        <v>148</v>
      </c>
      <c r="C19" s="160" t="s">
        <v>149</v>
      </c>
      <c r="D19" s="573">
        <v>1.83E-2</v>
      </c>
      <c r="E19" s="573">
        <v>1.83E-2</v>
      </c>
      <c r="F19" s="573">
        <v>1.83E-2</v>
      </c>
    </row>
    <row r="20" spans="1:6" ht="15.75" customHeight="1">
      <c r="B20" s="157" t="s">
        <v>150</v>
      </c>
      <c r="C20" s="160" t="s">
        <v>151</v>
      </c>
      <c r="D20" s="573">
        <v>2.4400000000000002E-2</v>
      </c>
      <c r="E20" s="573">
        <v>2.4400000000000002E-2</v>
      </c>
      <c r="F20" s="573">
        <v>2.4400000000000002E-2</v>
      </c>
    </row>
    <row r="21" spans="1:6" ht="15.75" customHeight="1">
      <c r="A21" s="425"/>
      <c r="B21" s="56" t="s">
        <v>152</v>
      </c>
      <c r="C21" s="95" t="s">
        <v>153</v>
      </c>
      <c r="D21" s="573">
        <v>0.1125</v>
      </c>
      <c r="E21" s="573">
        <v>0.1125</v>
      </c>
      <c r="F21" s="573">
        <v>0.1125</v>
      </c>
    </row>
    <row r="22" spans="1:6" ht="15.75" customHeight="1">
      <c r="A22" s="425"/>
      <c r="B22" s="432"/>
      <c r="C22" s="607" t="s">
        <v>154</v>
      </c>
      <c r="D22" s="608"/>
      <c r="E22" s="608"/>
      <c r="F22" s="609"/>
    </row>
    <row r="23" spans="1:6" ht="15.75" customHeight="1">
      <c r="A23" s="425"/>
      <c r="B23" s="56">
        <v>8</v>
      </c>
      <c r="C23" s="95" t="s">
        <v>155</v>
      </c>
      <c r="D23" s="573">
        <v>2.5000000000000001E-2</v>
      </c>
      <c r="E23" s="573">
        <v>2.5000000000000001E-2</v>
      </c>
      <c r="F23" s="573">
        <v>2.5000000000000001E-2</v>
      </c>
    </row>
    <row r="24" spans="1:6" ht="15.75" customHeight="1">
      <c r="A24" s="425"/>
      <c r="B24" s="56" t="s">
        <v>107</v>
      </c>
      <c r="C24" s="95" t="s">
        <v>156</v>
      </c>
      <c r="D24" s="573">
        <v>0</v>
      </c>
      <c r="E24" s="573">
        <v>0</v>
      </c>
      <c r="F24" s="573">
        <v>0</v>
      </c>
    </row>
    <row r="25" spans="1:6" ht="15.75" customHeight="1">
      <c r="A25" s="425"/>
      <c r="B25" s="56">
        <v>9</v>
      </c>
      <c r="C25" s="95" t="s">
        <v>157</v>
      </c>
      <c r="D25" s="573">
        <v>4.5999999999999999E-3</v>
      </c>
      <c r="E25" s="573">
        <v>1.6000000000000001E-3</v>
      </c>
      <c r="F25" s="573">
        <v>0</v>
      </c>
    </row>
    <row r="26" spans="1:6" ht="15.75" customHeight="1">
      <c r="A26" s="425"/>
      <c r="B26" s="56" t="s">
        <v>158</v>
      </c>
      <c r="C26" s="95" t="s">
        <v>159</v>
      </c>
      <c r="D26" s="573">
        <v>2.5000000000000001E-3</v>
      </c>
      <c r="E26" s="573">
        <v>2.5000000000000001E-3</v>
      </c>
      <c r="F26" s="573">
        <v>0</v>
      </c>
    </row>
    <row r="27" spans="1:6" ht="15.75" customHeight="1">
      <c r="A27" s="425"/>
      <c r="B27" s="56">
        <v>10</v>
      </c>
      <c r="C27" s="95" t="s">
        <v>160</v>
      </c>
      <c r="D27" s="573">
        <v>0</v>
      </c>
      <c r="E27" s="573">
        <v>0</v>
      </c>
      <c r="F27" s="573">
        <v>0</v>
      </c>
    </row>
    <row r="28" spans="1:6" ht="15.75" customHeight="1">
      <c r="A28" s="425"/>
      <c r="B28" s="56" t="s">
        <v>161</v>
      </c>
      <c r="C28" s="95" t="s">
        <v>162</v>
      </c>
      <c r="D28" s="573">
        <v>0</v>
      </c>
      <c r="E28" s="573">
        <v>0</v>
      </c>
      <c r="F28" s="573">
        <v>0</v>
      </c>
    </row>
    <row r="29" spans="1:6" ht="15.75" customHeight="1">
      <c r="A29" s="425"/>
      <c r="B29" s="56">
        <v>11</v>
      </c>
      <c r="C29" s="95" t="s">
        <v>163</v>
      </c>
      <c r="D29" s="573">
        <v>3.2099999999999997E-2</v>
      </c>
      <c r="E29" s="573">
        <v>2.9100000000000001E-2</v>
      </c>
      <c r="F29" s="573">
        <v>2.5000000000000001E-2</v>
      </c>
    </row>
    <row r="30" spans="1:6" ht="15.75" customHeight="1">
      <c r="A30" s="425"/>
      <c r="B30" s="56" t="s">
        <v>164</v>
      </c>
      <c r="C30" s="95" t="s">
        <v>165</v>
      </c>
      <c r="D30" s="573">
        <v>0.14460000000000001</v>
      </c>
      <c r="E30" s="573">
        <v>0.1416</v>
      </c>
      <c r="F30" s="573">
        <v>0.13750000000000001</v>
      </c>
    </row>
    <row r="31" spans="1:6" ht="15.75" customHeight="1">
      <c r="A31" s="425"/>
      <c r="B31" s="56">
        <v>12</v>
      </c>
      <c r="C31" s="95" t="s">
        <v>166</v>
      </c>
      <c r="D31" s="573">
        <v>9.1700000000000004E-2</v>
      </c>
      <c r="E31" s="573">
        <v>8.6699999999999999E-2</v>
      </c>
      <c r="F31" s="573">
        <v>9.8699999999999996E-2</v>
      </c>
    </row>
    <row r="32" spans="1:6" ht="15.75" customHeight="1">
      <c r="A32" s="425"/>
      <c r="B32" s="432"/>
      <c r="C32" s="610" t="s">
        <v>167</v>
      </c>
      <c r="D32" s="611"/>
      <c r="E32" s="611"/>
      <c r="F32" s="612"/>
    </row>
    <row r="33" spans="1:6" ht="15.75" customHeight="1">
      <c r="A33" s="425"/>
      <c r="B33" s="56">
        <v>13</v>
      </c>
      <c r="C33" s="398" t="s">
        <v>168</v>
      </c>
      <c r="D33" s="464">
        <v>6421.8</v>
      </c>
      <c r="E33" s="464">
        <v>6171.2</v>
      </c>
      <c r="F33" s="464">
        <v>6334</v>
      </c>
    </row>
    <row r="34" spans="1:6" ht="15.75" customHeight="1">
      <c r="A34" s="425"/>
      <c r="B34" s="56">
        <v>14</v>
      </c>
      <c r="C34" s="398" t="s">
        <v>169</v>
      </c>
      <c r="D34" s="573">
        <v>0.1162</v>
      </c>
      <c r="E34" s="573">
        <v>0.1149</v>
      </c>
      <c r="F34" s="573">
        <v>0.1163</v>
      </c>
    </row>
    <row r="35" spans="1:6" ht="15.75" customHeight="1">
      <c r="B35" s="432"/>
      <c r="C35" s="607" t="s">
        <v>170</v>
      </c>
      <c r="D35" s="608"/>
      <c r="E35" s="608"/>
      <c r="F35" s="609"/>
    </row>
    <row r="36" spans="1:6" ht="15.75" customHeight="1">
      <c r="B36" s="157" t="s">
        <v>171</v>
      </c>
      <c r="C36" s="160" t="s">
        <v>172</v>
      </c>
      <c r="D36" s="573">
        <v>0</v>
      </c>
      <c r="E36" s="573">
        <v>0</v>
      </c>
      <c r="F36" s="573">
        <v>0</v>
      </c>
    </row>
    <row r="37" spans="1:6" ht="15.75" customHeight="1">
      <c r="B37" s="157" t="s">
        <v>173</v>
      </c>
      <c r="C37" s="160" t="s">
        <v>149</v>
      </c>
      <c r="D37" s="573">
        <v>0</v>
      </c>
      <c r="E37" s="573">
        <v>0</v>
      </c>
      <c r="F37" s="573">
        <v>0</v>
      </c>
    </row>
    <row r="38" spans="1:6" ht="15.75" customHeight="1">
      <c r="B38" s="157" t="s">
        <v>174</v>
      </c>
      <c r="C38" s="160" t="s">
        <v>175</v>
      </c>
      <c r="D38" s="573">
        <v>0.03</v>
      </c>
      <c r="E38" s="573">
        <v>0.03</v>
      </c>
      <c r="F38" s="573">
        <v>0.03</v>
      </c>
    </row>
    <row r="39" spans="1:6" ht="15.75" customHeight="1">
      <c r="B39" s="432"/>
      <c r="C39" s="613" t="s">
        <v>176</v>
      </c>
      <c r="D39" s="614"/>
      <c r="E39" s="614"/>
      <c r="F39" s="615"/>
    </row>
    <row r="40" spans="1:6" ht="15.75" customHeight="1">
      <c r="B40" s="157" t="s">
        <v>177</v>
      </c>
      <c r="C40" s="433" t="s">
        <v>178</v>
      </c>
      <c r="D40" s="591">
        <v>0</v>
      </c>
      <c r="E40" s="573">
        <v>0</v>
      </c>
      <c r="F40" s="591">
        <v>0</v>
      </c>
    </row>
    <row r="41" spans="1:6" ht="15.75" customHeight="1">
      <c r="B41" s="157" t="s">
        <v>179</v>
      </c>
      <c r="C41" s="95" t="s">
        <v>180</v>
      </c>
      <c r="D41" s="573">
        <v>0.03</v>
      </c>
      <c r="E41" s="573">
        <v>0.03</v>
      </c>
      <c r="F41" s="573">
        <v>0.03</v>
      </c>
    </row>
    <row r="42" spans="1:6" ht="15.75" customHeight="1">
      <c r="A42" s="425"/>
      <c r="B42" s="432"/>
      <c r="C42" s="607" t="s">
        <v>1157</v>
      </c>
      <c r="D42" s="608"/>
      <c r="E42" s="608"/>
      <c r="F42" s="609"/>
    </row>
    <row r="43" spans="1:6" ht="15.75" customHeight="1">
      <c r="A43" s="425"/>
      <c r="B43" s="56">
        <v>15</v>
      </c>
      <c r="C43" s="398" t="s">
        <v>181</v>
      </c>
      <c r="D43" s="592">
        <v>1908894279.7453394</v>
      </c>
      <c r="E43" s="592">
        <v>1802998400.9287498</v>
      </c>
      <c r="F43" s="464">
        <v>1623.9</v>
      </c>
    </row>
    <row r="44" spans="1:6" ht="15.75" customHeight="1">
      <c r="A44" s="425"/>
      <c r="B44" s="56" t="s">
        <v>182</v>
      </c>
      <c r="C44" s="398" t="s">
        <v>1158</v>
      </c>
      <c r="D44" s="592">
        <v>774895307.8149085</v>
      </c>
      <c r="E44" s="592">
        <v>793908115.15595388</v>
      </c>
      <c r="F44" s="464">
        <v>821</v>
      </c>
    </row>
    <row r="45" spans="1:6" ht="15.75" customHeight="1">
      <c r="A45" s="425"/>
      <c r="B45" s="56" t="s">
        <v>183</v>
      </c>
      <c r="C45" s="398" t="s">
        <v>1159</v>
      </c>
      <c r="D45" s="592">
        <v>185237106.07813838</v>
      </c>
      <c r="E45" s="592">
        <v>194027483.456</v>
      </c>
      <c r="F45" s="464">
        <v>205.5</v>
      </c>
    </row>
    <row r="46" spans="1:6" ht="15.75" customHeight="1">
      <c r="A46" s="425"/>
      <c r="B46" s="56">
        <v>16</v>
      </c>
      <c r="C46" s="398" t="s">
        <v>184</v>
      </c>
      <c r="D46" s="592">
        <v>589658201.73677015</v>
      </c>
      <c r="E46" s="592">
        <v>599880631.69995391</v>
      </c>
      <c r="F46" s="464">
        <v>615.5</v>
      </c>
    </row>
    <row r="47" spans="1:6" ht="15.75" customHeight="1">
      <c r="A47" s="425"/>
      <c r="B47" s="56">
        <v>17</v>
      </c>
      <c r="C47" s="398" t="s">
        <v>185</v>
      </c>
      <c r="D47" s="593">
        <v>3.2471785734135499</v>
      </c>
      <c r="E47" s="594">
        <v>3.0226456666666661</v>
      </c>
      <c r="F47" s="573">
        <v>2.637</v>
      </c>
    </row>
    <row r="48" spans="1:6" ht="15.75" customHeight="1">
      <c r="A48" s="425"/>
      <c r="B48" s="432"/>
      <c r="C48" s="607" t="s">
        <v>40</v>
      </c>
      <c r="D48" s="608"/>
      <c r="E48" s="608"/>
      <c r="F48" s="609"/>
    </row>
    <row r="49" spans="1:6" ht="15.75" customHeight="1">
      <c r="A49" s="425"/>
      <c r="B49" s="56">
        <v>18</v>
      </c>
      <c r="C49" s="398" t="s">
        <v>186</v>
      </c>
      <c r="D49" s="595">
        <v>4994.8999999999996</v>
      </c>
      <c r="E49" s="595">
        <v>4818.3999999999996</v>
      </c>
      <c r="F49" s="595">
        <v>4845</v>
      </c>
    </row>
    <row r="50" spans="1:6" ht="15.75" customHeight="1">
      <c r="A50" s="425"/>
      <c r="B50" s="56">
        <v>19</v>
      </c>
      <c r="C50" s="398" t="s">
        <v>187</v>
      </c>
      <c r="D50" s="595">
        <v>2925.2</v>
      </c>
      <c r="E50" s="595">
        <v>2878.8</v>
      </c>
      <c r="F50" s="595">
        <v>2839.9</v>
      </c>
    </row>
    <row r="51" spans="1:6" ht="15.75" customHeight="1">
      <c r="A51" s="425"/>
      <c r="B51" s="56">
        <v>20</v>
      </c>
      <c r="C51" s="398" t="s">
        <v>188</v>
      </c>
      <c r="D51" s="593">
        <v>1.7075</v>
      </c>
      <c r="E51" s="594">
        <v>1.6737</v>
      </c>
      <c r="F51" s="594">
        <v>1.706</v>
      </c>
    </row>
    <row r="52" spans="1:6" ht="17.25">
      <c r="A52" s="425"/>
    </row>
    <row r="53" spans="1:6" ht="17.25">
      <c r="A53" s="425"/>
      <c r="B53" s="434" t="s">
        <v>1156</v>
      </c>
    </row>
    <row r="54" spans="1:6" ht="17.25">
      <c r="A54" s="425"/>
    </row>
    <row r="55" spans="1:6" ht="17.25">
      <c r="A55" s="425"/>
    </row>
    <row r="56" spans="1:6" ht="17.25">
      <c r="A56" s="425"/>
    </row>
    <row r="57" spans="1:6" ht="17.25">
      <c r="A57" s="425"/>
    </row>
    <row r="58" spans="1:6" ht="17.25">
      <c r="A58" s="425"/>
    </row>
    <row r="59" spans="1:6" ht="17.25">
      <c r="A59" s="425"/>
    </row>
    <row r="60" spans="1:6" ht="17.25">
      <c r="A60" s="425"/>
    </row>
    <row r="61" spans="1:6" ht="17.25">
      <c r="A61" s="425"/>
    </row>
    <row r="62" spans="1:6" ht="17.25">
      <c r="A62" s="425"/>
    </row>
    <row r="63" spans="1:6" ht="17.25">
      <c r="A63" s="425"/>
    </row>
    <row r="64" spans="1:6" ht="17.25">
      <c r="A64" s="425"/>
    </row>
    <row r="65" spans="1:1" ht="17.25">
      <c r="A65" s="425"/>
    </row>
    <row r="66" spans="1:1" ht="17.25">
      <c r="A66" s="425"/>
    </row>
    <row r="67" spans="1:1" ht="17.25">
      <c r="A67" s="425"/>
    </row>
    <row r="68" spans="1:1" ht="17.25">
      <c r="A68" s="425"/>
    </row>
    <row r="69" spans="1:1" ht="17.25">
      <c r="A69" s="425"/>
    </row>
    <row r="70" spans="1:1" ht="17.25">
      <c r="A70" s="425"/>
    </row>
    <row r="71" spans="1:1" ht="17.25">
      <c r="A71" s="425"/>
    </row>
    <row r="72" spans="1:1" ht="17.25">
      <c r="A72" s="425"/>
    </row>
    <row r="73" spans="1:1" ht="17.25">
      <c r="A73" s="425"/>
    </row>
    <row r="74" spans="1:1" ht="17.25">
      <c r="A74" s="425"/>
    </row>
    <row r="75" spans="1:1" ht="17.25">
      <c r="A75" s="425"/>
    </row>
    <row r="76" spans="1:1" ht="17.25">
      <c r="A76" s="425"/>
    </row>
    <row r="77" spans="1:1" ht="17.25">
      <c r="A77" s="425"/>
    </row>
    <row r="78" spans="1:1" ht="17.25">
      <c r="A78" s="425"/>
    </row>
    <row r="79" spans="1:1" ht="17.25">
      <c r="A79" s="425"/>
    </row>
    <row r="80" spans="1:1" ht="17.25">
      <c r="A80" s="425"/>
    </row>
    <row r="81" spans="1:1" ht="17.25">
      <c r="A81" s="425"/>
    </row>
    <row r="82" spans="1:1" ht="17.25">
      <c r="A82" s="425"/>
    </row>
    <row r="83" spans="1:1" ht="17.25">
      <c r="A83" s="425"/>
    </row>
    <row r="84" spans="1:1" ht="17.25">
      <c r="A84" s="425"/>
    </row>
    <row r="85" spans="1:1" ht="17.25">
      <c r="A85" s="425"/>
    </row>
    <row r="86" spans="1:1" ht="17.25">
      <c r="A86" s="425"/>
    </row>
    <row r="87" spans="1:1" ht="17.25">
      <c r="A87" s="425"/>
    </row>
    <row r="88" spans="1:1" ht="17.25">
      <c r="A88" s="425"/>
    </row>
    <row r="89" spans="1:1" ht="17.25">
      <c r="A89" s="425"/>
    </row>
    <row r="90" spans="1:1" ht="17.25">
      <c r="A90" s="425"/>
    </row>
    <row r="91" spans="1:1" ht="17.25">
      <c r="A91" s="425"/>
    </row>
    <row r="92" spans="1:1" ht="17.25">
      <c r="A92" s="425"/>
    </row>
    <row r="93" spans="1:1" ht="17.25">
      <c r="A93" s="425"/>
    </row>
    <row r="94" spans="1:1" ht="17.25">
      <c r="A94" s="425"/>
    </row>
    <row r="95" spans="1:1" ht="17.25">
      <c r="A95" s="425"/>
    </row>
    <row r="96" spans="1:1" ht="17.25">
      <c r="A96" s="425"/>
    </row>
    <row r="97" spans="1:7" ht="17.25">
      <c r="A97" s="425"/>
    </row>
    <row r="98" spans="1:7" ht="17.25">
      <c r="A98" s="425"/>
    </row>
    <row r="99" spans="1:7" ht="17.25">
      <c r="A99" s="425"/>
    </row>
    <row r="100" spans="1:7" ht="17.25">
      <c r="A100" s="425"/>
    </row>
    <row r="101" spans="1:7" ht="17.25">
      <c r="A101" s="425"/>
    </row>
    <row r="102" spans="1:7" ht="17.25">
      <c r="A102" s="425"/>
    </row>
    <row r="103" spans="1:7" ht="17.25">
      <c r="A103" s="425"/>
    </row>
    <row r="104" spans="1:7" ht="17.25">
      <c r="A104" s="425"/>
    </row>
    <row r="105" spans="1:7" ht="17.25">
      <c r="A105" s="425"/>
      <c r="B105" s="425"/>
      <c r="C105" s="425"/>
      <c r="D105" s="596"/>
      <c r="E105" s="596"/>
      <c r="F105" s="596"/>
      <c r="G105" s="425"/>
    </row>
    <row r="106" spans="1:7" ht="17.25">
      <c r="A106" s="425"/>
      <c r="B106" s="425"/>
      <c r="C106" s="425"/>
      <c r="D106" s="596"/>
      <c r="E106" s="596"/>
      <c r="F106" s="596"/>
      <c r="G106" s="425"/>
    </row>
    <row r="107" spans="1:7" ht="17.25">
      <c r="A107" s="425"/>
      <c r="B107" s="425"/>
      <c r="C107" s="425"/>
      <c r="D107" s="596"/>
      <c r="E107" s="596"/>
      <c r="F107" s="596"/>
      <c r="G107" s="425"/>
    </row>
    <row r="108" spans="1:7" ht="17.25">
      <c r="A108" s="425"/>
      <c r="B108" s="425"/>
      <c r="C108" s="425"/>
      <c r="D108" s="596"/>
      <c r="E108" s="596"/>
      <c r="F108" s="596"/>
      <c r="G108" s="425"/>
    </row>
    <row r="109" spans="1:7" ht="17.25">
      <c r="A109" s="425"/>
      <c r="B109" s="425"/>
      <c r="C109" s="425"/>
      <c r="D109" s="596"/>
      <c r="E109" s="596"/>
      <c r="F109" s="596"/>
      <c r="G109" s="425"/>
    </row>
    <row r="110" spans="1:7" ht="17.25">
      <c r="A110" s="425"/>
      <c r="B110" s="425"/>
      <c r="C110" s="425"/>
      <c r="D110" s="596"/>
      <c r="E110" s="596"/>
      <c r="F110" s="596"/>
      <c r="G110" s="425"/>
    </row>
    <row r="111" spans="1:7" ht="17.25">
      <c r="A111" s="425"/>
      <c r="B111" s="425"/>
      <c r="C111" s="425"/>
      <c r="D111" s="596"/>
      <c r="E111" s="596"/>
      <c r="F111" s="596"/>
      <c r="G111" s="425"/>
    </row>
    <row r="112" spans="1:7" ht="17.25">
      <c r="A112" s="425"/>
      <c r="B112" s="425"/>
      <c r="C112" s="425"/>
      <c r="D112" s="596"/>
      <c r="E112" s="596"/>
      <c r="F112" s="596"/>
      <c r="G112" s="425"/>
    </row>
    <row r="113" spans="1:7" ht="17.25">
      <c r="A113" s="425"/>
      <c r="B113" s="425"/>
      <c r="C113" s="425"/>
      <c r="D113" s="596"/>
      <c r="E113" s="596"/>
      <c r="F113" s="596"/>
      <c r="G113" s="425"/>
    </row>
    <row r="114" spans="1:7" ht="17.25">
      <c r="A114" s="425"/>
      <c r="B114" s="425"/>
      <c r="C114" s="425"/>
      <c r="D114" s="596"/>
      <c r="E114" s="596"/>
      <c r="F114" s="596"/>
      <c r="G114" s="425"/>
    </row>
    <row r="115" spans="1:7" ht="17.25">
      <c r="A115" s="425"/>
      <c r="B115" s="425"/>
      <c r="C115" s="425"/>
      <c r="D115" s="596"/>
      <c r="E115" s="596"/>
      <c r="F115" s="596"/>
      <c r="G115" s="425"/>
    </row>
    <row r="116" spans="1:7" ht="17.25">
      <c r="A116" s="425"/>
      <c r="B116" s="425"/>
      <c r="C116" s="425"/>
      <c r="D116" s="596"/>
      <c r="E116" s="596"/>
      <c r="F116" s="596"/>
      <c r="G116" s="425"/>
    </row>
    <row r="117" spans="1:7" ht="17.25">
      <c r="A117" s="425"/>
      <c r="B117" s="425"/>
      <c r="C117" s="425"/>
      <c r="D117" s="596"/>
      <c r="E117" s="596"/>
      <c r="F117" s="596"/>
      <c r="G117" s="425"/>
    </row>
    <row r="118" spans="1:7" ht="17.25">
      <c r="A118" s="425"/>
      <c r="B118" s="425"/>
      <c r="C118" s="425"/>
      <c r="D118" s="596"/>
      <c r="E118" s="596"/>
      <c r="F118" s="596"/>
      <c r="G118" s="425"/>
    </row>
    <row r="119" spans="1:7" ht="17.25">
      <c r="A119" s="425"/>
      <c r="B119" s="425"/>
      <c r="C119" s="425"/>
      <c r="D119" s="596"/>
      <c r="E119" s="596"/>
      <c r="F119" s="596"/>
      <c r="G119" s="425"/>
    </row>
    <row r="120" spans="1:7" ht="17.25">
      <c r="A120" s="425"/>
      <c r="B120" s="425"/>
      <c r="C120" s="425"/>
      <c r="D120" s="596"/>
      <c r="E120" s="596"/>
      <c r="F120" s="596"/>
      <c r="G120" s="425"/>
    </row>
    <row r="121" spans="1:7" ht="17.25">
      <c r="A121" s="425"/>
      <c r="B121" s="425"/>
      <c r="C121" s="425"/>
      <c r="D121" s="596"/>
      <c r="E121" s="596"/>
      <c r="F121" s="596"/>
      <c r="G121" s="425"/>
    </row>
    <row r="122" spans="1:7" ht="17.25">
      <c r="A122" s="425"/>
      <c r="B122" s="425"/>
      <c r="C122" s="425"/>
      <c r="D122" s="596"/>
      <c r="E122" s="596"/>
      <c r="F122" s="596"/>
      <c r="G122" s="425"/>
    </row>
    <row r="123" spans="1:7" ht="17.25">
      <c r="A123" s="425"/>
      <c r="B123" s="425"/>
      <c r="C123" s="425"/>
      <c r="D123" s="596"/>
      <c r="E123" s="596"/>
      <c r="F123" s="596"/>
      <c r="G123" s="425"/>
    </row>
    <row r="124" spans="1:7" ht="17.25">
      <c r="A124" s="425"/>
      <c r="B124" s="425"/>
      <c r="C124" s="425"/>
      <c r="D124" s="596"/>
      <c r="E124" s="596"/>
      <c r="F124" s="596"/>
      <c r="G124" s="425"/>
    </row>
    <row r="125" spans="1:7" ht="17.25">
      <c r="A125" s="425"/>
      <c r="B125" s="425"/>
      <c r="C125" s="425"/>
      <c r="D125" s="596"/>
      <c r="E125" s="596"/>
      <c r="F125" s="596"/>
      <c r="G125" s="425"/>
    </row>
    <row r="126" spans="1:7" ht="17.25">
      <c r="A126" s="425"/>
      <c r="B126" s="425"/>
      <c r="C126" s="425"/>
      <c r="D126" s="596"/>
      <c r="E126" s="596"/>
      <c r="F126" s="596"/>
      <c r="G126" s="425"/>
    </row>
    <row r="127" spans="1:7" ht="17.25">
      <c r="A127" s="425"/>
      <c r="B127" s="425"/>
      <c r="C127" s="425"/>
      <c r="D127" s="596"/>
      <c r="E127" s="596"/>
      <c r="F127" s="596"/>
      <c r="G127" s="425"/>
    </row>
    <row r="128" spans="1:7" ht="17.25">
      <c r="A128" s="425"/>
      <c r="B128" s="425"/>
      <c r="C128" s="425"/>
      <c r="D128" s="596"/>
      <c r="E128" s="596"/>
      <c r="F128" s="596"/>
      <c r="G128" s="425"/>
    </row>
    <row r="129" spans="1:7" ht="17.25">
      <c r="A129" s="425"/>
      <c r="B129" s="425"/>
      <c r="C129" s="425"/>
      <c r="D129" s="596"/>
      <c r="E129" s="596"/>
      <c r="F129" s="596"/>
      <c r="G129" s="425"/>
    </row>
    <row r="130" spans="1:7" ht="17.25">
      <c r="A130" s="425"/>
      <c r="B130" s="425"/>
      <c r="C130" s="425"/>
      <c r="D130" s="596"/>
      <c r="E130" s="596"/>
      <c r="F130" s="596"/>
      <c r="G130" s="425"/>
    </row>
    <row r="131" spans="1:7" ht="17.25">
      <c r="A131" s="425"/>
      <c r="B131" s="425"/>
      <c r="C131" s="425"/>
      <c r="D131" s="596"/>
      <c r="E131" s="596"/>
      <c r="F131" s="596"/>
      <c r="G131" s="425"/>
    </row>
    <row r="132" spans="1:7" ht="17.25">
      <c r="A132" s="425"/>
      <c r="B132" s="425"/>
      <c r="C132" s="425"/>
      <c r="D132" s="596"/>
      <c r="E132" s="596"/>
      <c r="F132" s="596"/>
      <c r="G132" s="425"/>
    </row>
    <row r="133" spans="1:7" ht="17.25">
      <c r="A133" s="425"/>
      <c r="B133" s="425"/>
      <c r="C133" s="425"/>
      <c r="D133" s="596"/>
      <c r="E133" s="596"/>
      <c r="F133" s="596"/>
      <c r="G133" s="425"/>
    </row>
    <row r="134" spans="1:7" ht="17.25">
      <c r="A134" s="425"/>
      <c r="B134" s="425"/>
      <c r="C134" s="425"/>
      <c r="D134" s="596"/>
      <c r="E134" s="596"/>
      <c r="F134" s="596"/>
      <c r="G134" s="425"/>
    </row>
  </sheetData>
  <mergeCells count="10">
    <mergeCell ref="C35:F35"/>
    <mergeCell ref="C42:F42"/>
    <mergeCell ref="C48:F48"/>
    <mergeCell ref="C7:F7"/>
    <mergeCell ref="C11:F11"/>
    <mergeCell ref="C13:F13"/>
    <mergeCell ref="C17:F17"/>
    <mergeCell ref="C22:F22"/>
    <mergeCell ref="C32:F32"/>
    <mergeCell ref="C39:F39"/>
  </mergeCells>
  <pageMargins left="0.7" right="0.7" top="0.75" bottom="0.75" header="0.3" footer="0.3"/>
  <pageSetup paperSize="9" orientation="landscape" verticalDpi="1200" r:id="rId1"/>
  <headerFooter>
    <oddHeader>&amp;CEN
Annex 1</oddHeader>
    <oddFooter>&amp;C&amp;P_x000D_&amp;1#&amp;"Calibri"&amp;10&amp;K000000 This document is classified as: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C28A-0171-41A3-9E51-3701022D0182}">
  <dimension ref="B1:O32"/>
  <sheetViews>
    <sheetView showGridLines="0" zoomScale="90" zoomScaleNormal="90" workbookViewId="0">
      <selection activeCell="K5" sqref="K5"/>
    </sheetView>
  </sheetViews>
  <sheetFormatPr defaultColWidth="9.140625" defaultRowHeight="16.5"/>
  <cols>
    <col min="1" max="1" width="2.85546875" style="2" customWidth="1"/>
    <col min="2" max="2" width="5.28515625" style="2" customWidth="1"/>
    <col min="3" max="3" width="65.42578125" style="2" customWidth="1"/>
    <col min="4" max="6" width="12.7109375" style="460" customWidth="1"/>
    <col min="7" max="16384" width="9.140625" style="2"/>
  </cols>
  <sheetData>
    <row r="1" spans="2:15">
      <c r="B1" s="228"/>
      <c r="C1" s="120"/>
      <c r="D1" s="586"/>
      <c r="E1" s="586"/>
      <c r="F1" s="586"/>
      <c r="G1" s="228"/>
      <c r="H1" s="228"/>
      <c r="I1" s="228"/>
      <c r="J1" s="228"/>
    </row>
    <row r="2" spans="2:15" ht="101.25" customHeight="1">
      <c r="B2" s="228"/>
      <c r="C2" s="808" t="s">
        <v>9</v>
      </c>
      <c r="D2" s="808"/>
      <c r="E2" s="808"/>
      <c r="F2" s="808"/>
      <c r="G2" s="228"/>
      <c r="H2" s="228"/>
      <c r="I2" s="228"/>
      <c r="J2" s="228"/>
    </row>
    <row r="3" spans="2:15" ht="15" customHeight="1">
      <c r="B3" s="424"/>
      <c r="C3" s="46" t="str">
        <f>'EU OV1'!B3</f>
        <v>31.12.2023 - in EUR million</v>
      </c>
      <c r="D3" s="587"/>
      <c r="E3" s="587"/>
      <c r="F3" s="587"/>
      <c r="G3" s="228"/>
      <c r="H3" s="228"/>
      <c r="I3" s="120"/>
      <c r="J3" s="228"/>
    </row>
    <row r="4" spans="2:15" ht="15" customHeight="1">
      <c r="B4" s="424"/>
      <c r="C4" s="46"/>
      <c r="D4" s="587"/>
      <c r="E4" s="587"/>
      <c r="F4" s="587"/>
      <c r="G4" s="228"/>
      <c r="H4" s="228"/>
      <c r="I4" s="228"/>
      <c r="J4" s="228"/>
      <c r="K4" s="228"/>
      <c r="L4" s="228"/>
      <c r="M4" s="228"/>
      <c r="N4" s="228"/>
      <c r="O4" s="228"/>
    </row>
    <row r="5" spans="2:15" ht="15" customHeight="1">
      <c r="B5" s="424"/>
      <c r="C5" s="46"/>
      <c r="D5" s="56" t="s">
        <v>95</v>
      </c>
      <c r="E5" s="56" t="s">
        <v>97</v>
      </c>
      <c r="F5" s="56" t="s">
        <v>134</v>
      </c>
      <c r="G5" s="228"/>
      <c r="H5" s="228"/>
      <c r="I5" s="228"/>
      <c r="J5" s="228"/>
      <c r="K5" s="228"/>
      <c r="L5" s="228"/>
      <c r="M5" s="228"/>
      <c r="N5" s="228"/>
      <c r="O5" s="228"/>
    </row>
    <row r="6" spans="2:15" ht="33">
      <c r="B6" s="228"/>
      <c r="C6" s="46" t="s">
        <v>189</v>
      </c>
      <c r="D6" s="52" t="s">
        <v>190</v>
      </c>
      <c r="E6" s="52" t="s">
        <v>191</v>
      </c>
      <c r="F6" s="52" t="s">
        <v>192</v>
      </c>
      <c r="G6" s="228" t="s">
        <v>189</v>
      </c>
      <c r="H6" s="228"/>
      <c r="I6" s="228"/>
      <c r="J6" s="228"/>
      <c r="K6" s="228"/>
      <c r="L6" s="228"/>
      <c r="M6" s="228"/>
      <c r="N6" s="228"/>
      <c r="O6" s="228"/>
    </row>
    <row r="7" spans="2:15">
      <c r="B7" s="56" t="s">
        <v>189</v>
      </c>
      <c r="C7" s="607" t="s">
        <v>193</v>
      </c>
      <c r="D7" s="608"/>
      <c r="E7" s="608"/>
      <c r="F7" s="609"/>
      <c r="G7" s="228"/>
      <c r="H7" s="228"/>
      <c r="I7" s="228"/>
      <c r="J7" s="228"/>
      <c r="K7" s="228"/>
      <c r="L7" s="228"/>
      <c r="M7" s="228"/>
      <c r="N7" s="228"/>
      <c r="O7" s="228"/>
    </row>
    <row r="8" spans="2:15">
      <c r="B8" s="56">
        <v>1</v>
      </c>
      <c r="C8" s="95" t="s">
        <v>194</v>
      </c>
      <c r="D8" s="588">
        <v>746.1</v>
      </c>
      <c r="E8" s="588">
        <v>709.1</v>
      </c>
      <c r="F8" s="588">
        <v>736.4</v>
      </c>
      <c r="G8" s="228"/>
      <c r="H8" s="228"/>
      <c r="I8" s="228"/>
      <c r="J8" s="228"/>
      <c r="K8" s="228"/>
      <c r="L8" s="228"/>
      <c r="M8" s="228"/>
      <c r="N8" s="228"/>
      <c r="O8" s="228"/>
    </row>
    <row r="9" spans="2:15" ht="33">
      <c r="B9" s="56">
        <v>2</v>
      </c>
      <c r="C9" s="95" t="s">
        <v>195</v>
      </c>
      <c r="D9" s="588">
        <v>746.1</v>
      </c>
      <c r="E9" s="588">
        <v>709.1</v>
      </c>
      <c r="F9" s="588">
        <v>726.4</v>
      </c>
      <c r="G9" s="228"/>
      <c r="H9" s="228"/>
      <c r="I9" s="228"/>
      <c r="J9" s="228"/>
      <c r="K9" s="228"/>
      <c r="L9" s="228"/>
      <c r="M9" s="228"/>
      <c r="N9" s="228"/>
      <c r="O9" s="228"/>
    </row>
    <row r="10" spans="2:15" ht="82.5">
      <c r="B10" s="56" t="s">
        <v>196</v>
      </c>
      <c r="C10" s="95" t="s">
        <v>197</v>
      </c>
      <c r="D10" s="588">
        <v>746.1</v>
      </c>
      <c r="E10" s="588">
        <v>709.1</v>
      </c>
      <c r="F10" s="588">
        <v>705.4</v>
      </c>
      <c r="G10" s="228"/>
      <c r="H10" s="228"/>
      <c r="I10" s="228"/>
      <c r="J10" s="228"/>
    </row>
    <row r="11" spans="2:15">
      <c r="B11" s="56">
        <v>3</v>
      </c>
      <c r="C11" s="95" t="s">
        <v>198</v>
      </c>
      <c r="D11" s="588">
        <v>746.1</v>
      </c>
      <c r="E11" s="588">
        <v>709.1</v>
      </c>
      <c r="F11" s="588">
        <v>736.4</v>
      </c>
      <c r="G11" s="228"/>
      <c r="H11" s="228"/>
      <c r="I11" s="228"/>
      <c r="J11" s="228"/>
    </row>
    <row r="12" spans="2:15" ht="33">
      <c r="B12" s="56">
        <v>4</v>
      </c>
      <c r="C12" s="95" t="s">
        <v>199</v>
      </c>
      <c r="D12" s="588">
        <v>746.1</v>
      </c>
      <c r="E12" s="588">
        <v>709.1</v>
      </c>
      <c r="F12" s="588">
        <v>726.4</v>
      </c>
      <c r="G12" s="228"/>
      <c r="H12" s="228"/>
      <c r="I12" s="228"/>
      <c r="J12" s="228"/>
    </row>
    <row r="13" spans="2:15" ht="66">
      <c r="B13" s="56" t="s">
        <v>200</v>
      </c>
      <c r="C13" s="95" t="s">
        <v>201</v>
      </c>
      <c r="D13" s="588">
        <v>746.1</v>
      </c>
      <c r="E13" s="588">
        <v>709.1</v>
      </c>
      <c r="F13" s="588">
        <v>705.4</v>
      </c>
      <c r="G13" s="228"/>
      <c r="H13" s="228"/>
      <c r="I13" s="228"/>
      <c r="J13" s="228"/>
    </row>
    <row r="14" spans="2:15">
      <c r="B14" s="56">
        <v>5</v>
      </c>
      <c r="C14" s="95" t="s">
        <v>202</v>
      </c>
      <c r="D14" s="588">
        <v>746.1</v>
      </c>
      <c r="E14" s="588">
        <v>709.1</v>
      </c>
      <c r="F14" s="588">
        <v>736.4</v>
      </c>
      <c r="G14" s="228"/>
      <c r="H14" s="228"/>
      <c r="I14" s="228"/>
      <c r="J14" s="228"/>
    </row>
    <row r="15" spans="2:15" ht="33">
      <c r="B15" s="56">
        <v>6</v>
      </c>
      <c r="C15" s="95" t="s">
        <v>203</v>
      </c>
      <c r="D15" s="588">
        <v>746.1</v>
      </c>
      <c r="E15" s="588">
        <v>709.1</v>
      </c>
      <c r="F15" s="588">
        <v>726.4</v>
      </c>
      <c r="G15" s="228"/>
      <c r="H15" s="228"/>
      <c r="I15" s="228"/>
      <c r="J15" s="228"/>
    </row>
    <row r="16" spans="2:15" ht="49.5">
      <c r="B16" s="56" t="s">
        <v>204</v>
      </c>
      <c r="C16" s="95" t="s">
        <v>205</v>
      </c>
      <c r="D16" s="588">
        <v>746.1</v>
      </c>
      <c r="E16" s="588">
        <v>709.1</v>
      </c>
      <c r="F16" s="588">
        <v>705.4</v>
      </c>
      <c r="G16" s="228"/>
      <c r="H16" s="228"/>
      <c r="I16" s="228"/>
      <c r="J16" s="228"/>
    </row>
    <row r="17" spans="2:11">
      <c r="B17" s="56" t="s">
        <v>189</v>
      </c>
      <c r="C17" s="607" t="s">
        <v>206</v>
      </c>
      <c r="D17" s="608"/>
      <c r="E17" s="608"/>
      <c r="F17" s="609"/>
      <c r="G17" s="228"/>
      <c r="H17" s="228"/>
      <c r="I17" s="228"/>
      <c r="J17" s="228"/>
    </row>
    <row r="18" spans="2:11">
      <c r="B18" s="56">
        <v>7</v>
      </c>
      <c r="C18" s="95" t="s">
        <v>207</v>
      </c>
      <c r="D18" s="464">
        <v>3653.2</v>
      </c>
      <c r="E18" s="464">
        <v>3559.2</v>
      </c>
      <c r="F18" s="464">
        <v>3487.3</v>
      </c>
      <c r="G18" s="228"/>
      <c r="H18" s="228"/>
      <c r="I18" s="418"/>
      <c r="J18" s="418"/>
      <c r="K18" s="418"/>
    </row>
    <row r="19" spans="2:11" ht="33">
      <c r="B19" s="56">
        <v>8</v>
      </c>
      <c r="C19" s="95" t="s">
        <v>208</v>
      </c>
      <c r="D19" s="464">
        <v>3653.2</v>
      </c>
      <c r="E19" s="464">
        <v>3559.2</v>
      </c>
      <c r="F19" s="464">
        <v>3477.3</v>
      </c>
      <c r="G19" s="228"/>
      <c r="H19" s="228"/>
      <c r="I19" s="228"/>
      <c r="J19" s="228"/>
    </row>
    <row r="20" spans="2:11">
      <c r="B20" s="56" t="s">
        <v>189</v>
      </c>
      <c r="C20" s="607" t="s">
        <v>209</v>
      </c>
      <c r="D20" s="608"/>
      <c r="E20" s="608"/>
      <c r="F20" s="609"/>
      <c r="G20" s="228"/>
      <c r="H20" s="228"/>
      <c r="I20" s="228"/>
      <c r="J20" s="228"/>
    </row>
    <row r="21" spans="2:11">
      <c r="B21" s="56">
        <v>9</v>
      </c>
      <c r="C21" s="95" t="s">
        <v>210</v>
      </c>
      <c r="D21" s="573">
        <v>0.20419999999999999</v>
      </c>
      <c r="E21" s="573">
        <v>0.19919999999999999</v>
      </c>
      <c r="F21" s="573">
        <v>0.2112</v>
      </c>
      <c r="G21" s="228"/>
      <c r="H21" s="228"/>
      <c r="I21" s="228"/>
      <c r="J21" s="228"/>
    </row>
    <row r="22" spans="2:11" ht="33">
      <c r="B22" s="56">
        <v>10</v>
      </c>
      <c r="C22" s="95" t="s">
        <v>211</v>
      </c>
      <c r="D22" s="573">
        <v>0.20419999999999999</v>
      </c>
      <c r="E22" s="573">
        <v>0.19919999999999999</v>
      </c>
      <c r="F22" s="573">
        <v>0.2089</v>
      </c>
      <c r="G22" s="228"/>
      <c r="H22" s="228"/>
      <c r="I22" s="228"/>
      <c r="J22" s="228"/>
    </row>
    <row r="23" spans="2:11" ht="66">
      <c r="B23" s="56" t="s">
        <v>212</v>
      </c>
      <c r="C23" s="95" t="s">
        <v>213</v>
      </c>
      <c r="D23" s="573">
        <v>0.20419999999999999</v>
      </c>
      <c r="E23" s="573">
        <v>0.19919999999999999</v>
      </c>
      <c r="F23" s="573">
        <v>0.20250000000000001</v>
      </c>
      <c r="G23" s="228"/>
      <c r="H23" s="228"/>
      <c r="I23" s="228"/>
      <c r="J23" s="228"/>
    </row>
    <row r="24" spans="2:11">
      <c r="B24" s="56">
        <v>11</v>
      </c>
      <c r="C24" s="95" t="s">
        <v>214</v>
      </c>
      <c r="D24" s="573">
        <v>0.20419999999999999</v>
      </c>
      <c r="E24" s="573">
        <v>0.19919999999999999</v>
      </c>
      <c r="F24" s="573">
        <v>0.2112</v>
      </c>
      <c r="G24" s="228"/>
      <c r="H24" s="228"/>
      <c r="I24" s="228"/>
      <c r="J24" s="228"/>
    </row>
    <row r="25" spans="2:11" ht="33">
      <c r="B25" s="56">
        <v>12</v>
      </c>
      <c r="C25" s="95" t="s">
        <v>215</v>
      </c>
      <c r="D25" s="573">
        <v>0.20419999999999999</v>
      </c>
      <c r="E25" s="573">
        <v>0.19919999999999999</v>
      </c>
      <c r="F25" s="573">
        <v>0.2089</v>
      </c>
      <c r="G25" s="228"/>
      <c r="H25" s="228"/>
      <c r="I25" s="228"/>
      <c r="J25" s="228"/>
    </row>
    <row r="26" spans="2:11" ht="66">
      <c r="B26" s="56" t="s">
        <v>216</v>
      </c>
      <c r="C26" s="95" t="s">
        <v>217</v>
      </c>
      <c r="D26" s="573">
        <v>0.20419999999999999</v>
      </c>
      <c r="E26" s="573">
        <v>0.19919999999999999</v>
      </c>
      <c r="F26" s="573">
        <v>0.20250000000000001</v>
      </c>
      <c r="G26" s="228"/>
      <c r="H26" s="228"/>
      <c r="I26" s="228"/>
      <c r="J26" s="228"/>
    </row>
    <row r="27" spans="2:11">
      <c r="B27" s="56">
        <v>13</v>
      </c>
      <c r="C27" s="95" t="s">
        <v>218</v>
      </c>
      <c r="D27" s="573">
        <v>0.20419999999999999</v>
      </c>
      <c r="E27" s="573">
        <v>0.19919999999999999</v>
      </c>
      <c r="F27" s="573">
        <v>0.2112</v>
      </c>
      <c r="G27" s="228"/>
      <c r="H27" s="228"/>
      <c r="I27" s="228"/>
      <c r="J27" s="228"/>
    </row>
    <row r="28" spans="2:11" ht="49.5">
      <c r="B28" s="56">
        <v>14</v>
      </c>
      <c r="C28" s="95" t="s">
        <v>219</v>
      </c>
      <c r="D28" s="573">
        <v>0.20419999999999999</v>
      </c>
      <c r="E28" s="573">
        <v>0.19919999999999999</v>
      </c>
      <c r="F28" s="573">
        <v>0.2089</v>
      </c>
      <c r="G28" s="228"/>
      <c r="H28" s="228"/>
      <c r="I28" s="228"/>
      <c r="J28" s="228"/>
    </row>
    <row r="29" spans="2:11" ht="66">
      <c r="B29" s="56" t="s">
        <v>220</v>
      </c>
      <c r="C29" s="95" t="s">
        <v>221</v>
      </c>
      <c r="D29" s="573">
        <v>0.20419999999999999</v>
      </c>
      <c r="E29" s="573">
        <v>0.19919999999999999</v>
      </c>
      <c r="F29" s="573">
        <v>0.20250000000000001</v>
      </c>
      <c r="G29" s="228"/>
      <c r="H29" s="228"/>
      <c r="I29" s="228"/>
      <c r="J29" s="228"/>
    </row>
    <row r="30" spans="2:11">
      <c r="B30" s="56" t="s">
        <v>189</v>
      </c>
      <c r="C30" s="607" t="s">
        <v>167</v>
      </c>
      <c r="D30" s="608"/>
      <c r="E30" s="608"/>
      <c r="F30" s="609"/>
      <c r="G30" s="228"/>
      <c r="H30" s="228"/>
      <c r="I30" s="228"/>
      <c r="J30" s="228"/>
    </row>
    <row r="31" spans="2:11">
      <c r="B31" s="56">
        <v>15</v>
      </c>
      <c r="C31" s="95" t="s">
        <v>222</v>
      </c>
      <c r="D31" s="464">
        <v>6421.8</v>
      </c>
      <c r="E31" s="464">
        <v>6171.2</v>
      </c>
      <c r="F31" s="464">
        <v>6334</v>
      </c>
      <c r="G31" s="228"/>
      <c r="H31" s="228"/>
      <c r="I31" s="228"/>
      <c r="J31" s="228"/>
    </row>
    <row r="32" spans="2:11">
      <c r="B32" s="56">
        <v>16</v>
      </c>
      <c r="C32" s="95" t="s">
        <v>167</v>
      </c>
      <c r="D32" s="573">
        <v>0.1162</v>
      </c>
      <c r="E32" s="573">
        <v>0.1149</v>
      </c>
      <c r="F32" s="573">
        <v>0.1163</v>
      </c>
      <c r="G32" s="228"/>
      <c r="H32" s="228"/>
      <c r="I32" s="228"/>
      <c r="J32" s="228"/>
    </row>
  </sheetData>
  <mergeCells count="5">
    <mergeCell ref="C30:F30"/>
    <mergeCell ref="C2:F2"/>
    <mergeCell ref="C7:F7"/>
    <mergeCell ref="C17:F17"/>
    <mergeCell ref="C20:F20"/>
  </mergeCells>
  <pageMargins left="0.7" right="0.7" top="0.75" bottom="0.75" header="0.3" footer="0.3"/>
  <headerFooter>
    <oddFooter>&amp;C_x000D_&amp;1#&amp;"Calibri"&amp;10&amp;K000000 This document is classified as: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1F3F-3D07-4D0C-86AE-0E3E53820E7B}">
  <sheetPr>
    <pageSetUpPr fitToPage="1"/>
  </sheetPr>
  <dimension ref="B2:J35"/>
  <sheetViews>
    <sheetView showGridLines="0" zoomScale="90" zoomScaleNormal="90" zoomScalePageLayoutView="80" workbookViewId="0">
      <selection activeCell="J7" sqref="J7"/>
    </sheetView>
  </sheetViews>
  <sheetFormatPr defaultColWidth="9.140625" defaultRowHeight="16.5"/>
  <cols>
    <col min="1" max="1" width="1.28515625" style="2" customWidth="1"/>
    <col min="2" max="2" width="7.5703125" style="27" customWidth="1"/>
    <col min="3" max="3" width="53.140625" style="2" customWidth="1"/>
    <col min="4" max="10" width="21.7109375" style="2" customWidth="1"/>
    <col min="11" max="16384" width="9.140625" style="2"/>
  </cols>
  <sheetData>
    <row r="2" spans="2:10" ht="16.5" customHeight="1">
      <c r="B2" s="108" t="s">
        <v>223</v>
      </c>
      <c r="D2" s="108"/>
      <c r="E2" s="108"/>
      <c r="F2" s="108"/>
      <c r="G2" s="108"/>
      <c r="H2" s="108"/>
      <c r="I2" s="108"/>
      <c r="J2" s="108"/>
    </row>
    <row r="3" spans="2:10">
      <c r="B3" s="46" t="str">
        <f>'EU OV1'!B3</f>
        <v>31.12.2023 - in EUR million</v>
      </c>
    </row>
    <row r="4" spans="2:10">
      <c r="B4" s="2"/>
    </row>
    <row r="5" spans="2:10">
      <c r="B5" s="2"/>
      <c r="D5" s="368" t="s">
        <v>95</v>
      </c>
      <c r="E5" s="368" t="s">
        <v>96</v>
      </c>
      <c r="F5" s="368" t="s">
        <v>97</v>
      </c>
      <c r="G5" s="368" t="s">
        <v>224</v>
      </c>
      <c r="H5" s="368" t="s">
        <v>134</v>
      </c>
      <c r="I5" s="368" t="s">
        <v>225</v>
      </c>
      <c r="J5" s="368" t="s">
        <v>226</v>
      </c>
    </row>
    <row r="6" spans="2:10">
      <c r="B6" s="2"/>
      <c r="C6" s="2" t="s">
        <v>227</v>
      </c>
      <c r="D6" s="616" t="s">
        <v>228</v>
      </c>
      <c r="E6" s="616" t="s">
        <v>229</v>
      </c>
      <c r="F6" s="616" t="s">
        <v>230</v>
      </c>
      <c r="G6" s="616"/>
      <c r="H6" s="616"/>
      <c r="I6" s="616"/>
      <c r="J6" s="616"/>
    </row>
    <row r="7" spans="2:10" ht="82.5">
      <c r="B7" s="2"/>
      <c r="D7" s="616"/>
      <c r="E7" s="616"/>
      <c r="F7" s="415" t="s">
        <v>231</v>
      </c>
      <c r="G7" s="415" t="s">
        <v>232</v>
      </c>
      <c r="H7" s="415" t="s">
        <v>233</v>
      </c>
      <c r="I7" s="415" t="s">
        <v>234</v>
      </c>
      <c r="J7" s="415" t="s">
        <v>235</v>
      </c>
    </row>
    <row r="8" spans="2:10" ht="39" customHeight="1">
      <c r="C8" s="419" t="s">
        <v>236</v>
      </c>
      <c r="D8" s="420"/>
      <c r="E8" s="421"/>
      <c r="F8" s="421"/>
      <c r="G8" s="421"/>
      <c r="H8" s="421"/>
      <c r="I8" s="421"/>
      <c r="J8" s="421"/>
    </row>
    <row r="9" spans="2:10">
      <c r="B9" s="241">
        <v>1</v>
      </c>
      <c r="C9" s="422" t="s">
        <v>237</v>
      </c>
      <c r="D9" s="565">
        <v>1254.5</v>
      </c>
      <c r="E9" s="565">
        <v>1254.5</v>
      </c>
      <c r="F9" s="565">
        <f>E9-G9</f>
        <v>1254.5</v>
      </c>
      <c r="G9" s="581"/>
      <c r="H9" s="581"/>
      <c r="I9" s="581"/>
      <c r="J9" s="581"/>
    </row>
    <row r="10" spans="2:10">
      <c r="B10" s="241">
        <v>2</v>
      </c>
      <c r="C10" s="422" t="s">
        <v>238</v>
      </c>
      <c r="D10" s="565">
        <v>29.5</v>
      </c>
      <c r="E10" s="565">
        <v>29.5</v>
      </c>
      <c r="F10" s="565">
        <f>E10-G10</f>
        <v>24.6</v>
      </c>
      <c r="G10" s="581">
        <v>4.9000000000000004</v>
      </c>
      <c r="H10" s="581"/>
      <c r="I10" s="581"/>
      <c r="J10" s="581"/>
    </row>
    <row r="11" spans="2:10">
      <c r="B11" s="241">
        <v>3</v>
      </c>
      <c r="C11" s="422" t="s">
        <v>239</v>
      </c>
      <c r="D11" s="565">
        <v>66.599999999999994</v>
      </c>
      <c r="E11" s="565">
        <v>66.599999999999994</v>
      </c>
      <c r="F11" s="581">
        <f>E11-G11</f>
        <v>63.499999999999993</v>
      </c>
      <c r="G11" s="581">
        <v>3.1</v>
      </c>
      <c r="H11" s="581"/>
      <c r="I11" s="581"/>
      <c r="J11" s="581"/>
    </row>
    <row r="12" spans="2:10">
      <c r="B12" s="241">
        <v>4</v>
      </c>
      <c r="C12" s="422" t="s">
        <v>240</v>
      </c>
      <c r="D12" s="565">
        <v>3489.2</v>
      </c>
      <c r="E12" s="565">
        <v>3489.2</v>
      </c>
      <c r="F12" s="565">
        <f>E12-G12</f>
        <v>3430.5</v>
      </c>
      <c r="G12" s="581">
        <v>58.7</v>
      </c>
      <c r="H12" s="581"/>
      <c r="I12" s="581"/>
      <c r="J12" s="581"/>
    </row>
    <row r="13" spans="2:10">
      <c r="B13" s="241">
        <v>6</v>
      </c>
      <c r="C13" s="422" t="s">
        <v>241</v>
      </c>
      <c r="D13" s="565">
        <v>1178.5999999999999</v>
      </c>
      <c r="E13" s="565">
        <v>1178.5999999999999</v>
      </c>
      <c r="F13" s="565">
        <v>1178.5999999999999</v>
      </c>
      <c r="G13" s="581"/>
      <c r="H13" s="581"/>
      <c r="I13" s="581"/>
      <c r="J13" s="581"/>
    </row>
    <row r="14" spans="2:10">
      <c r="B14" s="241"/>
      <c r="C14" s="422" t="s">
        <v>242</v>
      </c>
      <c r="D14" s="565">
        <v>54.3</v>
      </c>
      <c r="E14" s="565">
        <v>54.3</v>
      </c>
      <c r="F14" s="565">
        <v>54.3</v>
      </c>
      <c r="G14" s="581"/>
      <c r="H14" s="581"/>
      <c r="I14" s="581"/>
      <c r="J14" s="581"/>
    </row>
    <row r="15" spans="2:10">
      <c r="B15" s="241">
        <v>7</v>
      </c>
      <c r="C15" s="422" t="s">
        <v>243</v>
      </c>
      <c r="D15" s="565">
        <v>3.3</v>
      </c>
      <c r="E15" s="565">
        <v>3.3</v>
      </c>
      <c r="F15" s="565">
        <v>3.3</v>
      </c>
      <c r="G15" s="581"/>
      <c r="H15" s="581"/>
      <c r="I15" s="581"/>
      <c r="J15" s="581"/>
    </row>
    <row r="16" spans="2:10">
      <c r="B16" s="241">
        <v>8</v>
      </c>
      <c r="C16" s="422" t="s">
        <v>244</v>
      </c>
      <c r="D16" s="565">
        <v>23.3</v>
      </c>
      <c r="E16" s="565">
        <v>23.3</v>
      </c>
      <c r="F16" s="565">
        <v>23.3</v>
      </c>
      <c r="G16" s="581"/>
      <c r="H16" s="581"/>
      <c r="I16" s="581"/>
      <c r="J16" s="581">
        <v>15.3</v>
      </c>
    </row>
    <row r="17" spans="2:10">
      <c r="B17" s="241">
        <v>9</v>
      </c>
      <c r="C17" s="422" t="s">
        <v>245</v>
      </c>
      <c r="D17" s="565">
        <v>1.7</v>
      </c>
      <c r="E17" s="565">
        <v>1.7</v>
      </c>
      <c r="F17" s="565">
        <v>1.7</v>
      </c>
      <c r="G17" s="581"/>
      <c r="H17" s="581"/>
      <c r="I17" s="581"/>
      <c r="J17" s="581"/>
    </row>
    <row r="18" spans="2:10">
      <c r="B18" s="241">
        <v>10</v>
      </c>
      <c r="C18" s="422" t="s">
        <v>246</v>
      </c>
      <c r="D18" s="565">
        <v>35.1</v>
      </c>
      <c r="E18" s="565">
        <v>35.1</v>
      </c>
      <c r="F18" s="565">
        <v>35.1</v>
      </c>
      <c r="G18" s="581"/>
      <c r="H18" s="581"/>
      <c r="I18" s="581"/>
      <c r="J18" s="581">
        <v>12.8</v>
      </c>
    </row>
    <row r="19" spans="2:10">
      <c r="B19" s="241">
        <v>11</v>
      </c>
      <c r="C19" s="422" t="s">
        <v>247</v>
      </c>
      <c r="D19" s="565">
        <v>14</v>
      </c>
      <c r="E19" s="565">
        <v>14</v>
      </c>
      <c r="F19" s="565">
        <v>14</v>
      </c>
      <c r="G19" s="581"/>
      <c r="H19" s="581"/>
      <c r="I19" s="581"/>
      <c r="J19" s="581"/>
    </row>
    <row r="20" spans="2:10">
      <c r="B20" s="241">
        <v>12</v>
      </c>
      <c r="C20" s="422" t="s">
        <v>248</v>
      </c>
      <c r="D20" s="565">
        <v>1.3</v>
      </c>
      <c r="E20" s="565">
        <v>1.3</v>
      </c>
      <c r="F20" s="565">
        <v>1.3</v>
      </c>
      <c r="G20" s="581"/>
      <c r="H20" s="581"/>
      <c r="I20" s="581"/>
      <c r="J20" s="581"/>
    </row>
    <row r="21" spans="2:10">
      <c r="B21" s="423"/>
      <c r="C21" s="416" t="s">
        <v>249</v>
      </c>
      <c r="D21" s="565">
        <v>6151.5</v>
      </c>
      <c r="E21" s="565">
        <v>6151.5</v>
      </c>
      <c r="F21" s="567">
        <f>E21-G21</f>
        <v>6084.8</v>
      </c>
      <c r="G21" s="582">
        <f>SUM(G9:G20)</f>
        <v>66.7</v>
      </c>
      <c r="H21" s="582">
        <f>SUM(H9:H20)</f>
        <v>0</v>
      </c>
      <c r="I21" s="582">
        <f>SUM(I9:I20)</f>
        <v>0</v>
      </c>
      <c r="J21" s="582">
        <f>SUM(J9:J20)</f>
        <v>28.1</v>
      </c>
    </row>
    <row r="22" spans="2:10" ht="39" customHeight="1">
      <c r="B22" s="241"/>
      <c r="C22" s="419" t="s">
        <v>250</v>
      </c>
      <c r="D22" s="583"/>
      <c r="E22" s="584"/>
      <c r="F22" s="585"/>
      <c r="G22" s="585"/>
      <c r="H22" s="585"/>
      <c r="I22" s="585"/>
      <c r="J22" s="585"/>
    </row>
    <row r="23" spans="2:10" ht="16.5" customHeight="1">
      <c r="B23" s="241">
        <v>1</v>
      </c>
      <c r="C23" s="422" t="s">
        <v>251</v>
      </c>
      <c r="D23" s="565">
        <v>4.2</v>
      </c>
      <c r="E23" s="565">
        <v>4.2</v>
      </c>
      <c r="F23" s="581"/>
      <c r="G23" s="581"/>
      <c r="H23" s="581"/>
      <c r="I23" s="581"/>
      <c r="J23" s="581"/>
    </row>
    <row r="24" spans="2:10" ht="16.5" customHeight="1">
      <c r="B24" s="241">
        <v>2</v>
      </c>
      <c r="C24" s="422" t="s">
        <v>252</v>
      </c>
      <c r="D24" s="565">
        <v>5198.7</v>
      </c>
      <c r="E24" s="565">
        <v>5198.7</v>
      </c>
      <c r="F24" s="581"/>
      <c r="G24" s="581"/>
      <c r="H24" s="581"/>
      <c r="I24" s="581"/>
      <c r="J24" s="581"/>
    </row>
    <row r="25" spans="2:10" ht="16.5" customHeight="1">
      <c r="B25" s="241">
        <v>3</v>
      </c>
      <c r="C25" s="422" t="s">
        <v>253</v>
      </c>
      <c r="D25" s="565">
        <v>99.2</v>
      </c>
      <c r="E25" s="565">
        <v>99.2</v>
      </c>
      <c r="F25" s="581"/>
      <c r="G25" s="581"/>
      <c r="H25" s="581"/>
      <c r="I25" s="581"/>
      <c r="J25" s="581"/>
    </row>
    <row r="26" spans="2:10" ht="16.5" customHeight="1">
      <c r="B26" s="241">
        <v>4</v>
      </c>
      <c r="C26" s="422" t="s">
        <v>254</v>
      </c>
      <c r="D26" s="565">
        <v>4.0999999999999996</v>
      </c>
      <c r="E26" s="565">
        <v>4.0999999999999996</v>
      </c>
      <c r="F26" s="581"/>
      <c r="G26" s="581"/>
      <c r="H26" s="581"/>
      <c r="I26" s="581"/>
      <c r="J26" s="581"/>
    </row>
    <row r="27" spans="2:10" ht="16.5" customHeight="1">
      <c r="B27" s="241">
        <v>5</v>
      </c>
      <c r="C27" s="422" t="s">
        <v>255</v>
      </c>
      <c r="D27" s="565">
        <v>44.2</v>
      </c>
      <c r="E27" s="565">
        <v>44.2</v>
      </c>
      <c r="F27" s="581"/>
      <c r="G27" s="581"/>
      <c r="H27" s="581"/>
      <c r="I27" s="581"/>
      <c r="J27" s="581"/>
    </row>
    <row r="28" spans="2:10" ht="16.5" customHeight="1">
      <c r="B28" s="96"/>
      <c r="C28" s="416" t="s">
        <v>256</v>
      </c>
      <c r="D28" s="565">
        <v>5350.4</v>
      </c>
      <c r="E28" s="565">
        <v>5350.4</v>
      </c>
      <c r="F28" s="582">
        <f>SUM(F23:F27)</f>
        <v>0</v>
      </c>
      <c r="G28" s="582">
        <f>SUM(G23:G27)</f>
        <v>0</v>
      </c>
      <c r="H28" s="582">
        <f>SUM(H23:H27)</f>
        <v>0</v>
      </c>
      <c r="I28" s="582">
        <f>SUM(I23:I27)</f>
        <v>0</v>
      </c>
      <c r="J28" s="582">
        <f>SUM(J23:J27)</f>
        <v>0</v>
      </c>
    </row>
    <row r="29" spans="2:10">
      <c r="C29" s="617"/>
      <c r="D29" s="617"/>
    </row>
    <row r="30" spans="2:10">
      <c r="C30" s="619"/>
      <c r="D30" s="619"/>
    </row>
    <row r="31" spans="2:10">
      <c r="C31" s="618"/>
      <c r="D31" s="618"/>
    </row>
    <row r="32" spans="2:10">
      <c r="C32" s="618"/>
      <c r="D32" s="618"/>
    </row>
    <row r="33" spans="3:4">
      <c r="C33" s="618"/>
      <c r="D33" s="618"/>
    </row>
    <row r="34" spans="3:4">
      <c r="C34" s="618"/>
      <c r="D34" s="618"/>
    </row>
    <row r="35" spans="3:4">
      <c r="C35" s="618"/>
      <c r="D35" s="618"/>
    </row>
  </sheetData>
  <mergeCells count="10">
    <mergeCell ref="D6:D7"/>
    <mergeCell ref="E6:E7"/>
    <mergeCell ref="F6:J6"/>
    <mergeCell ref="C29:D29"/>
    <mergeCell ref="C35:D35"/>
    <mergeCell ref="C30:D30"/>
    <mergeCell ref="C31:D31"/>
    <mergeCell ref="C32:D32"/>
    <mergeCell ref="C33:D33"/>
    <mergeCell ref="C34:D34"/>
  </mergeCells>
  <pageMargins left="1.3333333333333334E-2" right="0.70866141732283472" top="0.61624999999999996" bottom="0.74803149606299213" header="0.31496062992125984" footer="0.31496062992125984"/>
  <pageSetup paperSize="9" scale="69" orientation="landscape" horizontalDpi="1200" verticalDpi="1200" r:id="rId1"/>
  <headerFooter>
    <oddHeader>&amp;CEN
Annex 5</oddHeader>
    <oddFooter>&amp;C&amp;P_x000D_&amp;1#&amp;"Calibri"&amp;10&amp;K000000 This document is classified as: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53182-C72C-4799-B99E-5410E67260A4}">
  <sheetPr>
    <pageSetUpPr fitToPage="1"/>
  </sheetPr>
  <dimension ref="B2:H27"/>
  <sheetViews>
    <sheetView showGridLines="0" zoomScale="90" zoomScaleNormal="90" workbookViewId="0">
      <selection activeCell="C29" sqref="C29"/>
    </sheetView>
  </sheetViews>
  <sheetFormatPr defaultColWidth="9.140625" defaultRowHeight="16.5"/>
  <cols>
    <col min="1" max="1" width="2.140625" style="2" customWidth="1"/>
    <col min="2" max="2" width="8.5703125" style="27" customWidth="1"/>
    <col min="3" max="3" width="104.28515625" style="2" customWidth="1"/>
    <col min="4" max="8" width="14.7109375" style="2" customWidth="1"/>
    <col min="9" max="9" width="25.42578125" style="2" customWidth="1"/>
    <col min="10" max="16384" width="9.140625" style="2"/>
  </cols>
  <sheetData>
    <row r="2" spans="2:8" s="414" customFormat="1" ht="18.75">
      <c r="B2" s="108" t="s">
        <v>257</v>
      </c>
    </row>
    <row r="3" spans="2:8">
      <c r="B3" s="46" t="str">
        <f>'EU OV1'!B3</f>
        <v>31.12.2023 - in EUR million</v>
      </c>
    </row>
    <row r="5" spans="2:8">
      <c r="B5" s="2"/>
      <c r="D5" s="368" t="s">
        <v>95</v>
      </c>
      <c r="E5" s="368" t="s">
        <v>96</v>
      </c>
      <c r="F5" s="368" t="s">
        <v>97</v>
      </c>
      <c r="G5" s="368" t="s">
        <v>224</v>
      </c>
      <c r="H5" s="368" t="s">
        <v>134</v>
      </c>
    </row>
    <row r="6" spans="2:8">
      <c r="B6" s="2"/>
      <c r="D6" s="616" t="s">
        <v>132</v>
      </c>
      <c r="E6" s="616" t="s">
        <v>258</v>
      </c>
      <c r="F6" s="616"/>
      <c r="G6" s="616"/>
      <c r="H6" s="616"/>
    </row>
    <row r="7" spans="2:8" ht="33">
      <c r="B7" s="2"/>
      <c r="D7" s="616"/>
      <c r="E7" s="415" t="s">
        <v>259</v>
      </c>
      <c r="F7" s="415" t="s">
        <v>260</v>
      </c>
      <c r="G7" s="374" t="s">
        <v>261</v>
      </c>
      <c r="H7" s="415" t="s">
        <v>262</v>
      </c>
    </row>
    <row r="8" spans="2:8" ht="16.5" customHeight="1">
      <c r="B8" s="415">
        <v>1</v>
      </c>
      <c r="C8" s="416" t="s">
        <v>263</v>
      </c>
      <c r="D8" s="576">
        <v>6151.5</v>
      </c>
      <c r="E8" s="577">
        <v>6084.8</v>
      </c>
      <c r="F8" s="577">
        <v>0</v>
      </c>
      <c r="G8" s="577">
        <v>66.7</v>
      </c>
      <c r="H8" s="567">
        <v>0</v>
      </c>
    </row>
    <row r="9" spans="2:8" ht="16.5" customHeight="1">
      <c r="B9" s="415">
        <v>2</v>
      </c>
      <c r="C9" s="416" t="s">
        <v>264</v>
      </c>
      <c r="D9" s="576">
        <v>0</v>
      </c>
      <c r="E9" s="578">
        <v>0</v>
      </c>
      <c r="F9" s="578">
        <v>0</v>
      </c>
      <c r="G9" s="578">
        <v>0</v>
      </c>
      <c r="H9" s="567">
        <v>0</v>
      </c>
    </row>
    <row r="10" spans="2:8" ht="16.5" customHeight="1">
      <c r="B10" s="415">
        <v>3</v>
      </c>
      <c r="C10" s="416" t="s">
        <v>265</v>
      </c>
      <c r="D10" s="576">
        <v>6151.5</v>
      </c>
      <c r="E10" s="578">
        <v>6084.8</v>
      </c>
      <c r="F10" s="578">
        <v>0</v>
      </c>
      <c r="G10" s="578">
        <v>66.7</v>
      </c>
      <c r="H10" s="567">
        <v>0</v>
      </c>
    </row>
    <row r="11" spans="2:8" ht="16.5" customHeight="1">
      <c r="B11" s="415">
        <v>4</v>
      </c>
      <c r="C11" s="416" t="s">
        <v>266</v>
      </c>
      <c r="D11" s="576">
        <v>871.4</v>
      </c>
      <c r="E11" s="578">
        <v>871.4</v>
      </c>
      <c r="F11" s="578">
        <v>0</v>
      </c>
      <c r="G11" s="578">
        <v>0</v>
      </c>
      <c r="H11" s="578">
        <v>0</v>
      </c>
    </row>
    <row r="12" spans="2:8" ht="16.5" customHeight="1">
      <c r="B12" s="368">
        <v>5</v>
      </c>
      <c r="C12" s="417" t="s">
        <v>267</v>
      </c>
      <c r="D12" s="579">
        <v>-0.8</v>
      </c>
      <c r="E12" s="580">
        <v>-0.8</v>
      </c>
      <c r="F12" s="580">
        <v>0</v>
      </c>
      <c r="G12" s="580">
        <v>0</v>
      </c>
      <c r="H12" s="580">
        <v>0</v>
      </c>
    </row>
    <row r="13" spans="2:8" ht="16.5" customHeight="1">
      <c r="B13" s="368">
        <v>6</v>
      </c>
      <c r="C13" s="417" t="s">
        <v>268</v>
      </c>
      <c r="D13" s="579">
        <v>0</v>
      </c>
      <c r="E13" s="580">
        <v>0</v>
      </c>
      <c r="F13" s="580">
        <v>0</v>
      </c>
      <c r="G13" s="580">
        <v>0</v>
      </c>
      <c r="H13" s="580">
        <v>0</v>
      </c>
    </row>
    <row r="14" spans="2:8" ht="16.5" customHeight="1">
      <c r="B14" s="368">
        <v>7</v>
      </c>
      <c r="C14" s="417" t="s">
        <v>269</v>
      </c>
      <c r="D14" s="579">
        <v>0</v>
      </c>
      <c r="E14" s="580">
        <v>0</v>
      </c>
      <c r="F14" s="580">
        <v>0</v>
      </c>
      <c r="G14" s="580">
        <v>0</v>
      </c>
      <c r="H14" s="580">
        <v>0</v>
      </c>
    </row>
    <row r="15" spans="2:8" ht="16.5" customHeight="1">
      <c r="B15" s="368">
        <v>8</v>
      </c>
      <c r="C15" s="417" t="s">
        <v>270</v>
      </c>
      <c r="D15" s="579">
        <v>-31.599999999999998</v>
      </c>
      <c r="E15" s="580">
        <v>-27.9</v>
      </c>
      <c r="F15" s="580">
        <v>0</v>
      </c>
      <c r="G15" s="580">
        <v>-3.7</v>
      </c>
      <c r="H15" s="580">
        <v>0</v>
      </c>
    </row>
    <row r="16" spans="2:8" ht="16.5" customHeight="1">
      <c r="B16" s="368">
        <v>9</v>
      </c>
      <c r="C16" s="417" t="s">
        <v>271</v>
      </c>
      <c r="D16" s="579">
        <v>-596</v>
      </c>
      <c r="E16" s="580">
        <v>-596</v>
      </c>
      <c r="F16" s="580">
        <v>0</v>
      </c>
      <c r="G16" s="580">
        <v>0</v>
      </c>
      <c r="H16" s="580">
        <v>0</v>
      </c>
    </row>
    <row r="17" spans="2:8" ht="16.5" customHeight="1">
      <c r="B17" s="368">
        <v>10</v>
      </c>
      <c r="C17" s="417" t="s">
        <v>272</v>
      </c>
      <c r="D17" s="579">
        <v>0</v>
      </c>
      <c r="E17" s="580">
        <v>0</v>
      </c>
      <c r="F17" s="580">
        <v>0</v>
      </c>
      <c r="G17" s="580">
        <v>0</v>
      </c>
      <c r="H17" s="580">
        <v>0</v>
      </c>
    </row>
    <row r="18" spans="2:8" ht="16.5" customHeight="1">
      <c r="B18" s="368">
        <v>11</v>
      </c>
      <c r="C18" s="417" t="s">
        <v>273</v>
      </c>
      <c r="D18" s="579">
        <v>18.8</v>
      </c>
      <c r="E18" s="580">
        <v>0.6</v>
      </c>
      <c r="F18" s="580">
        <v>0</v>
      </c>
      <c r="G18" s="580">
        <v>18.2</v>
      </c>
      <c r="H18" s="580">
        <v>0</v>
      </c>
    </row>
    <row r="19" spans="2:8" ht="16.5" customHeight="1">
      <c r="B19" s="415">
        <v>12</v>
      </c>
      <c r="C19" s="416" t="s">
        <v>274</v>
      </c>
      <c r="D19" s="578">
        <v>6413.2999999999993</v>
      </c>
      <c r="E19" s="578">
        <v>6332.1</v>
      </c>
      <c r="F19" s="578">
        <v>0</v>
      </c>
      <c r="G19" s="578">
        <v>81.2</v>
      </c>
      <c r="H19" s="578">
        <v>0</v>
      </c>
    </row>
    <row r="22" spans="2:8">
      <c r="D22" s="395"/>
    </row>
    <row r="26" spans="2:8">
      <c r="E26" s="418"/>
    </row>
    <row r="27" spans="2:8">
      <c r="E27" s="418"/>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5</oddHeader>
    <oddFooter>&amp;C&amp;P_x000D_&amp;1#&amp;"Calibri"&amp;10&amp;K000000 This document is classified as: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B4E63-F63F-4B9C-8AD9-910294924E9E}">
  <dimension ref="B2:I14"/>
  <sheetViews>
    <sheetView showGridLines="0" zoomScale="90" zoomScaleNormal="90" workbookViewId="0">
      <selection activeCell="B2" sqref="B2"/>
    </sheetView>
  </sheetViews>
  <sheetFormatPr defaultColWidth="9.140625" defaultRowHeight="16.5"/>
  <cols>
    <col min="1" max="1" width="1.28515625" style="46" customWidth="1"/>
    <col min="2" max="2" width="58.28515625" style="46" customWidth="1"/>
    <col min="3" max="3" width="19.28515625" style="46" customWidth="1"/>
    <col min="4" max="8" width="14.42578125" style="46" customWidth="1"/>
    <col min="9" max="9" width="25.85546875" style="46" customWidth="1"/>
    <col min="10" max="16384" width="9.140625" style="46"/>
  </cols>
  <sheetData>
    <row r="2" spans="2:9" s="411" customFormat="1" ht="18.75">
      <c r="B2" s="108" t="s">
        <v>275</v>
      </c>
    </row>
    <row r="3" spans="2:9">
      <c r="B3" s="46" t="str">
        <f>'EU OV1'!B3</f>
        <v>31.12.2023 - in EUR million</v>
      </c>
    </row>
    <row r="5" spans="2:9">
      <c r="B5" s="91" t="s">
        <v>95</v>
      </c>
      <c r="C5" s="241" t="s">
        <v>96</v>
      </c>
      <c r="D5" s="91" t="s">
        <v>97</v>
      </c>
      <c r="E5" s="91" t="s">
        <v>224</v>
      </c>
      <c r="F5" s="91" t="s">
        <v>134</v>
      </c>
      <c r="G5" s="91" t="s">
        <v>225</v>
      </c>
      <c r="H5" s="91" t="s">
        <v>226</v>
      </c>
      <c r="I5" s="241" t="s">
        <v>276</v>
      </c>
    </row>
    <row r="6" spans="2:9" ht="33">
      <c r="B6" s="620" t="s">
        <v>277</v>
      </c>
      <c r="C6" s="621" t="s">
        <v>278</v>
      </c>
      <c r="D6" s="622" t="s">
        <v>279</v>
      </c>
      <c r="E6" s="623"/>
      <c r="F6" s="623"/>
      <c r="G6" s="623"/>
      <c r="H6" s="624"/>
      <c r="I6" s="93" t="s">
        <v>280</v>
      </c>
    </row>
    <row r="7" spans="2:9" ht="66">
      <c r="B7" s="620"/>
      <c r="C7" s="621"/>
      <c r="D7" s="93" t="s">
        <v>281</v>
      </c>
      <c r="E7" s="93" t="s">
        <v>282</v>
      </c>
      <c r="F7" s="93" t="s">
        <v>283</v>
      </c>
      <c r="G7" s="93" t="s">
        <v>284</v>
      </c>
      <c r="H7" s="93" t="s">
        <v>285</v>
      </c>
      <c r="I7" s="412"/>
    </row>
    <row r="8" spans="2:9">
      <c r="B8" s="413" t="s">
        <v>286</v>
      </c>
      <c r="C8" s="240" t="s">
        <v>281</v>
      </c>
      <c r="D8" s="240" t="s">
        <v>287</v>
      </c>
      <c r="E8" s="240"/>
      <c r="F8" s="240"/>
      <c r="G8" s="240"/>
      <c r="H8" s="413"/>
      <c r="I8" s="240" t="s">
        <v>288</v>
      </c>
    </row>
    <row r="9" spans="2:9">
      <c r="B9" s="413" t="s">
        <v>289</v>
      </c>
      <c r="C9" s="240" t="s">
        <v>281</v>
      </c>
      <c r="D9" s="240" t="s">
        <v>287</v>
      </c>
      <c r="E9" s="240"/>
      <c r="F9" s="240"/>
      <c r="G9" s="240"/>
      <c r="H9" s="413"/>
      <c r="I9" s="240" t="s">
        <v>288</v>
      </c>
    </row>
    <row r="10" spans="2:9">
      <c r="B10" s="413" t="s">
        <v>290</v>
      </c>
      <c r="C10" s="240" t="s">
        <v>281</v>
      </c>
      <c r="D10" s="240" t="s">
        <v>287</v>
      </c>
      <c r="E10" s="240"/>
      <c r="F10" s="240"/>
      <c r="G10" s="240"/>
      <c r="H10" s="413"/>
      <c r="I10" s="240" t="s">
        <v>288</v>
      </c>
    </row>
    <row r="11" spans="2:9">
      <c r="B11" s="413" t="s">
        <v>291</v>
      </c>
      <c r="C11" s="240" t="s">
        <v>281</v>
      </c>
      <c r="D11" s="240" t="s">
        <v>287</v>
      </c>
      <c r="E11" s="240"/>
      <c r="F11" s="240"/>
      <c r="G11" s="240"/>
      <c r="H11" s="413"/>
      <c r="I11" s="240" t="s">
        <v>288</v>
      </c>
    </row>
    <row r="12" spans="2:9">
      <c r="B12" s="413" t="s">
        <v>292</v>
      </c>
      <c r="C12" s="240" t="s">
        <v>281</v>
      </c>
      <c r="D12" s="240" t="s">
        <v>287</v>
      </c>
      <c r="E12" s="240"/>
      <c r="F12" s="240"/>
      <c r="G12" s="240"/>
      <c r="H12" s="413"/>
      <c r="I12" s="240" t="s">
        <v>288</v>
      </c>
    </row>
    <row r="13" spans="2:9">
      <c r="B13" s="413" t="s">
        <v>293</v>
      </c>
      <c r="C13" s="240" t="s">
        <v>281</v>
      </c>
      <c r="D13" s="240" t="s">
        <v>287</v>
      </c>
      <c r="E13" s="240"/>
      <c r="F13" s="240"/>
      <c r="G13" s="240"/>
      <c r="H13" s="413"/>
      <c r="I13" s="240" t="s">
        <v>288</v>
      </c>
    </row>
    <row r="14" spans="2:9">
      <c r="B14" s="413" t="s">
        <v>294</v>
      </c>
      <c r="C14" s="240" t="s">
        <v>281</v>
      </c>
      <c r="D14" s="240" t="s">
        <v>287</v>
      </c>
      <c r="E14" s="240"/>
      <c r="F14" s="240"/>
      <c r="G14" s="240"/>
      <c r="H14" s="413"/>
      <c r="I14" s="240" t="s">
        <v>288</v>
      </c>
    </row>
  </sheetData>
  <mergeCells count="3">
    <mergeCell ref="B6:B7"/>
    <mergeCell ref="C6:C7"/>
    <mergeCell ref="D6:H6"/>
  </mergeCells>
  <pageMargins left="0.7" right="0.7" top="0.75" bottom="0.75" header="0.3" footer="0.3"/>
  <pageSetup paperSize="9" orientation="portrait" verticalDpi="1200" r:id="rId1"/>
  <headerFooter>
    <oddFooter>&amp;C_x000D_&amp;1#&amp;"Calibri"&amp;10&amp;K000000 This document is classified as: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27"/>
  <sheetViews>
    <sheetView showGridLines="0" zoomScale="90" zoomScaleNormal="90" workbookViewId="0">
      <selection activeCell="C34" sqref="C34"/>
    </sheetView>
  </sheetViews>
  <sheetFormatPr defaultColWidth="9.140625" defaultRowHeight="16.5"/>
  <cols>
    <col min="1" max="1" width="2.140625" style="46" customWidth="1"/>
    <col min="2" max="2" width="9.140625" style="46"/>
    <col min="3" max="3" width="58.5703125" style="46" customWidth="1"/>
    <col min="4" max="4" width="35.42578125" style="46" customWidth="1"/>
    <col min="5" max="5" width="47.42578125" style="46" customWidth="1"/>
    <col min="6" max="6" width="31.5703125" style="46" customWidth="1"/>
    <col min="7" max="16384" width="9.140625" style="46"/>
  </cols>
  <sheetData>
    <row r="2" spans="2:6" ht="18.75">
      <c r="B2" s="89" t="s">
        <v>295</v>
      </c>
    </row>
    <row r="3" spans="2:6">
      <c r="B3" s="46" t="str">
        <f>'EU OV1'!B3</f>
        <v>31.12.2023 - in EUR million</v>
      </c>
    </row>
    <row r="5" spans="2:6">
      <c r="D5" s="360" t="s">
        <v>296</v>
      </c>
      <c r="E5" s="360" t="s">
        <v>297</v>
      </c>
      <c r="F5" s="99"/>
    </row>
    <row r="6" spans="2:6" ht="49.5">
      <c r="B6" s="630"/>
      <c r="C6" s="630"/>
      <c r="D6" s="52" t="s">
        <v>298</v>
      </c>
      <c r="E6" s="52" t="s">
        <v>299</v>
      </c>
      <c r="F6" s="99"/>
    </row>
    <row r="7" spans="2:6">
      <c r="B7" s="625" t="s">
        <v>300</v>
      </c>
      <c r="C7" s="626"/>
      <c r="D7" s="626"/>
      <c r="E7" s="627"/>
      <c r="F7" s="99"/>
    </row>
    <row r="8" spans="2:6" ht="33">
      <c r="B8" s="396">
        <v>1</v>
      </c>
      <c r="C8" s="397" t="s">
        <v>301</v>
      </c>
      <c r="D8" s="568">
        <v>195</v>
      </c>
      <c r="E8" s="94" t="str">
        <f>+'EU CC2 '!B33</f>
        <v>E2</v>
      </c>
      <c r="F8" s="99"/>
    </row>
    <row r="9" spans="2:6">
      <c r="B9" s="56"/>
      <c r="C9" s="398" t="s">
        <v>302</v>
      </c>
      <c r="D9" s="569">
        <v>0</v>
      </c>
      <c r="E9" s="94"/>
      <c r="F9" s="99"/>
    </row>
    <row r="10" spans="2:6">
      <c r="B10" s="56"/>
      <c r="C10" s="398" t="s">
        <v>303</v>
      </c>
      <c r="D10" s="569">
        <v>0</v>
      </c>
      <c r="E10" s="94"/>
      <c r="F10" s="99"/>
    </row>
    <row r="11" spans="2:6">
      <c r="B11" s="56"/>
      <c r="C11" s="398" t="s">
        <v>304</v>
      </c>
      <c r="D11" s="569">
        <v>0</v>
      </c>
      <c r="E11" s="94"/>
      <c r="F11" s="99"/>
    </row>
    <row r="12" spans="2:6">
      <c r="B12" s="56">
        <v>2</v>
      </c>
      <c r="C12" s="398" t="s">
        <v>305</v>
      </c>
      <c r="D12" s="464">
        <v>286</v>
      </c>
      <c r="E12" s="94" t="str">
        <f>+'EU CC2 '!B44</f>
        <v>E11</v>
      </c>
      <c r="F12" s="399"/>
    </row>
    <row r="13" spans="2:6" ht="33">
      <c r="B13" s="56">
        <v>3</v>
      </c>
      <c r="C13" s="398" t="s">
        <v>306</v>
      </c>
      <c r="D13" s="464">
        <v>281.2</v>
      </c>
      <c r="E13" s="94" t="str">
        <f>'EU CC2 '!B35&amp;", "&amp;'EU CC2 '!B36&amp;", "&amp;'EU CC2 '!B37&amp;", "&amp;'EU CC2 '!B38&amp;", "&amp;'EU CC2 '!B39&amp;", "&amp;'EU CC2 '!B41&amp;", "&amp;'EU CC2 '!B42&amp;", "&amp;'EU CC2 '!B43&amp;", "&amp;'EU CC2 '!B46&amp;" "</f>
        <v xml:space="preserve">E4, E5, E5a, E5b, E6, E8, E9, E10, E13 </v>
      </c>
    </row>
    <row r="14" spans="2:6">
      <c r="B14" s="56" t="s">
        <v>307</v>
      </c>
      <c r="C14" s="398" t="s">
        <v>308</v>
      </c>
      <c r="D14" s="464">
        <v>0</v>
      </c>
      <c r="E14" s="94"/>
    </row>
    <row r="15" spans="2:6" ht="49.5">
      <c r="B15" s="56">
        <v>4</v>
      </c>
      <c r="C15" s="398" t="s">
        <v>309</v>
      </c>
      <c r="D15" s="464">
        <v>0</v>
      </c>
      <c r="E15" s="94"/>
    </row>
    <row r="16" spans="2:6">
      <c r="B16" s="56">
        <v>5</v>
      </c>
      <c r="C16" s="398" t="s">
        <v>310</v>
      </c>
      <c r="D16" s="464">
        <v>0</v>
      </c>
      <c r="E16" s="94"/>
    </row>
    <row r="17" spans="2:5" ht="33">
      <c r="B17" s="56" t="s">
        <v>311</v>
      </c>
      <c r="C17" s="398" t="s">
        <v>312</v>
      </c>
      <c r="D17" s="464">
        <v>16.5</v>
      </c>
      <c r="E17" s="94" t="str">
        <f>+'EU CC2 '!B45</f>
        <v>E12</v>
      </c>
    </row>
    <row r="18" spans="2:5" ht="33">
      <c r="B18" s="52">
        <v>6</v>
      </c>
      <c r="C18" s="400" t="s">
        <v>313</v>
      </c>
      <c r="D18" s="464">
        <v>778.7</v>
      </c>
      <c r="E18" s="94"/>
    </row>
    <row r="19" spans="2:5">
      <c r="B19" s="625" t="s">
        <v>314</v>
      </c>
      <c r="C19" s="626"/>
      <c r="D19" s="626"/>
      <c r="E19" s="627"/>
    </row>
    <row r="20" spans="2:5">
      <c r="B20" s="56">
        <v>7</v>
      </c>
      <c r="C20" s="398" t="s">
        <v>315</v>
      </c>
      <c r="D20" s="464">
        <v>-0.8</v>
      </c>
      <c r="E20" s="56" t="str">
        <f>+'EU CC2 '!B10&amp;", "&amp;'EU CC2 '!B13&amp;", "&amp;'EU CC2 '!B23&amp;" - AVA simplified approach"</f>
        <v>A2, A5, L1 - AVA simplified approach</v>
      </c>
    </row>
    <row r="21" spans="2:5" ht="33">
      <c r="B21" s="56">
        <v>8</v>
      </c>
      <c r="C21" s="398" t="s">
        <v>316</v>
      </c>
      <c r="D21" s="464">
        <v>-15.3</v>
      </c>
      <c r="E21" s="56" t="str">
        <f>'EU CC2 '!B16&amp;" after application of prudential treatment on software assets – EBA/CP/2020/11"</f>
        <v>A8 after application of prudential treatment on software assets – EBA/CP/2020/11</v>
      </c>
    </row>
    <row r="22" spans="2:5">
      <c r="B22" s="56">
        <v>9</v>
      </c>
      <c r="C22" s="398" t="s">
        <v>112</v>
      </c>
      <c r="D22" s="569"/>
      <c r="E22" s="401"/>
    </row>
    <row r="23" spans="2:5" ht="66">
      <c r="B23" s="56">
        <v>10</v>
      </c>
      <c r="C23" s="398" t="s">
        <v>317</v>
      </c>
      <c r="D23" s="464">
        <v>-12.8</v>
      </c>
      <c r="E23" s="56" t="str">
        <f>'EU CC2 '!B18&amp;" acc.to Art.36 (1) c CRR"</f>
        <v>A10 acc.to Art.36 (1) c CRR</v>
      </c>
    </row>
    <row r="24" spans="2:5" ht="49.5">
      <c r="B24" s="56">
        <v>11</v>
      </c>
      <c r="C24" s="398" t="s">
        <v>318</v>
      </c>
      <c r="D24" s="464">
        <v>0</v>
      </c>
      <c r="E24" s="402"/>
    </row>
    <row r="25" spans="2:5" ht="33">
      <c r="B25" s="56">
        <v>12</v>
      </c>
      <c r="C25" s="398" t="s">
        <v>319</v>
      </c>
      <c r="D25" s="464">
        <v>0</v>
      </c>
      <c r="E25" s="402"/>
    </row>
    <row r="26" spans="2:5" ht="33">
      <c r="B26" s="56">
        <v>13</v>
      </c>
      <c r="C26" s="398" t="s">
        <v>320</v>
      </c>
      <c r="D26" s="464">
        <v>0</v>
      </c>
      <c r="E26" s="402"/>
    </row>
    <row r="27" spans="2:5" ht="33">
      <c r="B27" s="56">
        <v>14</v>
      </c>
      <c r="C27" s="398" t="s">
        <v>321</v>
      </c>
      <c r="D27" s="464">
        <v>0</v>
      </c>
      <c r="E27" s="402"/>
    </row>
    <row r="28" spans="2:5">
      <c r="B28" s="56">
        <v>15</v>
      </c>
      <c r="C28" s="398" t="s">
        <v>322</v>
      </c>
      <c r="D28" s="464">
        <v>0</v>
      </c>
      <c r="E28" s="402"/>
    </row>
    <row r="29" spans="2:5" ht="66">
      <c r="B29" s="56">
        <v>16</v>
      </c>
      <c r="C29" s="398" t="s">
        <v>323</v>
      </c>
      <c r="D29" s="464">
        <v>-2.9</v>
      </c>
      <c r="E29" s="403" t="str">
        <f>+'EU CC2 '!B34&amp;" (due to permission for further share buy-backs EUR 1.2 million need to be deducted in addition which is not shown in equity of balance sheet)"</f>
        <v>E3 (due to permission for further share buy-backs EUR 1.2 million need to be deducted in addition which is not shown in equity of balance sheet)</v>
      </c>
    </row>
    <row r="30" spans="2:5" ht="82.5">
      <c r="B30" s="56">
        <v>17</v>
      </c>
      <c r="C30" s="398" t="s">
        <v>324</v>
      </c>
      <c r="D30" s="464">
        <v>0</v>
      </c>
      <c r="E30" s="402"/>
    </row>
    <row r="31" spans="2:5" ht="82.5">
      <c r="B31" s="56">
        <v>18</v>
      </c>
      <c r="C31" s="398" t="s">
        <v>325</v>
      </c>
      <c r="D31" s="464">
        <v>0</v>
      </c>
      <c r="E31" s="402"/>
    </row>
    <row r="32" spans="2:5" ht="82.5">
      <c r="B32" s="56">
        <v>19</v>
      </c>
      <c r="C32" s="398" t="s">
        <v>326</v>
      </c>
      <c r="D32" s="464">
        <v>0</v>
      </c>
      <c r="E32" s="402"/>
    </row>
    <row r="33" spans="2:5">
      <c r="B33" s="56">
        <v>20</v>
      </c>
      <c r="C33" s="398" t="s">
        <v>112</v>
      </c>
      <c r="D33" s="570">
        <v>0</v>
      </c>
      <c r="E33" s="401"/>
    </row>
    <row r="34" spans="2:5" ht="49.5">
      <c r="B34" s="56" t="s">
        <v>327</v>
      </c>
      <c r="C34" s="398" t="s">
        <v>328</v>
      </c>
      <c r="D34" s="464">
        <v>0</v>
      </c>
      <c r="E34" s="404"/>
    </row>
    <row r="35" spans="2:5" ht="33">
      <c r="B35" s="56" t="s">
        <v>329</v>
      </c>
      <c r="C35" s="398" t="s">
        <v>330</v>
      </c>
      <c r="D35" s="464">
        <v>0</v>
      </c>
      <c r="E35" s="402"/>
    </row>
    <row r="36" spans="2:5">
      <c r="B36" s="56" t="s">
        <v>331</v>
      </c>
      <c r="C36" s="398" t="s">
        <v>332</v>
      </c>
      <c r="D36" s="464">
        <v>0</v>
      </c>
      <c r="E36" s="402"/>
    </row>
    <row r="37" spans="2:5">
      <c r="B37" s="56" t="s">
        <v>333</v>
      </c>
      <c r="C37" s="398" t="s">
        <v>334</v>
      </c>
      <c r="D37" s="464">
        <v>0</v>
      </c>
      <c r="E37" s="402"/>
    </row>
    <row r="38" spans="2:5" ht="66">
      <c r="B38" s="56">
        <v>21</v>
      </c>
      <c r="C38" s="398" t="s">
        <v>335</v>
      </c>
      <c r="D38" s="464">
        <v>0</v>
      </c>
      <c r="E38" s="402"/>
    </row>
    <row r="39" spans="2:5" ht="33">
      <c r="B39" s="56">
        <v>22</v>
      </c>
      <c r="C39" s="398" t="s">
        <v>336</v>
      </c>
      <c r="D39" s="464">
        <v>0</v>
      </c>
      <c r="E39" s="402"/>
    </row>
    <row r="40" spans="2:5" ht="66">
      <c r="B40" s="56">
        <v>23</v>
      </c>
      <c r="C40" s="398" t="s">
        <v>337</v>
      </c>
      <c r="D40" s="464">
        <v>0</v>
      </c>
      <c r="E40" s="401"/>
    </row>
    <row r="41" spans="2:5">
      <c r="B41" s="56">
        <v>24</v>
      </c>
      <c r="C41" s="398" t="s">
        <v>112</v>
      </c>
      <c r="D41" s="570">
        <v>0</v>
      </c>
      <c r="E41" s="401"/>
    </row>
    <row r="42" spans="2:5" ht="33">
      <c r="B42" s="56">
        <v>25</v>
      </c>
      <c r="C42" s="398" t="s">
        <v>338</v>
      </c>
      <c r="D42" s="464">
        <v>0</v>
      </c>
      <c r="E42" s="402"/>
    </row>
    <row r="43" spans="2:5">
      <c r="B43" s="56" t="s">
        <v>339</v>
      </c>
      <c r="C43" s="398" t="s">
        <v>340</v>
      </c>
      <c r="D43" s="464">
        <v>0</v>
      </c>
      <c r="E43" s="402"/>
    </row>
    <row r="44" spans="2:5" ht="82.5">
      <c r="B44" s="56" t="s">
        <v>341</v>
      </c>
      <c r="C44" s="398" t="s">
        <v>342</v>
      </c>
      <c r="D44" s="464">
        <v>0</v>
      </c>
      <c r="E44" s="405"/>
    </row>
    <row r="45" spans="2:5">
      <c r="B45" s="56">
        <v>26</v>
      </c>
      <c r="C45" s="398" t="s">
        <v>112</v>
      </c>
      <c r="D45" s="569">
        <v>0</v>
      </c>
      <c r="E45" s="404"/>
    </row>
    <row r="46" spans="2:5" ht="33">
      <c r="B46" s="56">
        <v>27</v>
      </c>
      <c r="C46" s="398" t="s">
        <v>343</v>
      </c>
      <c r="D46" s="464">
        <v>0</v>
      </c>
      <c r="E46" s="402"/>
    </row>
    <row r="47" spans="2:5" ht="66">
      <c r="B47" s="56" t="s">
        <v>344</v>
      </c>
      <c r="C47" s="398" t="s">
        <v>345</v>
      </c>
      <c r="D47" s="464">
        <v>-0.7</v>
      </c>
      <c r="E47" s="403" t="str">
        <f>+'EU CC2 '!B34&amp;" (EUR 0.5 million repurchase costs for own shares), n/a (exclusively regulatory requirement: NPE deduction items and Aricle 33 (1) c)"</f>
        <v>E3 (EUR 0.5 million repurchase costs for own shares), n/a (exclusively regulatory requirement: NPE deduction items and Aricle 33 (1) c)</v>
      </c>
    </row>
    <row r="48" spans="2:5" ht="33">
      <c r="B48" s="56">
        <v>28</v>
      </c>
      <c r="C48" s="400" t="s">
        <v>346</v>
      </c>
      <c r="D48" s="571">
        <v>-32.6</v>
      </c>
      <c r="E48" s="402"/>
    </row>
    <row r="49" spans="2:5">
      <c r="B49" s="56">
        <v>29</v>
      </c>
      <c r="C49" s="400" t="s">
        <v>347</v>
      </c>
      <c r="D49" s="571">
        <v>746.1</v>
      </c>
      <c r="E49" s="402"/>
    </row>
    <row r="50" spans="2:5">
      <c r="B50" s="625" t="s">
        <v>348</v>
      </c>
      <c r="C50" s="626"/>
      <c r="D50" s="626"/>
      <c r="E50" s="627"/>
    </row>
    <row r="51" spans="2:5" ht="33">
      <c r="B51" s="56">
        <v>30</v>
      </c>
      <c r="C51" s="398" t="s">
        <v>301</v>
      </c>
      <c r="D51" s="572">
        <v>0</v>
      </c>
      <c r="E51" s="360"/>
    </row>
    <row r="52" spans="2:5" ht="33">
      <c r="B52" s="56">
        <v>31</v>
      </c>
      <c r="C52" s="398" t="s">
        <v>349</v>
      </c>
      <c r="D52" s="572">
        <v>0</v>
      </c>
      <c r="E52" s="404"/>
    </row>
    <row r="53" spans="2:5" ht="33">
      <c r="B53" s="56">
        <v>32</v>
      </c>
      <c r="C53" s="398" t="s">
        <v>350</v>
      </c>
      <c r="D53" s="572">
        <v>0</v>
      </c>
      <c r="E53" s="404"/>
    </row>
    <row r="54" spans="2:5" ht="49.5">
      <c r="B54" s="56">
        <v>33</v>
      </c>
      <c r="C54" s="398" t="s">
        <v>351</v>
      </c>
      <c r="D54" s="572">
        <v>0</v>
      </c>
      <c r="E54" s="402"/>
    </row>
    <row r="55" spans="2:5" ht="33">
      <c r="B55" s="56" t="s">
        <v>352</v>
      </c>
      <c r="C55" s="398" t="s">
        <v>353</v>
      </c>
      <c r="D55" s="572">
        <v>0</v>
      </c>
      <c r="E55" s="402"/>
    </row>
    <row r="56" spans="2:5" ht="33">
      <c r="B56" s="56" t="s">
        <v>354</v>
      </c>
      <c r="C56" s="398" t="s">
        <v>355</v>
      </c>
      <c r="D56" s="572">
        <v>0</v>
      </c>
      <c r="E56" s="402"/>
    </row>
    <row r="57" spans="2:5" ht="49.5">
      <c r="B57" s="56">
        <v>34</v>
      </c>
      <c r="C57" s="398" t="s">
        <v>356</v>
      </c>
      <c r="D57" s="572">
        <v>0</v>
      </c>
      <c r="E57" s="402"/>
    </row>
    <row r="58" spans="2:5" ht="33">
      <c r="B58" s="56">
        <v>35</v>
      </c>
      <c r="C58" s="398" t="s">
        <v>357</v>
      </c>
      <c r="D58" s="572">
        <v>0</v>
      </c>
      <c r="E58" s="402"/>
    </row>
    <row r="59" spans="2:5" ht="33">
      <c r="B59" s="52">
        <v>36</v>
      </c>
      <c r="C59" s="400" t="s">
        <v>358</v>
      </c>
      <c r="D59" s="572">
        <v>0</v>
      </c>
      <c r="E59" s="402"/>
    </row>
    <row r="60" spans="2:5">
      <c r="B60" s="625" t="s">
        <v>359</v>
      </c>
      <c r="C60" s="626"/>
      <c r="D60" s="626"/>
      <c r="E60" s="627"/>
    </row>
    <row r="61" spans="2:5" ht="33">
      <c r="B61" s="56">
        <v>37</v>
      </c>
      <c r="C61" s="398" t="s">
        <v>360</v>
      </c>
      <c r="D61" s="464">
        <v>0</v>
      </c>
      <c r="E61" s="404"/>
    </row>
    <row r="62" spans="2:5" ht="82.5">
      <c r="B62" s="56">
        <v>38</v>
      </c>
      <c r="C62" s="398" t="s">
        <v>361</v>
      </c>
      <c r="D62" s="464">
        <v>0</v>
      </c>
      <c r="E62" s="402"/>
    </row>
    <row r="63" spans="2:5" ht="82.5">
      <c r="B63" s="56">
        <v>39</v>
      </c>
      <c r="C63" s="398" t="s">
        <v>362</v>
      </c>
      <c r="D63" s="464">
        <v>0</v>
      </c>
      <c r="E63" s="402"/>
    </row>
    <row r="64" spans="2:5" ht="66">
      <c r="B64" s="56">
        <v>40</v>
      </c>
      <c r="C64" s="398" t="s">
        <v>363</v>
      </c>
      <c r="D64" s="464">
        <v>0</v>
      </c>
      <c r="E64" s="402"/>
    </row>
    <row r="65" spans="2:8">
      <c r="B65" s="56">
        <v>41</v>
      </c>
      <c r="C65" s="398" t="s">
        <v>112</v>
      </c>
      <c r="D65" s="570">
        <v>0</v>
      </c>
      <c r="E65" s="402"/>
    </row>
    <row r="66" spans="2:8" ht="33">
      <c r="B66" s="56">
        <v>42</v>
      </c>
      <c r="C66" s="398" t="s">
        <v>364</v>
      </c>
      <c r="D66" s="464">
        <v>0</v>
      </c>
      <c r="E66" s="402"/>
    </row>
    <row r="67" spans="2:8">
      <c r="B67" s="56" t="s">
        <v>365</v>
      </c>
      <c r="C67" s="398" t="s">
        <v>366</v>
      </c>
      <c r="D67" s="464">
        <v>0</v>
      </c>
      <c r="E67" s="402"/>
    </row>
    <row r="68" spans="2:8" ht="33">
      <c r="B68" s="52">
        <v>43</v>
      </c>
      <c r="C68" s="400" t="s">
        <v>367</v>
      </c>
      <c r="D68" s="464">
        <v>0</v>
      </c>
      <c r="E68" s="402"/>
    </row>
    <row r="69" spans="2:8">
      <c r="B69" s="52">
        <v>44</v>
      </c>
      <c r="C69" s="400" t="s">
        <v>368</v>
      </c>
      <c r="D69" s="464">
        <v>0</v>
      </c>
      <c r="E69" s="404"/>
      <c r="H69" s="406"/>
    </row>
    <row r="70" spans="2:8">
      <c r="B70" s="52">
        <v>45</v>
      </c>
      <c r="C70" s="400" t="s">
        <v>369</v>
      </c>
      <c r="D70" s="571">
        <v>746.1</v>
      </c>
      <c r="E70" s="404"/>
      <c r="H70" s="407"/>
    </row>
    <row r="71" spans="2:8">
      <c r="B71" s="625" t="s">
        <v>370</v>
      </c>
      <c r="C71" s="626"/>
      <c r="D71" s="626"/>
      <c r="E71" s="627"/>
      <c r="H71" s="407"/>
    </row>
    <row r="72" spans="2:8" ht="33">
      <c r="B72" s="56">
        <v>46</v>
      </c>
      <c r="C72" s="398" t="s">
        <v>371</v>
      </c>
      <c r="D72" s="464">
        <v>0</v>
      </c>
      <c r="E72" s="402"/>
    </row>
    <row r="73" spans="2:8" ht="49.5">
      <c r="B73" s="56">
        <v>47</v>
      </c>
      <c r="C73" s="398" t="s">
        <v>372</v>
      </c>
      <c r="D73" s="464">
        <v>0</v>
      </c>
      <c r="E73" s="404"/>
    </row>
    <row r="74" spans="2:8" ht="33">
      <c r="B74" s="56" t="s">
        <v>373</v>
      </c>
      <c r="C74" s="398" t="s">
        <v>374</v>
      </c>
      <c r="D74" s="464">
        <v>0</v>
      </c>
      <c r="E74" s="404"/>
    </row>
    <row r="75" spans="2:8" ht="33">
      <c r="B75" s="56" t="s">
        <v>375</v>
      </c>
      <c r="C75" s="398" t="s">
        <v>376</v>
      </c>
      <c r="D75" s="464">
        <v>0</v>
      </c>
      <c r="E75" s="404"/>
    </row>
    <row r="76" spans="2:8" ht="66">
      <c r="B76" s="56">
        <v>48</v>
      </c>
      <c r="C76" s="398" t="s">
        <v>377</v>
      </c>
      <c r="D76" s="464">
        <v>0</v>
      </c>
      <c r="E76" s="402"/>
    </row>
    <row r="77" spans="2:8" ht="33">
      <c r="B77" s="56">
        <v>49</v>
      </c>
      <c r="C77" s="398" t="s">
        <v>378</v>
      </c>
      <c r="D77" s="464">
        <v>0</v>
      </c>
      <c r="E77" s="402"/>
    </row>
    <row r="78" spans="2:8">
      <c r="B78" s="56">
        <v>50</v>
      </c>
      <c r="C78" s="398" t="s">
        <v>379</v>
      </c>
      <c r="D78" s="464">
        <v>0</v>
      </c>
      <c r="E78" s="402"/>
    </row>
    <row r="79" spans="2:8">
      <c r="B79" s="52">
        <v>51</v>
      </c>
      <c r="C79" s="400" t="s">
        <v>380</v>
      </c>
      <c r="D79" s="464">
        <v>0</v>
      </c>
      <c r="E79" s="402"/>
    </row>
    <row r="80" spans="2:8">
      <c r="B80" s="625" t="s">
        <v>381</v>
      </c>
      <c r="C80" s="626"/>
      <c r="D80" s="626"/>
      <c r="E80" s="627"/>
    </row>
    <row r="81" spans="2:5" ht="33">
      <c r="B81" s="56">
        <v>52</v>
      </c>
      <c r="C81" s="398" t="s">
        <v>382</v>
      </c>
      <c r="D81" s="464">
        <v>0</v>
      </c>
      <c r="E81" s="402"/>
    </row>
    <row r="82" spans="2:5" ht="82.5">
      <c r="B82" s="56">
        <v>53</v>
      </c>
      <c r="C82" s="398" t="s">
        <v>383</v>
      </c>
      <c r="D82" s="464">
        <v>0</v>
      </c>
      <c r="E82" s="402"/>
    </row>
    <row r="83" spans="2:5" ht="82.5">
      <c r="B83" s="56">
        <v>54</v>
      </c>
      <c r="C83" s="398" t="s">
        <v>384</v>
      </c>
      <c r="D83" s="464">
        <v>0</v>
      </c>
      <c r="E83" s="402"/>
    </row>
    <row r="84" spans="2:5">
      <c r="B84" s="56" t="s">
        <v>385</v>
      </c>
      <c r="C84" s="398" t="s">
        <v>112</v>
      </c>
      <c r="D84" s="570">
        <v>0</v>
      </c>
      <c r="E84" s="402"/>
    </row>
    <row r="85" spans="2:5" ht="82.5">
      <c r="B85" s="56">
        <v>55</v>
      </c>
      <c r="C85" s="398" t="s">
        <v>386</v>
      </c>
      <c r="D85" s="464">
        <v>0</v>
      </c>
      <c r="E85" s="402"/>
    </row>
    <row r="86" spans="2:5">
      <c r="B86" s="56">
        <v>56</v>
      </c>
      <c r="C86" s="398" t="s">
        <v>112</v>
      </c>
      <c r="D86" s="464">
        <v>0</v>
      </c>
      <c r="E86" s="401"/>
    </row>
    <row r="87" spans="2:5" ht="49.5">
      <c r="B87" s="56" t="s">
        <v>1175</v>
      </c>
      <c r="C87" s="95" t="s">
        <v>387</v>
      </c>
      <c r="D87" s="464">
        <v>0</v>
      </c>
      <c r="E87" s="402"/>
    </row>
    <row r="88" spans="2:5">
      <c r="B88" s="56" t="s">
        <v>388</v>
      </c>
      <c r="C88" s="95" t="s">
        <v>389</v>
      </c>
      <c r="D88" s="464">
        <v>0</v>
      </c>
      <c r="E88" s="402"/>
    </row>
    <row r="89" spans="2:5">
      <c r="B89" s="52">
        <v>57</v>
      </c>
      <c r="C89" s="55" t="s">
        <v>390</v>
      </c>
      <c r="D89" s="464">
        <v>0</v>
      </c>
      <c r="E89" s="408"/>
    </row>
    <row r="90" spans="2:5">
      <c r="B90" s="52">
        <v>58</v>
      </c>
      <c r="C90" s="55" t="s">
        <v>391</v>
      </c>
      <c r="D90" s="464">
        <v>0</v>
      </c>
      <c r="E90" s="402"/>
    </row>
    <row r="91" spans="2:5">
      <c r="B91" s="52">
        <v>59</v>
      </c>
      <c r="C91" s="55" t="s">
        <v>392</v>
      </c>
      <c r="D91" s="464">
        <v>746.1</v>
      </c>
      <c r="E91" s="402"/>
    </row>
    <row r="92" spans="2:5">
      <c r="B92" s="52">
        <v>60</v>
      </c>
      <c r="C92" s="55" t="s">
        <v>393</v>
      </c>
      <c r="D92" s="464">
        <v>3653.2</v>
      </c>
      <c r="E92" s="402"/>
    </row>
    <row r="93" spans="2:5">
      <c r="B93" s="625" t="s">
        <v>394</v>
      </c>
      <c r="C93" s="626"/>
      <c r="D93" s="626"/>
      <c r="E93" s="627"/>
    </row>
    <row r="94" spans="2:5">
      <c r="B94" s="56">
        <v>61</v>
      </c>
      <c r="C94" s="398" t="s">
        <v>395</v>
      </c>
      <c r="D94" s="573">
        <v>0.20419999999999999</v>
      </c>
      <c r="E94" s="402"/>
    </row>
    <row r="95" spans="2:5">
      <c r="B95" s="56">
        <v>62</v>
      </c>
      <c r="C95" s="398" t="s">
        <v>396</v>
      </c>
      <c r="D95" s="573">
        <v>0.20419999999999999</v>
      </c>
      <c r="E95" s="402"/>
    </row>
    <row r="96" spans="2:5">
      <c r="B96" s="56">
        <v>63</v>
      </c>
      <c r="C96" s="398" t="s">
        <v>202</v>
      </c>
      <c r="D96" s="573">
        <v>0.20419999999999999</v>
      </c>
      <c r="E96" s="402"/>
    </row>
    <row r="97" spans="2:5">
      <c r="B97" s="56">
        <v>64</v>
      </c>
      <c r="C97" s="398" t="s">
        <v>397</v>
      </c>
      <c r="D97" s="573">
        <v>9.5399999999999999E-2</v>
      </c>
      <c r="E97" s="402"/>
    </row>
    <row r="98" spans="2:5">
      <c r="B98" s="56">
        <v>65</v>
      </c>
      <c r="C98" s="398" t="s">
        <v>398</v>
      </c>
      <c r="D98" s="573">
        <v>2.5000000000000001E-2</v>
      </c>
      <c r="E98" s="402"/>
    </row>
    <row r="99" spans="2:5">
      <c r="B99" s="56">
        <v>66</v>
      </c>
      <c r="C99" s="398" t="s">
        <v>399</v>
      </c>
      <c r="D99" s="573">
        <v>4.5999999999999999E-3</v>
      </c>
      <c r="E99" s="402"/>
    </row>
    <row r="100" spans="2:5">
      <c r="B100" s="56">
        <v>67</v>
      </c>
      <c r="C100" s="398" t="s">
        <v>400</v>
      </c>
      <c r="D100" s="573">
        <v>2.5000000000000001E-3</v>
      </c>
      <c r="E100" s="402"/>
    </row>
    <row r="101" spans="2:5" ht="49.5">
      <c r="B101" s="56" t="s">
        <v>401</v>
      </c>
      <c r="C101" s="143" t="s">
        <v>402</v>
      </c>
      <c r="D101" s="573">
        <v>0</v>
      </c>
      <c r="E101" s="402"/>
    </row>
    <row r="102" spans="2:5" ht="33">
      <c r="B102" s="157" t="s">
        <v>403</v>
      </c>
      <c r="C102" s="409" t="s">
        <v>404</v>
      </c>
      <c r="D102" s="574">
        <v>1.83E-2</v>
      </c>
      <c r="E102" s="402"/>
    </row>
    <row r="103" spans="2:5" ht="49.5">
      <c r="B103" s="56">
        <v>68</v>
      </c>
      <c r="C103" s="410" t="s">
        <v>405</v>
      </c>
      <c r="D103" s="573">
        <v>9.1700000000000004E-2</v>
      </c>
      <c r="E103" s="402"/>
    </row>
    <row r="104" spans="2:5">
      <c r="B104" s="625" t="s">
        <v>406</v>
      </c>
      <c r="C104" s="626"/>
      <c r="D104" s="626"/>
      <c r="E104" s="627"/>
    </row>
    <row r="105" spans="2:5">
      <c r="B105" s="56">
        <v>69</v>
      </c>
      <c r="C105" s="95" t="s">
        <v>112</v>
      </c>
      <c r="D105" s="575">
        <v>0</v>
      </c>
      <c r="E105" s="401"/>
    </row>
    <row r="106" spans="2:5">
      <c r="B106" s="56">
        <v>70</v>
      </c>
      <c r="C106" s="95" t="s">
        <v>112</v>
      </c>
      <c r="D106" s="575">
        <v>0</v>
      </c>
      <c r="E106" s="401"/>
    </row>
    <row r="107" spans="2:5">
      <c r="B107" s="56">
        <v>71</v>
      </c>
      <c r="C107" s="95" t="s">
        <v>112</v>
      </c>
      <c r="D107" s="575">
        <v>0</v>
      </c>
      <c r="E107" s="401"/>
    </row>
    <row r="108" spans="2:5">
      <c r="B108" s="625" t="s">
        <v>407</v>
      </c>
      <c r="C108" s="626"/>
      <c r="D108" s="626"/>
      <c r="E108" s="627"/>
    </row>
    <row r="109" spans="2:5" ht="82.5">
      <c r="B109" s="56">
        <v>72</v>
      </c>
      <c r="C109" s="398" t="s">
        <v>408</v>
      </c>
      <c r="D109" s="572">
        <v>5.6</v>
      </c>
      <c r="E109" s="56" t="str">
        <f>+'EU CC2 '!B13</f>
        <v>A5</v>
      </c>
    </row>
    <row r="110" spans="2:5" ht="82.5">
      <c r="B110" s="56">
        <v>73</v>
      </c>
      <c r="C110" s="398" t="s">
        <v>409</v>
      </c>
      <c r="D110" s="572">
        <v>0</v>
      </c>
      <c r="E110" s="402"/>
    </row>
    <row r="111" spans="2:5">
      <c r="B111" s="56">
        <v>74</v>
      </c>
      <c r="C111" s="398" t="s">
        <v>112</v>
      </c>
      <c r="D111" s="572">
        <v>0</v>
      </c>
      <c r="E111" s="402"/>
    </row>
    <row r="112" spans="2:5" ht="49.5">
      <c r="B112" s="56">
        <v>75</v>
      </c>
      <c r="C112" s="398" t="s">
        <v>410</v>
      </c>
      <c r="D112" s="572">
        <v>22.3</v>
      </c>
      <c r="E112" s="94" t="str">
        <f>+'EU CC2 '!B18</f>
        <v>A10</v>
      </c>
    </row>
    <row r="113" spans="2:5">
      <c r="B113" s="625" t="s">
        <v>411</v>
      </c>
      <c r="C113" s="626"/>
      <c r="D113" s="626"/>
      <c r="E113" s="627"/>
    </row>
    <row r="114" spans="2:5" ht="49.5">
      <c r="B114" s="56">
        <v>76</v>
      </c>
      <c r="C114" s="398" t="s">
        <v>412</v>
      </c>
      <c r="D114" s="572">
        <v>0</v>
      </c>
      <c r="E114" s="402"/>
    </row>
    <row r="115" spans="2:5" ht="33">
      <c r="B115" s="56">
        <v>77</v>
      </c>
      <c r="C115" s="398" t="s">
        <v>413</v>
      </c>
      <c r="D115" s="572">
        <v>38.299999999999997</v>
      </c>
      <c r="E115" s="402"/>
    </row>
    <row r="116" spans="2:5">
      <c r="B116" s="628">
        <v>78</v>
      </c>
      <c r="C116" s="629" t="s">
        <v>414</v>
      </c>
      <c r="D116" s="572">
        <v>0</v>
      </c>
      <c r="E116" s="402"/>
    </row>
    <row r="117" spans="2:5">
      <c r="B117" s="628"/>
      <c r="C117" s="629"/>
      <c r="D117" s="572">
        <v>0</v>
      </c>
      <c r="E117" s="402"/>
    </row>
    <row r="118" spans="2:5">
      <c r="B118" s="628"/>
      <c r="C118" s="629"/>
      <c r="D118" s="572">
        <v>0</v>
      </c>
      <c r="E118" s="402"/>
    </row>
    <row r="119" spans="2:5">
      <c r="B119" s="628"/>
      <c r="C119" s="629"/>
      <c r="D119" s="572">
        <v>0</v>
      </c>
      <c r="E119" s="402"/>
    </row>
    <row r="120" spans="2:5" ht="43.5" customHeight="1">
      <c r="B120" s="56">
        <v>79</v>
      </c>
      <c r="C120" s="398" t="s">
        <v>415</v>
      </c>
      <c r="D120" s="572">
        <v>0</v>
      </c>
      <c r="E120" s="402"/>
    </row>
    <row r="121" spans="2:5">
      <c r="B121" s="625" t="s">
        <v>416</v>
      </c>
      <c r="C121" s="626"/>
      <c r="D121" s="626"/>
      <c r="E121" s="627"/>
    </row>
    <row r="122" spans="2:5" ht="33">
      <c r="B122" s="56">
        <v>80</v>
      </c>
      <c r="C122" s="398" t="s">
        <v>417</v>
      </c>
      <c r="D122" s="572">
        <v>0</v>
      </c>
      <c r="E122" s="402"/>
    </row>
    <row r="123" spans="2:5" ht="33">
      <c r="B123" s="56">
        <v>81</v>
      </c>
      <c r="C123" s="398" t="s">
        <v>418</v>
      </c>
      <c r="D123" s="572">
        <v>0</v>
      </c>
      <c r="E123" s="360"/>
    </row>
    <row r="124" spans="2:5" ht="33">
      <c r="B124" s="56">
        <v>82</v>
      </c>
      <c r="C124" s="398" t="s">
        <v>419</v>
      </c>
      <c r="D124" s="572">
        <v>0</v>
      </c>
      <c r="E124" s="402"/>
    </row>
    <row r="125" spans="2:5" ht="33">
      <c r="B125" s="56">
        <v>83</v>
      </c>
      <c r="C125" s="398" t="s">
        <v>420</v>
      </c>
      <c r="D125" s="572">
        <v>0</v>
      </c>
      <c r="E125" s="402"/>
    </row>
    <row r="126" spans="2:5" ht="33">
      <c r="B126" s="56">
        <v>84</v>
      </c>
      <c r="C126" s="398" t="s">
        <v>421</v>
      </c>
      <c r="D126" s="572">
        <v>0</v>
      </c>
      <c r="E126" s="402"/>
    </row>
    <row r="127" spans="2:5" ht="33">
      <c r="B127" s="56">
        <v>85</v>
      </c>
      <c r="C127" s="398" t="s">
        <v>422</v>
      </c>
      <c r="D127" s="572">
        <v>0</v>
      </c>
      <c r="E127" s="402"/>
    </row>
  </sheetData>
  <mergeCells count="14">
    <mergeCell ref="B71:E71"/>
    <mergeCell ref="B6:C6"/>
    <mergeCell ref="B7:E7"/>
    <mergeCell ref="B19:E19"/>
    <mergeCell ref="B50:E50"/>
    <mergeCell ref="B60:E60"/>
    <mergeCell ref="B121:E121"/>
    <mergeCell ref="B80:E80"/>
    <mergeCell ref="B93:E93"/>
    <mergeCell ref="B108:E108"/>
    <mergeCell ref="B113:E113"/>
    <mergeCell ref="B116:B119"/>
    <mergeCell ref="C116:C119"/>
    <mergeCell ref="B104:E104"/>
  </mergeCells>
  <pageMargins left="0.7" right="0.7" top="0.75" bottom="0.75" header="0.3" footer="0.3"/>
  <pageSetup paperSize="9" orientation="portrait" verticalDpi="1200" r:id="rId1"/>
  <headerFooter>
    <oddFooter>&amp;C_x000D_&amp;1#&amp;"Calibri"&amp;10&amp;K000000 This document is classified as: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2D00-2B67-4D9B-8693-E872467393B6}">
  <dimension ref="B1:T47"/>
  <sheetViews>
    <sheetView showGridLines="0" zoomScale="90" zoomScaleNormal="90" zoomScalePageLayoutView="70" workbookViewId="0">
      <selection activeCell="D6" sqref="D6"/>
    </sheetView>
  </sheetViews>
  <sheetFormatPr defaultColWidth="9" defaultRowHeight="16.5"/>
  <cols>
    <col min="1" max="1" width="1.7109375" style="2" customWidth="1"/>
    <col min="2" max="2" width="9" style="2"/>
    <col min="3" max="3" width="60.42578125" style="2" customWidth="1"/>
    <col min="4" max="5" width="31.42578125" style="27" customWidth="1"/>
    <col min="6" max="6" width="31.42578125" style="2" customWidth="1"/>
    <col min="7" max="16384" width="9" style="2"/>
  </cols>
  <sheetData>
    <row r="1" spans="2:20" ht="18">
      <c r="C1" s="392"/>
    </row>
    <row r="2" spans="2:20" ht="18.75">
      <c r="B2" s="393" t="s">
        <v>423</v>
      </c>
    </row>
    <row r="3" spans="2:20" ht="15" customHeight="1">
      <c r="B3" s="46" t="str">
        <f>'EU OV1'!B3</f>
        <v>31.12.2023 - in EUR million</v>
      </c>
      <c r="C3" s="62"/>
      <c r="D3" s="62"/>
      <c r="E3" s="62"/>
      <c r="F3" s="62"/>
      <c r="G3" s="62"/>
      <c r="H3" s="62"/>
      <c r="I3" s="62"/>
      <c r="J3" s="62"/>
      <c r="K3" s="62"/>
      <c r="L3" s="62"/>
      <c r="M3" s="62"/>
      <c r="N3" s="62"/>
      <c r="O3" s="62"/>
      <c r="P3" s="62"/>
      <c r="Q3" s="62"/>
      <c r="R3" s="62"/>
      <c r="S3" s="62"/>
      <c r="T3" s="62"/>
    </row>
    <row r="4" spans="2:20">
      <c r="B4" s="62"/>
      <c r="C4" s="62"/>
      <c r="D4" s="62"/>
      <c r="E4" s="62"/>
      <c r="F4" s="62"/>
      <c r="G4" s="62"/>
      <c r="H4" s="62"/>
      <c r="I4" s="62"/>
      <c r="J4" s="62"/>
      <c r="K4" s="62"/>
      <c r="L4" s="62"/>
      <c r="M4" s="62"/>
      <c r="N4" s="62"/>
      <c r="O4" s="62"/>
      <c r="P4" s="62"/>
      <c r="Q4" s="62"/>
      <c r="R4" s="62"/>
      <c r="S4" s="62"/>
      <c r="T4" s="62"/>
    </row>
    <row r="5" spans="2:20">
      <c r="D5" s="70" t="s">
        <v>95</v>
      </c>
      <c r="E5" s="70" t="s">
        <v>96</v>
      </c>
      <c r="F5" s="70" t="s">
        <v>97</v>
      </c>
    </row>
    <row r="6" spans="2:20" ht="49.5">
      <c r="C6" s="63"/>
      <c r="D6" s="65" t="s">
        <v>424</v>
      </c>
      <c r="E6" s="65" t="s">
        <v>425</v>
      </c>
      <c r="F6" s="65" t="s">
        <v>426</v>
      </c>
    </row>
    <row r="7" spans="2:20">
      <c r="C7" s="63"/>
      <c r="D7" s="65" t="s">
        <v>427</v>
      </c>
      <c r="E7" s="65" t="s">
        <v>427</v>
      </c>
      <c r="F7" s="65"/>
    </row>
    <row r="8" spans="2:20" ht="30" customHeight="1">
      <c r="B8" s="631" t="s">
        <v>1173</v>
      </c>
      <c r="C8" s="632"/>
      <c r="D8" s="632"/>
      <c r="E8" s="632"/>
      <c r="F8" s="633"/>
    </row>
    <row r="9" spans="2:20">
      <c r="B9" s="241" t="s">
        <v>428</v>
      </c>
      <c r="C9" s="394" t="s">
        <v>237</v>
      </c>
      <c r="D9" s="565">
        <v>1254.5</v>
      </c>
      <c r="E9" s="565">
        <f>+D9</f>
        <v>1254.5</v>
      </c>
      <c r="F9" s="566"/>
      <c r="J9" s="395"/>
      <c r="K9" s="395"/>
    </row>
    <row r="10" spans="2:20">
      <c r="B10" s="241" t="s">
        <v>429</v>
      </c>
      <c r="C10" s="394" t="s">
        <v>238</v>
      </c>
      <c r="D10" s="565">
        <v>29.5</v>
      </c>
      <c r="E10" s="565">
        <f>+D10</f>
        <v>29.5</v>
      </c>
      <c r="F10" s="566">
        <f>+'EU CC1'!B20</f>
        <v>7</v>
      </c>
      <c r="J10" s="395"/>
      <c r="K10" s="395"/>
    </row>
    <row r="11" spans="2:20">
      <c r="B11" s="241" t="s">
        <v>430</v>
      </c>
      <c r="C11" s="394" t="s">
        <v>239</v>
      </c>
      <c r="D11" s="565">
        <v>66.599999999999994</v>
      </c>
      <c r="E11" s="565">
        <f t="shared" ref="E11:E47" si="0">+D11</f>
        <v>66.599999999999994</v>
      </c>
      <c r="F11" s="566"/>
      <c r="J11" s="395"/>
      <c r="K11" s="395"/>
    </row>
    <row r="12" spans="2:20">
      <c r="B12" s="241" t="s">
        <v>431</v>
      </c>
      <c r="C12" s="394" t="s">
        <v>240</v>
      </c>
      <c r="D12" s="565">
        <v>3489.2</v>
      </c>
      <c r="E12" s="565">
        <f t="shared" si="0"/>
        <v>3489.2</v>
      </c>
      <c r="F12" s="566"/>
      <c r="J12" s="395"/>
      <c r="K12" s="395"/>
    </row>
    <row r="13" spans="2:20">
      <c r="B13" s="241" t="s">
        <v>432</v>
      </c>
      <c r="C13" s="394" t="s">
        <v>241</v>
      </c>
      <c r="D13" s="565">
        <v>1178.5999999999999</v>
      </c>
      <c r="E13" s="565">
        <f t="shared" si="0"/>
        <v>1178.5999999999999</v>
      </c>
      <c r="F13" s="566" t="str">
        <f>'EU CC1'!B20&amp;", "&amp;'EU CC1'!B109</f>
        <v>7, 72</v>
      </c>
      <c r="J13" s="395"/>
      <c r="K13" s="395"/>
    </row>
    <row r="14" spans="2:20">
      <c r="B14" s="241" t="s">
        <v>433</v>
      </c>
      <c r="C14" s="394" t="s">
        <v>242</v>
      </c>
      <c r="D14" s="565">
        <v>54.3</v>
      </c>
      <c r="E14" s="565">
        <f t="shared" si="0"/>
        <v>54.3</v>
      </c>
      <c r="F14" s="566"/>
      <c r="J14" s="395"/>
      <c r="K14" s="395"/>
    </row>
    <row r="15" spans="2:20">
      <c r="B15" s="241" t="s">
        <v>434</v>
      </c>
      <c r="C15" s="394" t="s">
        <v>243</v>
      </c>
      <c r="D15" s="565">
        <v>3.3</v>
      </c>
      <c r="E15" s="565">
        <f t="shared" si="0"/>
        <v>3.3</v>
      </c>
      <c r="F15" s="566"/>
      <c r="J15" s="395"/>
      <c r="K15" s="395"/>
    </row>
    <row r="16" spans="2:20">
      <c r="B16" s="241" t="s">
        <v>435</v>
      </c>
      <c r="C16" s="394" t="s">
        <v>244</v>
      </c>
      <c r="D16" s="565">
        <v>23.3</v>
      </c>
      <c r="E16" s="565">
        <f t="shared" si="0"/>
        <v>23.3</v>
      </c>
      <c r="F16" s="566">
        <f>+'EU CC1'!B21</f>
        <v>8</v>
      </c>
      <c r="J16" s="395"/>
      <c r="K16" s="395"/>
    </row>
    <row r="17" spans="2:11">
      <c r="B17" s="241" t="s">
        <v>436</v>
      </c>
      <c r="C17" s="394" t="s">
        <v>245</v>
      </c>
      <c r="D17" s="565">
        <v>1.7</v>
      </c>
      <c r="E17" s="565">
        <f t="shared" si="0"/>
        <v>1.7</v>
      </c>
      <c r="F17" s="566"/>
      <c r="J17" s="395"/>
      <c r="K17" s="395"/>
    </row>
    <row r="18" spans="2:11">
      <c r="B18" s="241" t="s">
        <v>437</v>
      </c>
      <c r="C18" s="394" t="s">
        <v>246</v>
      </c>
      <c r="D18" s="565">
        <v>35.1</v>
      </c>
      <c r="E18" s="565">
        <f t="shared" si="0"/>
        <v>35.1</v>
      </c>
      <c r="F18" s="566" t="str">
        <f>+'EU CC1'!B23&amp;", "&amp;'EU CC1'!B112</f>
        <v>10, 75</v>
      </c>
      <c r="J18" s="395"/>
      <c r="K18" s="395"/>
    </row>
    <row r="19" spans="2:11">
      <c r="B19" s="241" t="s">
        <v>438</v>
      </c>
      <c r="C19" s="394" t="s">
        <v>247</v>
      </c>
      <c r="D19" s="565">
        <v>14</v>
      </c>
      <c r="E19" s="565">
        <f t="shared" si="0"/>
        <v>14</v>
      </c>
      <c r="F19" s="566"/>
      <c r="J19" s="395"/>
      <c r="K19" s="395"/>
    </row>
    <row r="20" spans="2:11">
      <c r="B20" s="241" t="s">
        <v>439</v>
      </c>
      <c r="C20" s="394" t="s">
        <v>248</v>
      </c>
      <c r="D20" s="565">
        <v>1.3</v>
      </c>
      <c r="E20" s="565">
        <f t="shared" si="0"/>
        <v>1.3</v>
      </c>
      <c r="F20" s="566"/>
      <c r="J20" s="395"/>
      <c r="K20" s="395"/>
    </row>
    <row r="21" spans="2:11">
      <c r="B21" s="96" t="s">
        <v>440</v>
      </c>
      <c r="C21" s="67" t="s">
        <v>441</v>
      </c>
      <c r="D21" s="567">
        <v>6151.5</v>
      </c>
      <c r="E21" s="567">
        <f t="shared" si="0"/>
        <v>6151.5</v>
      </c>
      <c r="F21" s="566"/>
      <c r="J21" s="395"/>
      <c r="K21" s="395"/>
    </row>
    <row r="22" spans="2:11" ht="30" customHeight="1">
      <c r="B22" s="631" t="s">
        <v>1174</v>
      </c>
      <c r="C22" s="632"/>
      <c r="D22" s="632"/>
      <c r="E22" s="632"/>
      <c r="F22" s="633"/>
    </row>
    <row r="23" spans="2:11">
      <c r="B23" s="241" t="s">
        <v>442</v>
      </c>
      <c r="C23" s="394" t="s">
        <v>251</v>
      </c>
      <c r="D23" s="565">
        <v>4.2</v>
      </c>
      <c r="E23" s="565">
        <f t="shared" si="0"/>
        <v>4.2</v>
      </c>
      <c r="F23" s="566">
        <f>+'EU CC1'!B20</f>
        <v>7</v>
      </c>
      <c r="J23" s="395"/>
      <c r="K23" s="395"/>
    </row>
    <row r="24" spans="2:11">
      <c r="B24" s="241" t="s">
        <v>443</v>
      </c>
      <c r="C24" s="394" t="s">
        <v>444</v>
      </c>
      <c r="D24" s="565">
        <v>106.8</v>
      </c>
      <c r="E24" s="565">
        <f t="shared" si="0"/>
        <v>106.8</v>
      </c>
      <c r="F24" s="566"/>
      <c r="J24" s="395"/>
      <c r="K24" s="395"/>
    </row>
    <row r="25" spans="2:11">
      <c r="B25" s="241" t="s">
        <v>445</v>
      </c>
      <c r="C25" s="394" t="s">
        <v>446</v>
      </c>
      <c r="D25" s="565">
        <v>5032.6000000000004</v>
      </c>
      <c r="E25" s="565">
        <f t="shared" si="0"/>
        <v>5032.6000000000004</v>
      </c>
      <c r="F25" s="566"/>
      <c r="J25" s="395"/>
      <c r="K25" s="395"/>
    </row>
    <row r="26" spans="2:11">
      <c r="B26" s="241" t="s">
        <v>447</v>
      </c>
      <c r="C26" s="394" t="s">
        <v>448</v>
      </c>
      <c r="D26" s="565">
        <v>59.3</v>
      </c>
      <c r="E26" s="565">
        <f t="shared" si="0"/>
        <v>59.3</v>
      </c>
      <c r="F26" s="566"/>
      <c r="J26" s="395"/>
      <c r="K26" s="395"/>
    </row>
    <row r="27" spans="2:11">
      <c r="B27" s="241" t="s">
        <v>449</v>
      </c>
      <c r="C27" s="394" t="s">
        <v>253</v>
      </c>
      <c r="D27" s="565">
        <v>99.2</v>
      </c>
      <c r="E27" s="565">
        <f t="shared" si="0"/>
        <v>99.2</v>
      </c>
      <c r="F27" s="566"/>
      <c r="J27" s="395"/>
      <c r="K27" s="395"/>
    </row>
    <row r="28" spans="2:11">
      <c r="B28" s="241" t="s">
        <v>450</v>
      </c>
      <c r="C28" s="394" t="s">
        <v>451</v>
      </c>
      <c r="D28" s="565">
        <v>4.0999999999999996</v>
      </c>
      <c r="E28" s="565">
        <f t="shared" si="0"/>
        <v>4.0999999999999996</v>
      </c>
      <c r="F28" s="566"/>
      <c r="J28" s="395"/>
      <c r="K28" s="395"/>
    </row>
    <row r="29" spans="2:11">
      <c r="B29" s="241" t="s">
        <v>452</v>
      </c>
      <c r="C29" s="394" t="s">
        <v>255</v>
      </c>
      <c r="D29" s="565">
        <v>44.2</v>
      </c>
      <c r="E29" s="565">
        <f t="shared" si="0"/>
        <v>44.2</v>
      </c>
      <c r="F29" s="566"/>
      <c r="J29" s="395"/>
      <c r="K29" s="395"/>
    </row>
    <row r="30" spans="2:11">
      <c r="B30" s="96" t="s">
        <v>453</v>
      </c>
      <c r="C30" s="67" t="s">
        <v>256</v>
      </c>
      <c r="D30" s="567">
        <f>6151.5-801.1</f>
        <v>5350.4</v>
      </c>
      <c r="E30" s="567">
        <f t="shared" si="0"/>
        <v>5350.4</v>
      </c>
      <c r="F30" s="566"/>
      <c r="J30" s="395"/>
      <c r="K30" s="395"/>
    </row>
    <row r="31" spans="2:11" ht="15" customHeight="1">
      <c r="B31" s="631" t="s">
        <v>454</v>
      </c>
      <c r="C31" s="632"/>
      <c r="D31" s="632"/>
      <c r="E31" s="632"/>
      <c r="F31" s="633"/>
    </row>
    <row r="32" spans="2:11">
      <c r="B32" s="241" t="s">
        <v>455</v>
      </c>
      <c r="C32" s="394" t="s">
        <v>456</v>
      </c>
      <c r="D32" s="565">
        <v>801.1</v>
      </c>
      <c r="E32" s="565">
        <f t="shared" si="0"/>
        <v>801.1</v>
      </c>
      <c r="F32" s="566"/>
      <c r="J32" s="395"/>
      <c r="K32" s="395"/>
    </row>
    <row r="33" spans="2:11">
      <c r="B33" s="241" t="s">
        <v>457</v>
      </c>
      <c r="C33" s="394" t="s">
        <v>458</v>
      </c>
      <c r="D33" s="565">
        <v>195</v>
      </c>
      <c r="E33" s="565">
        <f t="shared" si="0"/>
        <v>195</v>
      </c>
      <c r="F33" s="566">
        <f>+'EU CC1'!B8</f>
        <v>1</v>
      </c>
      <c r="J33" s="395"/>
      <c r="K33" s="395"/>
    </row>
    <row r="34" spans="2:11">
      <c r="B34" s="241" t="s">
        <v>459</v>
      </c>
      <c r="C34" s="394" t="s">
        <v>460</v>
      </c>
      <c r="D34" s="565">
        <v>-2.2000000000000002</v>
      </c>
      <c r="E34" s="565">
        <f t="shared" si="0"/>
        <v>-2.2000000000000002</v>
      </c>
      <c r="F34" s="566">
        <f>+'EU CC1'!B29</f>
        <v>16</v>
      </c>
      <c r="J34" s="395"/>
      <c r="K34" s="395"/>
    </row>
    <row r="35" spans="2:11">
      <c r="B35" s="241" t="s">
        <v>461</v>
      </c>
      <c r="C35" s="394" t="s">
        <v>462</v>
      </c>
      <c r="D35" s="565">
        <v>237.9</v>
      </c>
      <c r="E35" s="565">
        <f t="shared" si="0"/>
        <v>237.9</v>
      </c>
      <c r="F35" s="566">
        <f>+'EU CC1'!B13</f>
        <v>3</v>
      </c>
      <c r="J35" s="395"/>
      <c r="K35" s="395"/>
    </row>
    <row r="36" spans="2:11">
      <c r="B36" s="241" t="s">
        <v>463</v>
      </c>
      <c r="C36" s="394" t="s">
        <v>464</v>
      </c>
      <c r="D36" s="565">
        <f>-48.6</f>
        <v>-48.6</v>
      </c>
      <c r="E36" s="565">
        <f t="shared" si="0"/>
        <v>-48.6</v>
      </c>
      <c r="F36" s="566">
        <f>+'EU CC1'!B13</f>
        <v>3</v>
      </c>
      <c r="J36" s="395"/>
      <c r="K36" s="395"/>
    </row>
    <row r="37" spans="2:11">
      <c r="B37" s="241" t="s">
        <v>465</v>
      </c>
      <c r="C37" s="394" t="s">
        <v>466</v>
      </c>
      <c r="D37" s="565">
        <v>3.2</v>
      </c>
      <c r="E37" s="565">
        <f>+D37</f>
        <v>3.2</v>
      </c>
      <c r="F37" s="566">
        <f>+'EU CC1'!B13</f>
        <v>3</v>
      </c>
      <c r="J37" s="395"/>
      <c r="K37" s="395"/>
    </row>
    <row r="38" spans="2:11">
      <c r="B38" s="241" t="s">
        <v>467</v>
      </c>
      <c r="C38" s="394" t="s">
        <v>468</v>
      </c>
      <c r="D38" s="565">
        <v>0.5</v>
      </c>
      <c r="E38" s="565">
        <f>+D38</f>
        <v>0.5</v>
      </c>
      <c r="F38" s="566">
        <f>+'EU CC1'!B13</f>
        <v>3</v>
      </c>
      <c r="J38" s="395"/>
      <c r="K38" s="395"/>
    </row>
    <row r="39" spans="2:11">
      <c r="B39" s="241" t="s">
        <v>469</v>
      </c>
      <c r="C39" s="394" t="s">
        <v>470</v>
      </c>
      <c r="D39" s="565">
        <v>-11.2</v>
      </c>
      <c r="E39" s="565">
        <f t="shared" si="0"/>
        <v>-11.2</v>
      </c>
      <c r="F39" s="566">
        <f>+'EU CC1'!B13</f>
        <v>3</v>
      </c>
      <c r="J39" s="395"/>
      <c r="K39" s="395"/>
    </row>
    <row r="40" spans="2:11">
      <c r="B40" s="241" t="s">
        <v>471</v>
      </c>
      <c r="C40" s="394" t="s">
        <v>472</v>
      </c>
      <c r="D40" s="565">
        <v>426.5</v>
      </c>
      <c r="E40" s="565">
        <f t="shared" si="0"/>
        <v>426.5</v>
      </c>
      <c r="F40" s="566"/>
      <c r="J40" s="395"/>
      <c r="K40" s="395"/>
    </row>
    <row r="41" spans="2:11">
      <c r="B41" s="241" t="s">
        <v>473</v>
      </c>
      <c r="C41" s="394" t="s">
        <v>474</v>
      </c>
      <c r="D41" s="565">
        <v>19.5</v>
      </c>
      <c r="E41" s="565">
        <f t="shared" si="0"/>
        <v>19.5</v>
      </c>
      <c r="F41" s="566">
        <f>+'EU CC1'!B13</f>
        <v>3</v>
      </c>
      <c r="J41" s="395"/>
      <c r="K41" s="395"/>
    </row>
    <row r="42" spans="2:11">
      <c r="B42" s="241" t="s">
        <v>475</v>
      </c>
      <c r="C42" s="394" t="s">
        <v>476</v>
      </c>
      <c r="D42" s="565">
        <v>22.7</v>
      </c>
      <c r="E42" s="565">
        <f t="shared" si="0"/>
        <v>22.7</v>
      </c>
      <c r="F42" s="566">
        <f>+'EU CC1'!B13</f>
        <v>3</v>
      </c>
      <c r="J42" s="395"/>
      <c r="K42" s="395"/>
    </row>
    <row r="43" spans="2:11">
      <c r="B43" s="241" t="s">
        <v>477</v>
      </c>
      <c r="C43" s="394" t="s">
        <v>478</v>
      </c>
      <c r="D43" s="565">
        <v>55.4</v>
      </c>
      <c r="E43" s="565">
        <f t="shared" si="0"/>
        <v>55.4</v>
      </c>
      <c r="F43" s="566">
        <f>+'EU CC1'!B13</f>
        <v>3</v>
      </c>
      <c r="J43" s="395"/>
      <c r="K43" s="395"/>
    </row>
    <row r="44" spans="2:11">
      <c r="B44" s="241" t="s">
        <v>479</v>
      </c>
      <c r="C44" s="394" t="s">
        <v>480</v>
      </c>
      <c r="D44" s="565">
        <f>328.9-D45-D46</f>
        <v>286.29999999999995</v>
      </c>
      <c r="E44" s="565">
        <f t="shared" si="0"/>
        <v>286.29999999999995</v>
      </c>
      <c r="F44" s="566" t="str">
        <f>+'EU CC1'!B12&amp;"  "</f>
        <v xml:space="preserve">2  </v>
      </c>
      <c r="J44" s="395"/>
      <c r="K44" s="395"/>
    </row>
    <row r="45" spans="2:11">
      <c r="B45" s="241" t="s">
        <v>481</v>
      </c>
      <c r="C45" s="394" t="s">
        <v>482</v>
      </c>
      <c r="D45" s="565">
        <v>41.1</v>
      </c>
      <c r="E45" s="565">
        <f t="shared" si="0"/>
        <v>41.1</v>
      </c>
      <c r="F45" s="566" t="str">
        <f>+'EU CC1'!B17</f>
        <v>EU-5a</v>
      </c>
    </row>
    <row r="46" spans="2:11" ht="15" customHeight="1">
      <c r="B46" s="241" t="s">
        <v>483</v>
      </c>
      <c r="C46" s="394" t="s">
        <v>484</v>
      </c>
      <c r="D46" s="565">
        <v>1.5</v>
      </c>
      <c r="E46" s="565">
        <f t="shared" si="0"/>
        <v>1.5</v>
      </c>
      <c r="F46" s="566">
        <v>3</v>
      </c>
    </row>
    <row r="47" spans="2:11">
      <c r="B47" s="96" t="s">
        <v>485</v>
      </c>
      <c r="C47" s="67" t="s">
        <v>486</v>
      </c>
      <c r="D47" s="567">
        <v>801.1</v>
      </c>
      <c r="E47" s="567">
        <f t="shared" si="0"/>
        <v>801.1</v>
      </c>
      <c r="F47" s="566"/>
    </row>
  </sheetData>
  <mergeCells count="3">
    <mergeCell ref="B8:F8"/>
    <mergeCell ref="B22:F22"/>
    <mergeCell ref="B31:F31"/>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&amp;C&amp;P_x000D_&amp;1#&amp;"Calibri"&amp;10&amp;K000000 This document is classified as: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5076-4923-4F70-8219-01F9E719112C}">
  <sheetPr>
    <pageSetUpPr fitToPage="1"/>
  </sheetPr>
  <dimension ref="B2:D54"/>
  <sheetViews>
    <sheetView showGridLines="0" zoomScale="90" zoomScaleNormal="90" zoomScalePageLayoutView="90" workbookViewId="0"/>
  </sheetViews>
  <sheetFormatPr defaultColWidth="9" defaultRowHeight="16.5"/>
  <cols>
    <col min="1" max="1" width="1.85546875" style="2" customWidth="1"/>
    <col min="2" max="2" width="9" style="2"/>
    <col min="3" max="3" width="85.85546875" style="2" customWidth="1"/>
    <col min="4" max="4" width="45.5703125" style="107" customWidth="1"/>
    <col min="5" max="16384" width="9" style="2"/>
  </cols>
  <sheetData>
    <row r="2" spans="2:4" ht="18.75">
      <c r="B2" s="367" t="s">
        <v>487</v>
      </c>
    </row>
    <row r="3" spans="2:4">
      <c r="B3" s="46" t="str">
        <f>'EU OV1'!B3</f>
        <v>31.12.2023 - in EUR million</v>
      </c>
    </row>
    <row r="5" spans="2:4">
      <c r="C5" s="384"/>
      <c r="D5" s="56" t="s">
        <v>95</v>
      </c>
    </row>
    <row r="6" spans="2:4">
      <c r="B6" s="70">
        <v>1</v>
      </c>
      <c r="C6" s="385" t="s">
        <v>488</v>
      </c>
      <c r="D6" s="56" t="s">
        <v>489</v>
      </c>
    </row>
    <row r="7" spans="2:4">
      <c r="B7" s="70">
        <v>2</v>
      </c>
      <c r="C7" s="385" t="s">
        <v>490</v>
      </c>
      <c r="D7" s="386" t="s">
        <v>491</v>
      </c>
    </row>
    <row r="8" spans="2:4">
      <c r="B8" s="70" t="s">
        <v>196</v>
      </c>
      <c r="C8" s="385" t="s">
        <v>492</v>
      </c>
      <c r="D8" s="386" t="s">
        <v>493</v>
      </c>
    </row>
    <row r="9" spans="2:4">
      <c r="B9" s="70">
        <v>3</v>
      </c>
      <c r="C9" s="385" t="s">
        <v>494</v>
      </c>
      <c r="D9" s="386" t="s">
        <v>495</v>
      </c>
    </row>
    <row r="10" spans="2:4">
      <c r="B10" s="70" t="s">
        <v>496</v>
      </c>
      <c r="C10" s="385" t="s">
        <v>497</v>
      </c>
      <c r="D10" s="386" t="s">
        <v>498</v>
      </c>
    </row>
    <row r="11" spans="2:4">
      <c r="B11" s="70"/>
      <c r="C11" s="387" t="s">
        <v>499</v>
      </c>
      <c r="D11" s="386"/>
    </row>
    <row r="12" spans="2:4">
      <c r="B12" s="70">
        <v>4</v>
      </c>
      <c r="C12" s="385" t="s">
        <v>500</v>
      </c>
      <c r="D12" s="56" t="s">
        <v>395</v>
      </c>
    </row>
    <row r="13" spans="2:4">
      <c r="B13" s="70">
        <v>5</v>
      </c>
      <c r="C13" s="385" t="s">
        <v>501</v>
      </c>
      <c r="D13" s="56" t="s">
        <v>395</v>
      </c>
    </row>
    <row r="14" spans="2:4">
      <c r="B14" s="70">
        <v>6</v>
      </c>
      <c r="C14" s="385" t="s">
        <v>502</v>
      </c>
      <c r="D14" s="386" t="s">
        <v>503</v>
      </c>
    </row>
    <row r="15" spans="2:4">
      <c r="B15" s="70">
        <v>7</v>
      </c>
      <c r="C15" s="385" t="s">
        <v>504</v>
      </c>
      <c r="D15" s="386" t="s">
        <v>505</v>
      </c>
    </row>
    <row r="16" spans="2:4">
      <c r="B16" s="70">
        <v>8</v>
      </c>
      <c r="C16" s="385" t="s">
        <v>506</v>
      </c>
      <c r="D16" s="240" t="s">
        <v>507</v>
      </c>
    </row>
    <row r="17" spans="2:4">
      <c r="B17" s="70">
        <v>9</v>
      </c>
      <c r="C17" s="385" t="s">
        <v>508</v>
      </c>
      <c r="D17" s="386" t="s">
        <v>507</v>
      </c>
    </row>
    <row r="18" spans="2:4">
      <c r="B18" s="70" t="s">
        <v>509</v>
      </c>
      <c r="C18" s="385" t="s">
        <v>510</v>
      </c>
      <c r="D18" s="386" t="s">
        <v>511</v>
      </c>
    </row>
    <row r="19" spans="2:4">
      <c r="B19" s="70" t="s">
        <v>512</v>
      </c>
      <c r="C19" s="385" t="s">
        <v>513</v>
      </c>
      <c r="D19" s="386" t="s">
        <v>498</v>
      </c>
    </row>
    <row r="20" spans="2:4">
      <c r="B20" s="70">
        <v>10</v>
      </c>
      <c r="C20" s="385" t="s">
        <v>514</v>
      </c>
      <c r="D20" s="386" t="s">
        <v>515</v>
      </c>
    </row>
    <row r="21" spans="2:4">
      <c r="B21" s="70">
        <v>11</v>
      </c>
      <c r="C21" s="385" t="s">
        <v>516</v>
      </c>
      <c r="D21" s="388">
        <v>43658</v>
      </c>
    </row>
    <row r="22" spans="2:4">
      <c r="B22" s="70">
        <v>12</v>
      </c>
      <c r="C22" s="385" t="s">
        <v>517</v>
      </c>
      <c r="D22" s="386" t="s">
        <v>518</v>
      </c>
    </row>
    <row r="23" spans="2:4">
      <c r="B23" s="70">
        <v>13</v>
      </c>
      <c r="C23" s="385" t="s">
        <v>519</v>
      </c>
      <c r="D23" s="388" t="s">
        <v>520</v>
      </c>
    </row>
    <row r="24" spans="2:4">
      <c r="B24" s="70">
        <v>14</v>
      </c>
      <c r="C24" s="385" t="s">
        <v>521</v>
      </c>
      <c r="D24" s="386" t="s">
        <v>522</v>
      </c>
    </row>
    <row r="25" spans="2:4">
      <c r="B25" s="70">
        <v>15</v>
      </c>
      <c r="C25" s="385" t="s">
        <v>523</v>
      </c>
      <c r="D25" s="386" t="s">
        <v>498</v>
      </c>
    </row>
    <row r="26" spans="2:4">
      <c r="B26" s="70">
        <v>16</v>
      </c>
      <c r="C26" s="385" t="s">
        <v>524</v>
      </c>
      <c r="D26" s="386" t="s">
        <v>498</v>
      </c>
    </row>
    <row r="27" spans="2:4">
      <c r="B27" s="389"/>
      <c r="C27" s="387" t="s">
        <v>525</v>
      </c>
      <c r="D27" s="389"/>
    </row>
    <row r="28" spans="2:4">
      <c r="B28" s="70">
        <v>17</v>
      </c>
      <c r="C28" s="385" t="s">
        <v>526</v>
      </c>
      <c r="D28" s="386" t="s">
        <v>527</v>
      </c>
    </row>
    <row r="29" spans="2:4">
      <c r="B29" s="70">
        <v>18</v>
      </c>
      <c r="C29" s="385" t="s">
        <v>528</v>
      </c>
      <c r="D29" s="386" t="s">
        <v>498</v>
      </c>
    </row>
    <row r="30" spans="2:4">
      <c r="B30" s="70">
        <v>19</v>
      </c>
      <c r="C30" s="385" t="s">
        <v>529</v>
      </c>
      <c r="D30" s="386" t="s">
        <v>498</v>
      </c>
    </row>
    <row r="31" spans="2:4">
      <c r="B31" s="70" t="s">
        <v>327</v>
      </c>
      <c r="C31" s="385" t="s">
        <v>530</v>
      </c>
      <c r="D31" s="386" t="s">
        <v>531</v>
      </c>
    </row>
    <row r="32" spans="2:4">
      <c r="B32" s="70" t="s">
        <v>329</v>
      </c>
      <c r="C32" s="385" t="s">
        <v>532</v>
      </c>
      <c r="D32" s="386" t="s">
        <v>531</v>
      </c>
    </row>
    <row r="33" spans="2:4">
      <c r="B33" s="70">
        <v>21</v>
      </c>
      <c r="C33" s="385" t="s">
        <v>533</v>
      </c>
      <c r="D33" s="386" t="s">
        <v>498</v>
      </c>
    </row>
    <row r="34" spans="2:4">
      <c r="B34" s="70">
        <v>22</v>
      </c>
      <c r="C34" s="385" t="s">
        <v>534</v>
      </c>
      <c r="D34" s="386" t="s">
        <v>535</v>
      </c>
    </row>
    <row r="35" spans="2:4">
      <c r="B35" s="70">
        <v>23</v>
      </c>
      <c r="C35" s="385" t="s">
        <v>536</v>
      </c>
      <c r="D35" s="386" t="s">
        <v>537</v>
      </c>
    </row>
    <row r="36" spans="2:4">
      <c r="B36" s="70">
        <v>24</v>
      </c>
      <c r="C36" s="385" t="s">
        <v>538</v>
      </c>
      <c r="D36" s="386" t="s">
        <v>498</v>
      </c>
    </row>
    <row r="37" spans="2:4">
      <c r="B37" s="70">
        <v>25</v>
      </c>
      <c r="C37" s="385" t="s">
        <v>539</v>
      </c>
      <c r="D37" s="386" t="s">
        <v>498</v>
      </c>
    </row>
    <row r="38" spans="2:4">
      <c r="B38" s="70">
        <v>26</v>
      </c>
      <c r="C38" s="385" t="s">
        <v>540</v>
      </c>
      <c r="D38" s="386" t="s">
        <v>498</v>
      </c>
    </row>
    <row r="39" spans="2:4">
      <c r="B39" s="70">
        <v>27</v>
      </c>
      <c r="C39" s="385" t="s">
        <v>541</v>
      </c>
      <c r="D39" s="386" t="s">
        <v>498</v>
      </c>
    </row>
    <row r="40" spans="2:4">
      <c r="B40" s="70">
        <v>28</v>
      </c>
      <c r="C40" s="385" t="s">
        <v>542</v>
      </c>
      <c r="D40" s="386" t="s">
        <v>498</v>
      </c>
    </row>
    <row r="41" spans="2:4">
      <c r="B41" s="70">
        <v>29</v>
      </c>
      <c r="C41" s="385" t="s">
        <v>543</v>
      </c>
      <c r="D41" s="386" t="s">
        <v>498</v>
      </c>
    </row>
    <row r="42" spans="2:4">
      <c r="B42" s="56">
        <v>30</v>
      </c>
      <c r="C42" s="390" t="s">
        <v>544</v>
      </c>
      <c r="D42" s="94" t="s">
        <v>498</v>
      </c>
    </row>
    <row r="43" spans="2:4">
      <c r="B43" s="70">
        <v>31</v>
      </c>
      <c r="C43" s="385" t="s">
        <v>545</v>
      </c>
      <c r="D43" s="386" t="s">
        <v>498</v>
      </c>
    </row>
    <row r="44" spans="2:4">
      <c r="B44" s="70">
        <v>32</v>
      </c>
      <c r="C44" s="385" t="s">
        <v>546</v>
      </c>
      <c r="D44" s="386" t="s">
        <v>498</v>
      </c>
    </row>
    <row r="45" spans="2:4">
      <c r="B45" s="70">
        <v>33</v>
      </c>
      <c r="C45" s="385" t="s">
        <v>547</v>
      </c>
      <c r="D45" s="386" t="s">
        <v>498</v>
      </c>
    </row>
    <row r="46" spans="2:4">
      <c r="B46" s="70">
        <v>34</v>
      </c>
      <c r="C46" s="385" t="s">
        <v>548</v>
      </c>
      <c r="D46" s="386" t="s">
        <v>498</v>
      </c>
    </row>
    <row r="47" spans="2:4">
      <c r="B47" s="70" t="s">
        <v>549</v>
      </c>
      <c r="C47" s="385" t="s">
        <v>550</v>
      </c>
      <c r="D47" s="386" t="s">
        <v>498</v>
      </c>
    </row>
    <row r="48" spans="2:4">
      <c r="B48" s="70" t="s">
        <v>551</v>
      </c>
      <c r="C48" s="385" t="s">
        <v>552</v>
      </c>
      <c r="D48" s="56" t="s">
        <v>522</v>
      </c>
    </row>
    <row r="49" spans="2:4">
      <c r="B49" s="70">
        <v>35</v>
      </c>
      <c r="C49" s="385" t="s">
        <v>553</v>
      </c>
      <c r="D49" s="386" t="s">
        <v>498</v>
      </c>
    </row>
    <row r="50" spans="2:4">
      <c r="B50" s="70">
        <v>36</v>
      </c>
      <c r="C50" s="390" t="s">
        <v>554</v>
      </c>
      <c r="D50" s="70" t="s">
        <v>522</v>
      </c>
    </row>
    <row r="51" spans="2:4">
      <c r="B51" s="70">
        <v>37</v>
      </c>
      <c r="C51" s="385" t="s">
        <v>555</v>
      </c>
      <c r="D51" s="386" t="s">
        <v>498</v>
      </c>
    </row>
    <row r="52" spans="2:4" s="26" customFormat="1" ht="33">
      <c r="B52" s="56" t="s">
        <v>556</v>
      </c>
      <c r="C52" s="95" t="s">
        <v>557</v>
      </c>
      <c r="D52" s="70" t="s">
        <v>558</v>
      </c>
    </row>
    <row r="53" spans="2:4">
      <c r="B53" s="391"/>
    </row>
    <row r="54" spans="2:4">
      <c r="B54" s="391"/>
    </row>
  </sheetData>
  <hyperlinks>
    <hyperlink ref="D52" r:id="rId1" display="'https://www.addiko.com/static/uploads/Addiko-Bank-AG-Listing-Prospectus-2019.pdf" xr:uid="{FC86D511-71B2-49E9-B9FC-1304744B11EB}"/>
  </hyperlinks>
  <pageMargins left="0.70866141732283472" right="0.70866141732283472" top="0.74803149606299213" bottom="0.74803149606299213" header="0.31496062992125984" footer="0.31496062992125984"/>
  <pageSetup paperSize="9" scale="59" orientation="landscape" r:id="rId2"/>
  <headerFooter>
    <oddHeader>&amp;CEN
Annex 7</oddHeader>
    <oddFooter>&amp;C&amp;P_x000D_&amp;1#&amp;"Calibri"&amp;10&amp;K000000 This document is classified as: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P38"/>
  <sheetViews>
    <sheetView showGridLines="0" zoomScale="90" zoomScaleNormal="90" zoomScaleSheetLayoutView="90" workbookViewId="0">
      <selection activeCell="S8" sqref="S8"/>
    </sheetView>
  </sheetViews>
  <sheetFormatPr defaultColWidth="9.140625" defaultRowHeight="16.5"/>
  <cols>
    <col min="1" max="1" width="5.140625" style="46" customWidth="1"/>
    <col min="2" max="2" width="12.42578125" style="46" customWidth="1"/>
    <col min="3" max="3" width="25.5703125" style="372" customWidth="1"/>
    <col min="4" max="14" width="12.7109375" style="46" customWidth="1"/>
    <col min="15" max="15" width="13.140625" style="46" customWidth="1"/>
    <col min="16" max="16" width="13.5703125" style="46" customWidth="1"/>
    <col min="17" max="16384" width="9.140625" style="46"/>
  </cols>
  <sheetData>
    <row r="2" spans="2:16" ht="18.75">
      <c r="B2" s="371" t="s">
        <v>26</v>
      </c>
    </row>
    <row r="3" spans="2:16">
      <c r="B3" s="634" t="str">
        <f>'EU OV1'!B3</f>
        <v>31.12.2023 - in EUR million</v>
      </c>
      <c r="C3" s="635"/>
      <c r="D3" s="635"/>
    </row>
    <row r="5" spans="2:16">
      <c r="D5" s="373" t="s">
        <v>95</v>
      </c>
      <c r="E5" s="373" t="s">
        <v>96</v>
      </c>
      <c r="F5" s="373" t="s">
        <v>97</v>
      </c>
      <c r="G5" s="373" t="s">
        <v>224</v>
      </c>
      <c r="H5" s="373" t="s">
        <v>134</v>
      </c>
      <c r="I5" s="373" t="s">
        <v>225</v>
      </c>
      <c r="J5" s="373" t="s">
        <v>226</v>
      </c>
      <c r="K5" s="373" t="s">
        <v>276</v>
      </c>
      <c r="L5" s="373" t="s">
        <v>559</v>
      </c>
      <c r="M5" s="373" t="s">
        <v>560</v>
      </c>
      <c r="N5" s="373" t="s">
        <v>561</v>
      </c>
      <c r="O5" s="373" t="s">
        <v>562</v>
      </c>
      <c r="P5" s="373" t="s">
        <v>563</v>
      </c>
    </row>
    <row r="6" spans="2:16" ht="15.75" customHeight="1">
      <c r="D6" s="639" t="s">
        <v>564</v>
      </c>
      <c r="E6" s="640"/>
      <c r="F6" s="643" t="s">
        <v>565</v>
      </c>
      <c r="G6" s="644"/>
      <c r="H6" s="647" t="s">
        <v>566</v>
      </c>
      <c r="I6" s="636" t="s">
        <v>567</v>
      </c>
      <c r="J6" s="643" t="s">
        <v>568</v>
      </c>
      <c r="K6" s="650"/>
      <c r="L6" s="650"/>
      <c r="M6" s="644"/>
      <c r="N6" s="636" t="s">
        <v>569</v>
      </c>
      <c r="O6" s="636" t="s">
        <v>570</v>
      </c>
      <c r="P6" s="636" t="s">
        <v>571</v>
      </c>
    </row>
    <row r="7" spans="2:16">
      <c r="D7" s="641"/>
      <c r="E7" s="642"/>
      <c r="F7" s="645"/>
      <c r="G7" s="646"/>
      <c r="H7" s="648"/>
      <c r="I7" s="637"/>
      <c r="J7" s="645"/>
      <c r="K7" s="651"/>
      <c r="L7" s="651"/>
      <c r="M7" s="652"/>
      <c r="N7" s="637"/>
      <c r="O7" s="637"/>
      <c r="P7" s="637"/>
    </row>
    <row r="8" spans="2:16" ht="144.75" customHeight="1">
      <c r="D8" s="374" t="s">
        <v>572</v>
      </c>
      <c r="E8" s="374" t="s">
        <v>573</v>
      </c>
      <c r="F8" s="374" t="s">
        <v>574</v>
      </c>
      <c r="G8" s="374" t="s">
        <v>575</v>
      </c>
      <c r="H8" s="649"/>
      <c r="I8" s="638"/>
      <c r="J8" s="374" t="s">
        <v>576</v>
      </c>
      <c r="K8" s="374" t="s">
        <v>565</v>
      </c>
      <c r="L8" s="374" t="s">
        <v>577</v>
      </c>
      <c r="M8" s="375" t="s">
        <v>578</v>
      </c>
      <c r="N8" s="638"/>
      <c r="O8" s="638"/>
      <c r="P8" s="638"/>
    </row>
    <row r="9" spans="2:16" ht="30.75" customHeight="1">
      <c r="B9" s="376" t="s">
        <v>579</v>
      </c>
      <c r="C9" s="377" t="s">
        <v>580</v>
      </c>
      <c r="D9" s="378"/>
      <c r="E9" s="378"/>
      <c r="F9" s="378"/>
      <c r="G9" s="378"/>
      <c r="H9" s="378"/>
      <c r="I9" s="378"/>
      <c r="J9" s="378"/>
      <c r="K9" s="378"/>
      <c r="L9" s="378"/>
      <c r="M9" s="378"/>
      <c r="N9" s="378"/>
      <c r="O9" s="379"/>
      <c r="P9" s="379"/>
    </row>
    <row r="10" spans="2:16" ht="15.75" customHeight="1">
      <c r="B10" s="380" t="s">
        <v>581</v>
      </c>
      <c r="C10" s="381" t="s">
        <v>582</v>
      </c>
      <c r="D10" s="561">
        <v>1269.7619162319872</v>
      </c>
      <c r="E10" s="561">
        <v>0</v>
      </c>
      <c r="F10" s="561">
        <v>0</v>
      </c>
      <c r="G10" s="561">
        <v>0</v>
      </c>
      <c r="H10" s="561">
        <v>0</v>
      </c>
      <c r="I10" s="561">
        <v>1269.7619162319872</v>
      </c>
      <c r="J10" s="561">
        <v>69.943429259767754</v>
      </c>
      <c r="K10" s="561">
        <v>0</v>
      </c>
      <c r="L10" s="561">
        <v>0</v>
      </c>
      <c r="M10" s="561">
        <v>69.943429259767754</v>
      </c>
      <c r="N10" s="561">
        <v>874.29286574709693</v>
      </c>
      <c r="O10" s="559">
        <v>0.32429999999999998</v>
      </c>
      <c r="P10" s="559">
        <v>0.01</v>
      </c>
    </row>
    <row r="11" spans="2:16" ht="15.75" customHeight="1">
      <c r="B11" s="380" t="s">
        <v>583</v>
      </c>
      <c r="C11" s="381" t="s">
        <v>584</v>
      </c>
      <c r="D11" s="561">
        <v>1090.8609835452476</v>
      </c>
      <c r="E11" s="561">
        <v>0</v>
      </c>
      <c r="F11" s="561">
        <v>0</v>
      </c>
      <c r="G11" s="561">
        <v>0</v>
      </c>
      <c r="H11" s="561">
        <v>0</v>
      </c>
      <c r="I11" s="561">
        <v>1090.8609835452476</v>
      </c>
      <c r="J11" s="561">
        <v>56.034176326547218</v>
      </c>
      <c r="K11" s="561">
        <v>0</v>
      </c>
      <c r="L11" s="561">
        <v>0</v>
      </c>
      <c r="M11" s="561">
        <v>56.034176326547218</v>
      </c>
      <c r="N11" s="561">
        <v>700.42720408184027</v>
      </c>
      <c r="O11" s="559">
        <v>0.25979999999999998</v>
      </c>
      <c r="P11" s="559">
        <v>5.0000000000000001E-3</v>
      </c>
    </row>
    <row r="12" spans="2:16" ht="15.75" customHeight="1">
      <c r="B12" s="380" t="s">
        <v>585</v>
      </c>
      <c r="C12" s="381" t="s">
        <v>586</v>
      </c>
      <c r="D12" s="561">
        <v>4.4169355480000005</v>
      </c>
      <c r="E12" s="561">
        <v>0</v>
      </c>
      <c r="F12" s="561">
        <v>0</v>
      </c>
      <c r="G12" s="561">
        <v>0</v>
      </c>
      <c r="H12" s="561">
        <v>0</v>
      </c>
      <c r="I12" s="561">
        <v>4.4169355480000005</v>
      </c>
      <c r="J12" s="561">
        <v>0.35113089808000009</v>
      </c>
      <c r="K12" s="561">
        <v>0</v>
      </c>
      <c r="L12" s="561">
        <v>0</v>
      </c>
      <c r="M12" s="561">
        <v>0.35113089808000009</v>
      </c>
      <c r="N12" s="561">
        <v>4.3891362260000015</v>
      </c>
      <c r="O12" s="559">
        <v>1.6000000000000001E-3</v>
      </c>
      <c r="P12" s="559">
        <v>0.02</v>
      </c>
    </row>
    <row r="13" spans="2:16" ht="15.75" customHeight="1">
      <c r="B13" s="380" t="s">
        <v>587</v>
      </c>
      <c r="C13" s="381" t="s">
        <v>588</v>
      </c>
      <c r="D13" s="561">
        <v>4.6538470334000088</v>
      </c>
      <c r="E13" s="561">
        <v>0</v>
      </c>
      <c r="F13" s="561">
        <v>0</v>
      </c>
      <c r="G13" s="561">
        <v>0</v>
      </c>
      <c r="H13" s="561">
        <v>0</v>
      </c>
      <c r="I13" s="561">
        <v>4.6538470334000088</v>
      </c>
      <c r="J13" s="561">
        <v>0.28685243827200058</v>
      </c>
      <c r="K13" s="561">
        <v>0</v>
      </c>
      <c r="L13" s="561">
        <v>0</v>
      </c>
      <c r="M13" s="561">
        <v>0.28685243827200058</v>
      </c>
      <c r="N13" s="561">
        <v>3.5856554784000072</v>
      </c>
      <c r="O13" s="559">
        <v>1.2999999999999999E-3</v>
      </c>
      <c r="P13" s="559">
        <v>0.01</v>
      </c>
    </row>
    <row r="14" spans="2:16" ht="15.75" customHeight="1">
      <c r="B14" s="380" t="s">
        <v>589</v>
      </c>
      <c r="C14" s="381" t="s">
        <v>590</v>
      </c>
      <c r="D14" s="561">
        <v>3.5458501500000006</v>
      </c>
      <c r="E14" s="561">
        <v>0</v>
      </c>
      <c r="F14" s="561">
        <v>0</v>
      </c>
      <c r="G14" s="561">
        <v>0</v>
      </c>
      <c r="H14" s="561">
        <v>0</v>
      </c>
      <c r="I14" s="561">
        <v>3.5458501500000006</v>
      </c>
      <c r="J14" s="561">
        <v>0.28366652799999997</v>
      </c>
      <c r="K14" s="561">
        <v>0</v>
      </c>
      <c r="L14" s="561">
        <v>0</v>
      </c>
      <c r="M14" s="561">
        <v>0.28366652799999997</v>
      </c>
      <c r="N14" s="561">
        <v>3.5458315999999996</v>
      </c>
      <c r="O14" s="559">
        <v>1.2999999999999999E-3</v>
      </c>
      <c r="P14" s="559">
        <v>0.01</v>
      </c>
    </row>
    <row r="15" spans="2:16" ht="15.75" customHeight="1">
      <c r="B15" s="380" t="s">
        <v>591</v>
      </c>
      <c r="C15" s="381" t="s">
        <v>592</v>
      </c>
      <c r="D15" s="561">
        <v>2.1625300659999995</v>
      </c>
      <c r="E15" s="561">
        <v>0</v>
      </c>
      <c r="F15" s="561">
        <v>0</v>
      </c>
      <c r="G15" s="561">
        <v>0</v>
      </c>
      <c r="H15" s="561">
        <v>0</v>
      </c>
      <c r="I15" s="561">
        <v>2.1625300659999995</v>
      </c>
      <c r="J15" s="561">
        <v>0.16046799250399998</v>
      </c>
      <c r="K15" s="561">
        <v>0</v>
      </c>
      <c r="L15" s="561">
        <v>0</v>
      </c>
      <c r="M15" s="561">
        <v>0.16046799250399998</v>
      </c>
      <c r="N15" s="561">
        <v>2.0058499062999999</v>
      </c>
      <c r="O15" s="559">
        <v>6.9999999999999999E-4</v>
      </c>
      <c r="P15" s="559">
        <v>7.4999999999999997E-3</v>
      </c>
    </row>
    <row r="16" spans="2:16" ht="15.75" customHeight="1">
      <c r="B16" s="380" t="s">
        <v>593</v>
      </c>
      <c r="C16" s="381" t="s">
        <v>594</v>
      </c>
      <c r="D16" s="561">
        <v>0.37609002000000002</v>
      </c>
      <c r="E16" s="561">
        <v>0</v>
      </c>
      <c r="F16" s="561">
        <v>0</v>
      </c>
      <c r="G16" s="561">
        <v>0</v>
      </c>
      <c r="H16" s="561">
        <v>0</v>
      </c>
      <c r="I16" s="561">
        <v>0.37609002000000002</v>
      </c>
      <c r="J16" s="561">
        <v>2.2565496799999998E-2</v>
      </c>
      <c r="K16" s="561">
        <v>0</v>
      </c>
      <c r="L16" s="561">
        <v>0</v>
      </c>
      <c r="M16" s="561">
        <v>2.2565496799999998E-2</v>
      </c>
      <c r="N16" s="561">
        <v>0.28206870999999994</v>
      </c>
      <c r="O16" s="559">
        <v>1E-4</v>
      </c>
      <c r="P16" s="559">
        <v>0.02</v>
      </c>
    </row>
    <row r="17" spans="2:16" ht="15.75" customHeight="1">
      <c r="B17" s="380" t="s">
        <v>595</v>
      </c>
      <c r="C17" s="381" t="s">
        <v>596</v>
      </c>
      <c r="D17" s="561">
        <v>6.186204E-2</v>
      </c>
      <c r="E17" s="561">
        <v>0</v>
      </c>
      <c r="F17" s="561">
        <v>0</v>
      </c>
      <c r="G17" s="561">
        <v>0</v>
      </c>
      <c r="H17" s="561">
        <v>0</v>
      </c>
      <c r="I17" s="561">
        <v>6.186204E-2</v>
      </c>
      <c r="J17" s="561">
        <v>1.73253296E-3</v>
      </c>
      <c r="K17" s="561">
        <v>0</v>
      </c>
      <c r="L17" s="561">
        <v>0</v>
      </c>
      <c r="M17" s="561">
        <v>1.73253296E-3</v>
      </c>
      <c r="N17" s="561">
        <v>2.1656662E-2</v>
      </c>
      <c r="O17" s="559">
        <v>0</v>
      </c>
      <c r="P17" s="559">
        <v>2.5000000000000001E-2</v>
      </c>
    </row>
    <row r="18" spans="2:16" ht="15.75" customHeight="1">
      <c r="B18" s="380" t="s">
        <v>597</v>
      </c>
      <c r="C18" s="381" t="s">
        <v>598</v>
      </c>
      <c r="D18" s="561">
        <v>0.10058265</v>
      </c>
      <c r="E18" s="561">
        <v>0</v>
      </c>
      <c r="F18" s="561">
        <v>0</v>
      </c>
      <c r="G18" s="561">
        <v>0</v>
      </c>
      <c r="H18" s="561">
        <v>0</v>
      </c>
      <c r="I18" s="561">
        <v>0.10058265</v>
      </c>
      <c r="J18" s="561">
        <v>2.8285589999999996E-3</v>
      </c>
      <c r="K18" s="561">
        <v>0</v>
      </c>
      <c r="L18" s="561">
        <v>0</v>
      </c>
      <c r="M18" s="561">
        <v>2.8285589999999996E-3</v>
      </c>
      <c r="N18" s="561">
        <v>3.5356987499999992E-2</v>
      </c>
      <c r="O18" s="559">
        <v>0</v>
      </c>
      <c r="P18" s="559">
        <v>5.0000000000000001E-3</v>
      </c>
    </row>
    <row r="19" spans="2:16" ht="15.75" customHeight="1">
      <c r="B19" s="380" t="s">
        <v>599</v>
      </c>
      <c r="C19" s="381" t="s">
        <v>600</v>
      </c>
      <c r="D19" s="561">
        <v>3.0622629999999994E-2</v>
      </c>
      <c r="E19" s="561">
        <v>0</v>
      </c>
      <c r="F19" s="561">
        <v>0</v>
      </c>
      <c r="G19" s="561">
        <v>0</v>
      </c>
      <c r="H19" s="561">
        <v>0</v>
      </c>
      <c r="I19" s="561">
        <v>3.0622629999999994E-2</v>
      </c>
      <c r="J19" s="561">
        <v>2.4487658000000006E-3</v>
      </c>
      <c r="K19" s="561">
        <v>0</v>
      </c>
      <c r="L19" s="561">
        <v>0</v>
      </c>
      <c r="M19" s="561">
        <v>2.4487658000000006E-3</v>
      </c>
      <c r="N19" s="561">
        <v>3.0609572500000008E-2</v>
      </c>
      <c r="O19" s="559">
        <v>0</v>
      </c>
      <c r="P19" s="559">
        <v>5.0000000000000001E-3</v>
      </c>
    </row>
    <row r="20" spans="2:16" ht="15.75" customHeight="1">
      <c r="B20" s="380" t="s">
        <v>601</v>
      </c>
      <c r="C20" s="381" t="s">
        <v>602</v>
      </c>
      <c r="D20" s="561">
        <v>1.8395230000000002E-2</v>
      </c>
      <c r="E20" s="561">
        <v>0</v>
      </c>
      <c r="F20" s="561">
        <v>0</v>
      </c>
      <c r="G20" s="561">
        <v>0</v>
      </c>
      <c r="H20" s="561">
        <v>0</v>
      </c>
      <c r="I20" s="561">
        <v>1.8395230000000002E-2</v>
      </c>
      <c r="J20" s="561">
        <v>1.1040133999999997E-3</v>
      </c>
      <c r="K20" s="561">
        <v>0</v>
      </c>
      <c r="L20" s="561">
        <v>0</v>
      </c>
      <c r="M20" s="561">
        <v>1.1040133999999997E-3</v>
      </c>
      <c r="N20" s="561">
        <v>1.3800167499999997E-2</v>
      </c>
      <c r="O20" s="559">
        <v>0</v>
      </c>
      <c r="P20" s="559">
        <v>0.01</v>
      </c>
    </row>
    <row r="21" spans="2:16" ht="15.75" customHeight="1">
      <c r="B21" s="380" t="s">
        <v>603</v>
      </c>
      <c r="C21" s="381" t="s">
        <v>604</v>
      </c>
      <c r="D21" s="561">
        <v>1.7303119999999998E-2</v>
      </c>
      <c r="E21" s="561">
        <v>0</v>
      </c>
      <c r="F21" s="561">
        <v>0</v>
      </c>
      <c r="G21" s="561">
        <v>0</v>
      </c>
      <c r="H21" s="561">
        <v>0</v>
      </c>
      <c r="I21" s="561">
        <v>1.7303119999999998E-2</v>
      </c>
      <c r="J21" s="561">
        <v>1.3842496000000001E-3</v>
      </c>
      <c r="K21" s="561">
        <v>0</v>
      </c>
      <c r="L21" s="561">
        <v>0</v>
      </c>
      <c r="M21" s="561">
        <v>1.3842496000000001E-3</v>
      </c>
      <c r="N21" s="561">
        <v>1.7303120000000002E-2</v>
      </c>
      <c r="O21" s="559">
        <v>0</v>
      </c>
      <c r="P21" s="559">
        <v>0.02</v>
      </c>
    </row>
    <row r="22" spans="2:16" ht="15.75" customHeight="1">
      <c r="B22" s="380" t="s">
        <v>605</v>
      </c>
      <c r="C22" s="381" t="s">
        <v>606</v>
      </c>
      <c r="D22" s="561">
        <v>1.2968075000000001E-2</v>
      </c>
      <c r="E22" s="561">
        <v>0</v>
      </c>
      <c r="F22" s="561">
        <v>0</v>
      </c>
      <c r="G22" s="561">
        <v>0</v>
      </c>
      <c r="H22" s="561">
        <v>0</v>
      </c>
      <c r="I22" s="561">
        <v>1.2968075000000001E-2</v>
      </c>
      <c r="J22" s="561">
        <v>9.8828770400000003E-4</v>
      </c>
      <c r="K22" s="561">
        <v>0</v>
      </c>
      <c r="L22" s="561">
        <v>0</v>
      </c>
      <c r="M22" s="561">
        <v>9.8828770400000003E-4</v>
      </c>
      <c r="N22" s="561">
        <v>1.23535963E-2</v>
      </c>
      <c r="O22" s="559">
        <v>0</v>
      </c>
      <c r="P22" s="559">
        <v>0.01</v>
      </c>
    </row>
    <row r="23" spans="2:16" ht="15.75" customHeight="1">
      <c r="B23" s="380" t="s">
        <v>607</v>
      </c>
      <c r="C23" s="381" t="s">
        <v>608</v>
      </c>
      <c r="D23" s="561">
        <v>1.4009300000000001E-3</v>
      </c>
      <c r="E23" s="561">
        <v>0</v>
      </c>
      <c r="F23" s="561">
        <v>0</v>
      </c>
      <c r="G23" s="561">
        <v>0</v>
      </c>
      <c r="H23" s="561">
        <v>0</v>
      </c>
      <c r="I23" s="561">
        <v>1.4009300000000001E-3</v>
      </c>
      <c r="J23" s="561">
        <v>8.4947199999999999E-5</v>
      </c>
      <c r="K23" s="561">
        <v>0</v>
      </c>
      <c r="L23" s="561">
        <v>0</v>
      </c>
      <c r="M23" s="561">
        <v>8.4947199999999999E-5</v>
      </c>
      <c r="N23" s="561">
        <v>1.0618400000000001E-3</v>
      </c>
      <c r="O23" s="559">
        <v>0</v>
      </c>
      <c r="P23" s="559">
        <v>0.02</v>
      </c>
    </row>
    <row r="24" spans="2:16" ht="15.75" customHeight="1">
      <c r="B24" s="380" t="s">
        <v>609</v>
      </c>
      <c r="C24" s="381" t="s">
        <v>610</v>
      </c>
      <c r="D24" s="561">
        <v>1.9088999999999998E-4</v>
      </c>
      <c r="E24" s="561">
        <v>0</v>
      </c>
      <c r="F24" s="561">
        <v>0</v>
      </c>
      <c r="G24" s="561">
        <v>0</v>
      </c>
      <c r="H24" s="561">
        <v>0</v>
      </c>
      <c r="I24" s="561">
        <v>1.9088999999999998E-4</v>
      </c>
      <c r="J24" s="561">
        <v>1.4814799999999999E-5</v>
      </c>
      <c r="K24" s="561">
        <v>0</v>
      </c>
      <c r="L24" s="561">
        <v>0</v>
      </c>
      <c r="M24" s="561">
        <v>1.4814799999999999E-5</v>
      </c>
      <c r="N24" s="561">
        <v>1.8518499999999998E-4</v>
      </c>
      <c r="O24" s="559">
        <v>0</v>
      </c>
      <c r="P24" s="559">
        <v>1.4999999999999999E-2</v>
      </c>
    </row>
    <row r="25" spans="2:16" ht="15.75" customHeight="1">
      <c r="B25" s="380" t="s">
        <v>611</v>
      </c>
      <c r="C25" s="381" t="s">
        <v>612</v>
      </c>
      <c r="D25" s="561">
        <v>1.8587000000000001E-4</v>
      </c>
      <c r="E25" s="561">
        <v>0</v>
      </c>
      <c r="F25" s="561">
        <v>0</v>
      </c>
      <c r="G25" s="561">
        <v>0</v>
      </c>
      <c r="H25" s="561">
        <v>0</v>
      </c>
      <c r="I25" s="561">
        <v>1.8587000000000001E-4</v>
      </c>
      <c r="J25" s="561">
        <v>1.13538E-5</v>
      </c>
      <c r="K25" s="561">
        <v>0</v>
      </c>
      <c r="L25" s="561">
        <v>0</v>
      </c>
      <c r="M25" s="561">
        <v>1.13538E-5</v>
      </c>
      <c r="N25" s="561">
        <v>1.4192250000000001E-4</v>
      </c>
      <c r="O25" s="559">
        <v>0</v>
      </c>
      <c r="P25" s="559">
        <v>0.02</v>
      </c>
    </row>
    <row r="26" spans="2:16" ht="15.75" customHeight="1">
      <c r="B26" s="380" t="s">
        <v>613</v>
      </c>
      <c r="C26" s="381" t="s">
        <v>614</v>
      </c>
      <c r="D26" s="561">
        <v>1.0077000000000001E-4</v>
      </c>
      <c r="E26" s="561">
        <v>0</v>
      </c>
      <c r="F26" s="561">
        <v>0</v>
      </c>
      <c r="G26" s="561">
        <v>0</v>
      </c>
      <c r="H26" s="561">
        <v>0</v>
      </c>
      <c r="I26" s="561">
        <v>1.0077000000000001E-4</v>
      </c>
      <c r="J26" s="561">
        <v>6.0773999999999988E-6</v>
      </c>
      <c r="K26" s="561">
        <v>0</v>
      </c>
      <c r="L26" s="561">
        <v>0</v>
      </c>
      <c r="M26" s="561">
        <v>6.0773999999999988E-6</v>
      </c>
      <c r="N26" s="561">
        <v>7.596749999999998E-5</v>
      </c>
      <c r="O26" s="559">
        <v>0</v>
      </c>
      <c r="P26" s="559">
        <v>0.01</v>
      </c>
    </row>
    <row r="27" spans="2:16" ht="15.75" customHeight="1">
      <c r="B27" s="380" t="s">
        <v>615</v>
      </c>
      <c r="C27" s="381" t="s">
        <v>616</v>
      </c>
      <c r="D27" s="561">
        <v>3.5630000000000003E-5</v>
      </c>
      <c r="E27" s="561">
        <v>0</v>
      </c>
      <c r="F27" s="561">
        <v>0</v>
      </c>
      <c r="G27" s="561">
        <v>0</v>
      </c>
      <c r="H27" s="561">
        <v>0</v>
      </c>
      <c r="I27" s="561">
        <v>3.5630000000000003E-5</v>
      </c>
      <c r="J27" s="561">
        <v>2.1378000000000001E-6</v>
      </c>
      <c r="K27" s="561">
        <v>0</v>
      </c>
      <c r="L27" s="561">
        <v>0</v>
      </c>
      <c r="M27" s="561">
        <v>2.1378000000000001E-6</v>
      </c>
      <c r="N27" s="561">
        <v>2.67225E-5</v>
      </c>
      <c r="O27" s="559">
        <v>0</v>
      </c>
      <c r="P27" s="559">
        <v>1.4999999999999999E-2</v>
      </c>
    </row>
    <row r="28" spans="2:16" ht="15.75" customHeight="1">
      <c r="B28" s="380" t="s">
        <v>617</v>
      </c>
      <c r="C28" s="381" t="s">
        <v>618</v>
      </c>
      <c r="D28" s="561">
        <v>7.43E-6</v>
      </c>
      <c r="E28" s="561">
        <v>0</v>
      </c>
      <c r="F28" s="561">
        <v>0</v>
      </c>
      <c r="G28" s="561">
        <v>0</v>
      </c>
      <c r="H28" s="561">
        <v>0</v>
      </c>
      <c r="I28" s="561">
        <v>7.43E-6</v>
      </c>
      <c r="J28" s="561">
        <v>4.4580000000000003E-7</v>
      </c>
      <c r="K28" s="561">
        <v>0</v>
      </c>
      <c r="L28" s="561">
        <v>0</v>
      </c>
      <c r="M28" s="561">
        <v>4.4580000000000003E-7</v>
      </c>
      <c r="N28" s="561">
        <v>5.5725000000000004E-6</v>
      </c>
      <c r="O28" s="559">
        <v>0</v>
      </c>
      <c r="P28" s="559">
        <v>2.5000000000000001E-2</v>
      </c>
    </row>
    <row r="29" spans="2:16" ht="15.75" customHeight="1">
      <c r="B29" s="380" t="s">
        <v>619</v>
      </c>
      <c r="C29" s="381" t="s">
        <v>620</v>
      </c>
      <c r="D29" s="561">
        <v>0</v>
      </c>
      <c r="E29" s="561">
        <v>0</v>
      </c>
      <c r="F29" s="561">
        <v>0</v>
      </c>
      <c r="G29" s="561">
        <v>0</v>
      </c>
      <c r="H29" s="561">
        <v>0</v>
      </c>
      <c r="I29" s="561">
        <v>0</v>
      </c>
      <c r="J29" s="561">
        <v>0</v>
      </c>
      <c r="K29" s="561">
        <v>0</v>
      </c>
      <c r="L29" s="561">
        <v>0</v>
      </c>
      <c r="M29" s="561">
        <v>0</v>
      </c>
      <c r="N29" s="561">
        <v>0</v>
      </c>
      <c r="O29" s="559">
        <v>0</v>
      </c>
      <c r="P29" s="559">
        <v>0.01</v>
      </c>
    </row>
    <row r="30" spans="2:16" ht="15.75" customHeight="1">
      <c r="B30" s="380" t="s">
        <v>621</v>
      </c>
      <c r="C30" s="381" t="s">
        <v>622</v>
      </c>
      <c r="D30" s="561">
        <v>0</v>
      </c>
      <c r="E30" s="561">
        <v>0</v>
      </c>
      <c r="F30" s="561">
        <v>0</v>
      </c>
      <c r="G30" s="561">
        <v>0</v>
      </c>
      <c r="H30" s="561">
        <v>0</v>
      </c>
      <c r="I30" s="561">
        <v>0</v>
      </c>
      <c r="J30" s="561">
        <v>0</v>
      </c>
      <c r="K30" s="561">
        <v>0</v>
      </c>
      <c r="L30" s="561">
        <v>0</v>
      </c>
      <c r="M30" s="561">
        <v>0</v>
      </c>
      <c r="N30" s="561">
        <v>0</v>
      </c>
      <c r="O30" s="559">
        <v>0</v>
      </c>
      <c r="P30" s="559">
        <v>5.0000000000000001E-3</v>
      </c>
    </row>
    <row r="31" spans="2:16" ht="15.75" customHeight="1">
      <c r="B31" s="380" t="s">
        <v>623</v>
      </c>
      <c r="C31" s="381" t="s">
        <v>624</v>
      </c>
      <c r="D31" s="561">
        <v>732.5317525643926</v>
      </c>
      <c r="E31" s="561">
        <v>0</v>
      </c>
      <c r="F31" s="561">
        <v>0</v>
      </c>
      <c r="G31" s="561">
        <v>0</v>
      </c>
      <c r="H31" s="561">
        <v>0</v>
      </c>
      <c r="I31" s="561">
        <v>732.5317525643926</v>
      </c>
      <c r="J31" s="561">
        <v>40.679000063818158</v>
      </c>
      <c r="K31" s="561">
        <v>0</v>
      </c>
      <c r="L31" s="561">
        <v>0</v>
      </c>
      <c r="M31" s="561">
        <v>40.679000063818158</v>
      </c>
      <c r="N31" s="561">
        <v>508.48750079772697</v>
      </c>
      <c r="O31" s="559">
        <v>0.18859999999999999</v>
      </c>
      <c r="P31" s="559">
        <v>0</v>
      </c>
    </row>
    <row r="32" spans="2:16" ht="15.75" customHeight="1">
      <c r="B32" s="380" t="s">
        <v>625</v>
      </c>
      <c r="C32" s="381" t="s">
        <v>626</v>
      </c>
      <c r="D32" s="561">
        <v>662.92948825645863</v>
      </c>
      <c r="E32" s="561">
        <v>0</v>
      </c>
      <c r="F32" s="561">
        <v>0</v>
      </c>
      <c r="G32" s="561">
        <v>0</v>
      </c>
      <c r="H32" s="561">
        <v>0</v>
      </c>
      <c r="I32" s="561">
        <v>662.92948825645863</v>
      </c>
      <c r="J32" s="561">
        <v>35.599269945768555</v>
      </c>
      <c r="K32" s="561">
        <v>0</v>
      </c>
      <c r="L32" s="561">
        <v>0</v>
      </c>
      <c r="M32" s="561">
        <v>35.599269945768555</v>
      </c>
      <c r="N32" s="561">
        <v>444.99087432210695</v>
      </c>
      <c r="O32" s="559">
        <v>0.16500000000000001</v>
      </c>
      <c r="P32" s="559">
        <v>0</v>
      </c>
    </row>
    <row r="33" spans="2:16" ht="15.75" customHeight="1">
      <c r="B33" s="380" t="s">
        <v>627</v>
      </c>
      <c r="C33" s="381" t="s">
        <v>628</v>
      </c>
      <c r="D33" s="561">
        <v>185.0759505246252</v>
      </c>
      <c r="E33" s="561">
        <v>0</v>
      </c>
      <c r="F33" s="561">
        <v>0</v>
      </c>
      <c r="G33" s="561">
        <v>0</v>
      </c>
      <c r="H33" s="561">
        <v>0</v>
      </c>
      <c r="I33" s="561">
        <v>185.0759505246252</v>
      </c>
      <c r="J33" s="561">
        <v>10.166493704479405</v>
      </c>
      <c r="K33" s="561">
        <v>0</v>
      </c>
      <c r="L33" s="561">
        <v>0</v>
      </c>
      <c r="M33" s="561">
        <v>10.166493704479405</v>
      </c>
      <c r="N33" s="561">
        <v>127.08117130599257</v>
      </c>
      <c r="O33" s="559">
        <v>4.7100000000000003E-2</v>
      </c>
      <c r="P33" s="559">
        <v>0</v>
      </c>
    </row>
    <row r="34" spans="2:16" ht="15.75" customHeight="1">
      <c r="B34" s="380" t="s">
        <v>629</v>
      </c>
      <c r="C34" s="381" t="s">
        <v>630</v>
      </c>
      <c r="D34" s="561">
        <v>19.708836299999998</v>
      </c>
      <c r="E34" s="561">
        <v>0</v>
      </c>
      <c r="F34" s="561">
        <v>0</v>
      </c>
      <c r="G34" s="561">
        <v>0</v>
      </c>
      <c r="H34" s="561">
        <v>0</v>
      </c>
      <c r="I34" s="561">
        <v>19.708836299999998</v>
      </c>
      <c r="J34" s="561">
        <v>1.3780520049999998</v>
      </c>
      <c r="K34" s="561">
        <v>0</v>
      </c>
      <c r="L34" s="561">
        <v>0</v>
      </c>
      <c r="M34" s="561">
        <v>1.3780520049999998</v>
      </c>
      <c r="N34" s="561">
        <v>17.225650062499998</v>
      </c>
      <c r="O34" s="559">
        <v>6.4000000000000003E-3</v>
      </c>
      <c r="P34" s="559">
        <v>0</v>
      </c>
    </row>
    <row r="35" spans="2:16" ht="15.75" customHeight="1">
      <c r="B35" s="380" t="s">
        <v>631</v>
      </c>
      <c r="C35" s="381" t="s">
        <v>632</v>
      </c>
      <c r="D35" s="561">
        <v>6.0213310399999989</v>
      </c>
      <c r="E35" s="561">
        <v>0</v>
      </c>
      <c r="F35" s="561">
        <v>0</v>
      </c>
      <c r="G35" s="561">
        <v>0</v>
      </c>
      <c r="H35" s="561">
        <v>0</v>
      </c>
      <c r="I35" s="561">
        <v>6.0213310399999989</v>
      </c>
      <c r="J35" s="561">
        <v>0.5701333574785391</v>
      </c>
      <c r="K35" s="561">
        <v>0</v>
      </c>
      <c r="L35" s="561">
        <v>0</v>
      </c>
      <c r="M35" s="561">
        <v>0.5701333574785391</v>
      </c>
      <c r="N35" s="561">
        <v>7.1266669684817385</v>
      </c>
      <c r="O35" s="559">
        <v>2.5999999999999999E-3</v>
      </c>
      <c r="P35" s="559">
        <v>0</v>
      </c>
    </row>
    <row r="36" spans="2:16" ht="15.75" customHeight="1">
      <c r="B36" s="380" t="s">
        <v>633</v>
      </c>
      <c r="C36" s="381" t="s">
        <v>634</v>
      </c>
      <c r="D36" s="561">
        <v>2.2185415099999997</v>
      </c>
      <c r="E36" s="561">
        <v>0</v>
      </c>
      <c r="F36" s="561">
        <v>0</v>
      </c>
      <c r="G36" s="561">
        <v>0</v>
      </c>
      <c r="H36" s="561">
        <v>0</v>
      </c>
      <c r="I36" s="561">
        <v>2.2185415099999997</v>
      </c>
      <c r="J36" s="561">
        <v>0.1773463146</v>
      </c>
      <c r="K36" s="561">
        <v>0</v>
      </c>
      <c r="L36" s="561">
        <v>0</v>
      </c>
      <c r="M36" s="561">
        <v>0.1773463146</v>
      </c>
      <c r="N36" s="561">
        <v>2.2168289324999999</v>
      </c>
      <c r="O36" s="559">
        <v>8.0000000000000004E-4</v>
      </c>
      <c r="P36" s="559">
        <v>0</v>
      </c>
    </row>
    <row r="37" spans="2:16" ht="15.75" customHeight="1">
      <c r="B37" s="380" t="s">
        <v>635</v>
      </c>
      <c r="C37" s="381" t="s">
        <v>636</v>
      </c>
      <c r="D37" s="561">
        <v>0.29528556999999994</v>
      </c>
      <c r="E37" s="561">
        <v>0</v>
      </c>
      <c r="F37" s="561">
        <v>0</v>
      </c>
      <c r="G37" s="561">
        <v>0</v>
      </c>
      <c r="H37" s="561">
        <v>0</v>
      </c>
      <c r="I37" s="561">
        <v>0.29528556999999994</v>
      </c>
      <c r="J37" s="561">
        <v>2.016307392E-2</v>
      </c>
      <c r="K37" s="561">
        <v>0</v>
      </c>
      <c r="L37" s="561">
        <v>0</v>
      </c>
      <c r="M37" s="561">
        <v>2.016307392E-2</v>
      </c>
      <c r="N37" s="561">
        <v>0.25203842399999998</v>
      </c>
      <c r="O37" s="559">
        <v>1E-4</v>
      </c>
      <c r="P37" s="559">
        <v>0</v>
      </c>
    </row>
    <row r="38" spans="2:16">
      <c r="B38" s="382" t="s">
        <v>637</v>
      </c>
      <c r="C38" s="383" t="s">
        <v>132</v>
      </c>
      <c r="D38" s="562">
        <v>3984.9115447951108</v>
      </c>
      <c r="E38" s="562">
        <v>0</v>
      </c>
      <c r="F38" s="562">
        <v>0</v>
      </c>
      <c r="G38" s="562">
        <v>0</v>
      </c>
      <c r="H38" s="562">
        <v>0</v>
      </c>
      <c r="I38" s="562">
        <v>3984.9115447951108</v>
      </c>
      <c r="J38" s="562">
        <v>215.68864408581962</v>
      </c>
      <c r="K38" s="562">
        <v>0</v>
      </c>
      <c r="L38" s="562">
        <v>0</v>
      </c>
      <c r="M38" s="562">
        <v>215.68864408581962</v>
      </c>
      <c r="N38" s="562">
        <v>2696.1080510727452</v>
      </c>
      <c r="O38" s="563">
        <v>0.99970000000000003</v>
      </c>
      <c r="P38" s="564"/>
    </row>
  </sheetData>
  <autoFilter ref="B9:P38" xr:uid="{00000000-0001-0000-0600-000000000000}"/>
  <sortState xmlns:xlrd2="http://schemas.microsoft.com/office/spreadsheetml/2017/richdata2" ref="C18:P30">
    <sortCondition descending="1" ref="D18:D30"/>
  </sortState>
  <mergeCells count="9">
    <mergeCell ref="B3:D3"/>
    <mergeCell ref="O6:O8"/>
    <mergeCell ref="P6:P8"/>
    <mergeCell ref="D6:E7"/>
    <mergeCell ref="F6:G7"/>
    <mergeCell ref="H6:H8"/>
    <mergeCell ref="I6:I8"/>
    <mergeCell ref="J6:M7"/>
    <mergeCell ref="N6:N8"/>
  </mergeCells>
  <conditionalFormatting sqref="D9:N9">
    <cfRule type="cellIs" dxfId="2" priority="19" stopIfTrue="1" operator="lessThan">
      <formula>0</formula>
    </cfRule>
  </conditionalFormatting>
  <conditionalFormatting sqref="D10:P38">
    <cfRule type="cellIs" dxfId="1" priority="1" stopIfTrue="1" operator="lessThan">
      <formula>0</formula>
    </cfRule>
  </conditionalFormatting>
  <pageMargins left="0.7" right="0.7" top="0.75" bottom="0.75" header="0.3" footer="0.3"/>
  <pageSetup paperSize="9" orientation="landscape" r:id="rId1"/>
  <headerFooter>
    <oddHeader>&amp;CEN
Annex IX</oddHeader>
    <oddFooter>&amp;C&amp;P_x000D_&amp;1#&amp;"Calibri"&amp;10&amp;K000000 This document is classified as: INTERNAL</oddFooter>
  </headerFooter>
  <ignoredErrors>
    <ignoredError sqref="B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10"/>
  <sheetViews>
    <sheetView showGridLines="0" zoomScale="90" zoomScaleNormal="90" workbookViewId="0">
      <selection activeCell="C13" sqref="C13"/>
    </sheetView>
  </sheetViews>
  <sheetFormatPr defaultColWidth="9.140625" defaultRowHeight="16.5"/>
  <cols>
    <col min="1" max="1" width="2.7109375" style="2" customWidth="1"/>
    <col min="2" max="2" width="9.140625" style="2"/>
    <col min="3" max="3" width="61.140625" style="2" customWidth="1"/>
    <col min="4" max="4" width="22" style="2" customWidth="1"/>
    <col min="5" max="5" width="5" style="2" customWidth="1"/>
    <col min="6" max="6" width="26.5703125" style="2" customWidth="1"/>
    <col min="7" max="7" width="44" style="2" bestFit="1" customWidth="1"/>
    <col min="8" max="8" width="16.5703125" style="2" customWidth="1"/>
    <col min="9" max="9" width="25.85546875" style="2" bestFit="1" customWidth="1"/>
    <col min="10" max="10" width="14" style="2" customWidth="1"/>
    <col min="11" max="11" width="25.85546875" style="2" bestFit="1" customWidth="1"/>
    <col min="12" max="16384" width="9.140625" style="2"/>
  </cols>
  <sheetData>
    <row r="1" spans="2:4" ht="18.75">
      <c r="C1" s="367"/>
    </row>
    <row r="2" spans="2:4" ht="18.75">
      <c r="B2" s="367" t="s">
        <v>28</v>
      </c>
    </row>
    <row r="3" spans="2:4">
      <c r="B3" s="46" t="str">
        <f>'EU OV1'!B3</f>
        <v>31.12.2023 - in EUR million</v>
      </c>
    </row>
    <row r="5" spans="2:4">
      <c r="D5" s="368" t="s">
        <v>95</v>
      </c>
    </row>
    <row r="6" spans="2:4" ht="18" customHeight="1">
      <c r="B6" s="369">
        <v>1</v>
      </c>
      <c r="C6" s="370" t="s">
        <v>638</v>
      </c>
      <c r="D6" s="558">
        <v>3653.2</v>
      </c>
    </row>
    <row r="7" spans="2:4" ht="18" customHeight="1">
      <c r="B7" s="369">
        <v>2</v>
      </c>
      <c r="C7" s="370" t="s">
        <v>639</v>
      </c>
      <c r="D7" s="559">
        <v>4.5999999999999999E-3</v>
      </c>
    </row>
    <row r="8" spans="2:4" ht="18" customHeight="1">
      <c r="B8" s="369">
        <v>3</v>
      </c>
      <c r="C8" s="370" t="s">
        <v>640</v>
      </c>
      <c r="D8" s="560">
        <v>16.8</v>
      </c>
    </row>
    <row r="10" spans="2:4">
      <c r="B10" s="176" t="s">
        <v>641</v>
      </c>
    </row>
  </sheetData>
  <conditionalFormatting sqref="D6:D8">
    <cfRule type="cellIs" dxfId="0" priority="1" stopIfTrue="1" operator="lessThan">
      <formula>0</formula>
    </cfRule>
  </conditionalFormatting>
  <pageMargins left="0.7" right="0.7" top="0.75" bottom="0.75" header="0.3" footer="0.3"/>
  <pageSetup paperSize="9" orientation="landscape" verticalDpi="1200" r:id="rId1"/>
  <headerFooter>
    <oddHeader>&amp;CEN
Annex IX</oddHeader>
    <oddFooter>&amp;C&amp;P_x000D_&amp;1#&amp;"Calibri"&amp;10&amp;K000000 This document is classified as: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I21"/>
  <sheetViews>
    <sheetView showGridLines="0" zoomScale="90" zoomScaleNormal="90" workbookViewId="0">
      <selection activeCell="H11" sqref="H11"/>
    </sheetView>
  </sheetViews>
  <sheetFormatPr defaultColWidth="9.140625" defaultRowHeight="16.5"/>
  <cols>
    <col min="1" max="1" width="4.7109375" style="327" customWidth="1"/>
    <col min="2" max="2" width="9.140625" style="327"/>
    <col min="3" max="3" width="55.5703125" style="327" customWidth="1"/>
    <col min="4" max="4" width="26.5703125" style="366" customWidth="1"/>
    <col min="5" max="7" width="9.42578125" style="327" customWidth="1"/>
    <col min="8" max="16384" width="9.140625" style="327"/>
  </cols>
  <sheetData>
    <row r="2" spans="1:9" ht="18.75">
      <c r="A2" s="355"/>
      <c r="B2" s="655" t="s">
        <v>642</v>
      </c>
      <c r="C2" s="655"/>
      <c r="D2" s="655"/>
      <c r="E2" s="655"/>
      <c r="F2" s="655"/>
      <c r="G2" s="655"/>
      <c r="H2" s="655"/>
      <c r="I2" s="655"/>
    </row>
    <row r="3" spans="1:9" ht="18">
      <c r="A3" s="356"/>
      <c r="B3" s="653" t="str">
        <f>'EU CR2'!B3</f>
        <v>31.12.2023 - in EUR million</v>
      </c>
      <c r="C3" s="654"/>
      <c r="D3" s="357"/>
      <c r="E3" s="356"/>
    </row>
    <row r="4" spans="1:9" ht="18">
      <c r="A4" s="356"/>
      <c r="B4" s="46"/>
      <c r="C4" s="356"/>
      <c r="D4" s="357"/>
      <c r="E4" s="356"/>
    </row>
    <row r="5" spans="1:9" ht="18">
      <c r="A5" s="356"/>
      <c r="B5" s="358"/>
      <c r="C5" s="358"/>
      <c r="D5" s="359" t="s">
        <v>95</v>
      </c>
      <c r="E5" s="46"/>
    </row>
    <row r="6" spans="1:9" ht="18">
      <c r="A6" s="356"/>
      <c r="B6" s="358"/>
      <c r="C6" s="358"/>
      <c r="D6" s="360" t="s">
        <v>643</v>
      </c>
      <c r="E6" s="356"/>
    </row>
    <row r="7" spans="1:9" ht="18">
      <c r="A7" s="356"/>
      <c r="B7" s="361">
        <v>1</v>
      </c>
      <c r="C7" s="95" t="s">
        <v>644</v>
      </c>
      <c r="D7" s="457">
        <v>6151493953.4399996</v>
      </c>
      <c r="E7" s="362"/>
    </row>
    <row r="8" spans="1:9" ht="49.5">
      <c r="A8" s="356"/>
      <c r="B8" s="361">
        <v>2</v>
      </c>
      <c r="C8" s="95" t="s">
        <v>645</v>
      </c>
      <c r="D8" s="457">
        <v>0</v>
      </c>
      <c r="E8" s="362"/>
    </row>
    <row r="9" spans="1:9" ht="49.5">
      <c r="A9" s="356"/>
      <c r="B9" s="361">
        <v>3</v>
      </c>
      <c r="C9" s="95" t="s">
        <v>646</v>
      </c>
      <c r="D9" s="457">
        <v>0</v>
      </c>
      <c r="E9" s="356"/>
    </row>
    <row r="10" spans="1:9" ht="33">
      <c r="A10" s="356"/>
      <c r="B10" s="361">
        <v>4</v>
      </c>
      <c r="C10" s="95" t="s">
        <v>647</v>
      </c>
      <c r="D10" s="457">
        <v>0</v>
      </c>
      <c r="E10" s="356"/>
    </row>
    <row r="11" spans="1:9" ht="72" customHeight="1">
      <c r="A11" s="356"/>
      <c r="B11" s="361">
        <v>5</v>
      </c>
      <c r="C11" s="95" t="s">
        <v>648</v>
      </c>
      <c r="D11" s="457">
        <v>0</v>
      </c>
      <c r="E11" s="356"/>
    </row>
    <row r="12" spans="1:9" ht="33">
      <c r="A12" s="356"/>
      <c r="B12" s="361">
        <v>6</v>
      </c>
      <c r="C12" s="95" t="s">
        <v>649</v>
      </c>
      <c r="D12" s="457">
        <v>0</v>
      </c>
      <c r="E12" s="356"/>
    </row>
    <row r="13" spans="1:9" ht="18">
      <c r="A13" s="356"/>
      <c r="B13" s="361">
        <v>7</v>
      </c>
      <c r="C13" s="95" t="s">
        <v>650</v>
      </c>
      <c r="D13" s="457">
        <v>0</v>
      </c>
      <c r="E13" s="356"/>
    </row>
    <row r="14" spans="1:9" ht="18">
      <c r="A14" s="356"/>
      <c r="B14" s="361">
        <v>8</v>
      </c>
      <c r="C14" s="95" t="s">
        <v>651</v>
      </c>
      <c r="D14" s="457">
        <v>18191383.440000001</v>
      </c>
      <c r="E14" s="356"/>
    </row>
    <row r="15" spans="1:9" ht="18">
      <c r="A15" s="356"/>
      <c r="B15" s="361">
        <v>9</v>
      </c>
      <c r="C15" s="95" t="s">
        <v>652</v>
      </c>
      <c r="D15" s="457">
        <v>0</v>
      </c>
      <c r="E15" s="356"/>
    </row>
    <row r="16" spans="1:9" ht="49.5">
      <c r="A16" s="356"/>
      <c r="B16" s="361">
        <v>10</v>
      </c>
      <c r="C16" s="95" t="s">
        <v>653</v>
      </c>
      <c r="D16" s="457">
        <v>284895368.41000003</v>
      </c>
      <c r="E16" s="363"/>
    </row>
    <row r="17" spans="1:5" ht="49.5">
      <c r="A17" s="356"/>
      <c r="B17" s="361">
        <v>11</v>
      </c>
      <c r="C17" s="95" t="s">
        <v>654</v>
      </c>
      <c r="D17" s="457">
        <v>0</v>
      </c>
      <c r="E17" s="356"/>
    </row>
    <row r="18" spans="1:5" ht="49.5">
      <c r="A18" s="356"/>
      <c r="B18" s="361" t="s">
        <v>655</v>
      </c>
      <c r="C18" s="95" t="s">
        <v>656</v>
      </c>
      <c r="D18" s="457">
        <v>0</v>
      </c>
      <c r="E18" s="356"/>
    </row>
    <row r="19" spans="1:5" ht="49.5">
      <c r="A19" s="356"/>
      <c r="B19" s="361" t="s">
        <v>657</v>
      </c>
      <c r="C19" s="95" t="s">
        <v>658</v>
      </c>
      <c r="D19" s="457">
        <v>0</v>
      </c>
      <c r="E19" s="356"/>
    </row>
    <row r="20" spans="1:5" ht="18">
      <c r="A20" s="356"/>
      <c r="B20" s="361">
        <v>12</v>
      </c>
      <c r="C20" s="95" t="s">
        <v>659</v>
      </c>
      <c r="D20" s="457">
        <v>-32761674.489999998</v>
      </c>
      <c r="E20" s="356"/>
    </row>
    <row r="21" spans="1:5" ht="18">
      <c r="A21" s="356"/>
      <c r="B21" s="364">
        <v>13</v>
      </c>
      <c r="C21" s="365" t="s">
        <v>168</v>
      </c>
      <c r="D21" s="557">
        <v>6421819030.7999992</v>
      </c>
      <c r="E21" s="356"/>
    </row>
  </sheetData>
  <mergeCells count="2">
    <mergeCell ref="B3:C3"/>
    <mergeCell ref="B2:I2"/>
  </mergeCells>
  <pageMargins left="0.7" right="0.7" top="0.75" bottom="0.75" header="0.3" footer="0.3"/>
  <pageSetup paperSize="9" scale="63" fitToHeight="0" orientation="portrait" r:id="rId1"/>
  <headerFooter>
    <oddFooter>&amp;C_x000D_&amp;1#&amp;"Calibri"&amp;10&amp;K000000 This document is classified as: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M73"/>
  <sheetViews>
    <sheetView showGridLines="0" zoomScale="90" zoomScaleNormal="90" workbookViewId="0">
      <selection activeCell="F18" sqref="F18"/>
    </sheetView>
  </sheetViews>
  <sheetFormatPr defaultColWidth="9.140625" defaultRowHeight="16.5"/>
  <cols>
    <col min="1" max="1" width="5.140625" style="327" customWidth="1"/>
    <col min="2" max="2" width="9.5703125" style="326" customWidth="1"/>
    <col min="3" max="3" width="75.85546875" style="327" customWidth="1"/>
    <col min="4" max="4" width="22.28515625" style="524" customWidth="1"/>
    <col min="5" max="5" width="22.28515625" style="525" customWidth="1"/>
    <col min="6" max="6" width="44.42578125" style="327" customWidth="1"/>
    <col min="7" max="7" width="21.42578125" style="327" customWidth="1"/>
    <col min="8" max="16384" width="9.140625" style="327"/>
  </cols>
  <sheetData>
    <row r="1" spans="1:6">
      <c r="A1" s="325"/>
    </row>
    <row r="2" spans="1:6" ht="18.75">
      <c r="B2" s="108" t="s">
        <v>660</v>
      </c>
    </row>
    <row r="3" spans="1:6">
      <c r="B3" s="653" t="str">
        <f>'EU IRRBB1'!B3</f>
        <v>31.12.2023 - in EUR million</v>
      </c>
      <c r="C3" s="654"/>
    </row>
    <row r="4" spans="1:6">
      <c r="B4" s="147"/>
      <c r="C4" s="46"/>
      <c r="D4" s="526"/>
      <c r="E4" s="526"/>
    </row>
    <row r="5" spans="1:6">
      <c r="B5" s="328"/>
      <c r="C5" s="329"/>
      <c r="D5" s="667" t="s">
        <v>661</v>
      </c>
      <c r="E5" s="667"/>
      <c r="F5" s="46"/>
    </row>
    <row r="6" spans="1:6">
      <c r="B6" s="668"/>
      <c r="C6" s="668"/>
      <c r="D6" s="94" t="s">
        <v>95</v>
      </c>
      <c r="E6" s="94" t="s">
        <v>96</v>
      </c>
    </row>
    <row r="7" spans="1:6">
      <c r="B7" s="668"/>
      <c r="C7" s="668"/>
      <c r="D7" s="330">
        <v>45291</v>
      </c>
      <c r="E7" s="330">
        <v>44926</v>
      </c>
    </row>
    <row r="8" spans="1:6">
      <c r="B8" s="656" t="s">
        <v>662</v>
      </c>
      <c r="C8" s="657"/>
      <c r="D8" s="657"/>
      <c r="E8" s="658"/>
    </row>
    <row r="9" spans="1:6" ht="33">
      <c r="B9" s="331">
        <v>1</v>
      </c>
      <c r="C9" s="332" t="s">
        <v>663</v>
      </c>
      <c r="D9" s="527">
        <v>6084613827.3699999</v>
      </c>
      <c r="E9" s="528">
        <v>6004.6</v>
      </c>
    </row>
    <row r="10" spans="1:6" ht="33">
      <c r="B10" s="333">
        <v>2</v>
      </c>
      <c r="C10" s="332" t="s">
        <v>664</v>
      </c>
      <c r="D10" s="527">
        <v>0</v>
      </c>
      <c r="E10" s="529">
        <v>0</v>
      </c>
    </row>
    <row r="11" spans="1:6" ht="33">
      <c r="B11" s="333">
        <v>3</v>
      </c>
      <c r="C11" s="332" t="s">
        <v>665</v>
      </c>
      <c r="D11" s="527">
        <v>0</v>
      </c>
      <c r="E11" s="529">
        <v>0</v>
      </c>
    </row>
    <row r="12" spans="1:6" ht="33">
      <c r="B12" s="333">
        <v>4</v>
      </c>
      <c r="C12" s="334" t="s">
        <v>1172</v>
      </c>
      <c r="D12" s="527">
        <v>0</v>
      </c>
      <c r="E12" s="529">
        <v>0</v>
      </c>
    </row>
    <row r="13" spans="1:6">
      <c r="B13" s="333">
        <v>5</v>
      </c>
      <c r="C13" s="332" t="s">
        <v>666</v>
      </c>
      <c r="D13" s="527">
        <v>0</v>
      </c>
      <c r="E13" s="529">
        <v>0</v>
      </c>
    </row>
    <row r="14" spans="1:6">
      <c r="B14" s="331">
        <v>6</v>
      </c>
      <c r="C14" s="335" t="s">
        <v>667</v>
      </c>
      <c r="D14" s="527">
        <v>-32566749.600000001</v>
      </c>
      <c r="E14" s="530">
        <v>-27.2</v>
      </c>
    </row>
    <row r="15" spans="1:6">
      <c r="B15" s="336">
        <v>7</v>
      </c>
      <c r="C15" s="337" t="s">
        <v>668</v>
      </c>
      <c r="D15" s="531">
        <v>6052047077.7699995</v>
      </c>
      <c r="E15" s="794">
        <v>5977.5</v>
      </c>
    </row>
    <row r="16" spans="1:6">
      <c r="B16" s="656" t="s">
        <v>669</v>
      </c>
      <c r="C16" s="657"/>
      <c r="D16" s="657"/>
      <c r="E16" s="658"/>
    </row>
    <row r="17" spans="2:6" ht="33">
      <c r="B17" s="338">
        <v>8</v>
      </c>
      <c r="C17" s="332" t="s">
        <v>670</v>
      </c>
      <c r="D17" s="527">
        <v>0</v>
      </c>
      <c r="E17" s="530">
        <v>0</v>
      </c>
    </row>
    <row r="18" spans="2:6" ht="33">
      <c r="B18" s="338" t="s">
        <v>671</v>
      </c>
      <c r="C18" s="339" t="s">
        <v>672</v>
      </c>
      <c r="D18" s="527">
        <v>0</v>
      </c>
      <c r="E18" s="529">
        <v>0</v>
      </c>
    </row>
    <row r="19" spans="2:6" ht="33">
      <c r="B19" s="338">
        <v>9</v>
      </c>
      <c r="C19" s="340" t="s">
        <v>673</v>
      </c>
      <c r="D19" s="527">
        <v>0</v>
      </c>
      <c r="E19" s="530">
        <v>0</v>
      </c>
    </row>
    <row r="20" spans="2:6" ht="33">
      <c r="B20" s="333" t="s">
        <v>509</v>
      </c>
      <c r="C20" s="339" t="s">
        <v>674</v>
      </c>
      <c r="D20" s="527">
        <v>0</v>
      </c>
      <c r="E20" s="529">
        <v>0</v>
      </c>
    </row>
    <row r="21" spans="2:6">
      <c r="B21" s="56" t="s">
        <v>512</v>
      </c>
      <c r="C21" s="339" t="s">
        <v>675</v>
      </c>
      <c r="D21" s="527">
        <v>23137260.969999999</v>
      </c>
      <c r="E21" s="529">
        <v>12.7</v>
      </c>
    </row>
    <row r="22" spans="2:6">
      <c r="B22" s="333">
        <v>10</v>
      </c>
      <c r="C22" s="341" t="s">
        <v>676</v>
      </c>
      <c r="D22" s="527">
        <v>0</v>
      </c>
      <c r="E22" s="530">
        <v>0</v>
      </c>
    </row>
    <row r="23" spans="2:6" ht="33">
      <c r="B23" s="335" t="s">
        <v>677</v>
      </c>
      <c r="C23" s="341" t="s">
        <v>678</v>
      </c>
      <c r="D23" s="527">
        <v>0</v>
      </c>
      <c r="E23" s="529">
        <v>0</v>
      </c>
    </row>
    <row r="24" spans="2:6" ht="33">
      <c r="B24" s="335" t="s">
        <v>679</v>
      </c>
      <c r="C24" s="341" t="s">
        <v>680</v>
      </c>
      <c r="D24" s="527">
        <v>0</v>
      </c>
      <c r="E24" s="530">
        <v>0</v>
      </c>
    </row>
    <row r="25" spans="2:6">
      <c r="B25" s="333">
        <v>11</v>
      </c>
      <c r="C25" s="335" t="s">
        <v>681</v>
      </c>
      <c r="D25" s="527">
        <v>0</v>
      </c>
      <c r="E25" s="529">
        <v>0</v>
      </c>
      <c r="F25" s="342"/>
    </row>
    <row r="26" spans="2:6" ht="33">
      <c r="B26" s="333">
        <v>12</v>
      </c>
      <c r="C26" s="335" t="s">
        <v>682</v>
      </c>
      <c r="D26" s="527">
        <v>0</v>
      </c>
      <c r="E26" s="532">
        <v>0</v>
      </c>
      <c r="F26" s="342"/>
    </row>
    <row r="27" spans="2:6">
      <c r="B27" s="343">
        <v>13</v>
      </c>
      <c r="C27" s="344" t="s">
        <v>683</v>
      </c>
      <c r="D27" s="533">
        <v>23137260.969999999</v>
      </c>
      <c r="E27" s="534">
        <v>12.7</v>
      </c>
      <c r="F27" s="342"/>
    </row>
    <row r="28" spans="2:6">
      <c r="B28" s="656" t="s">
        <v>684</v>
      </c>
      <c r="C28" s="657"/>
      <c r="D28" s="659"/>
      <c r="E28" s="658"/>
      <c r="F28" s="342"/>
    </row>
    <row r="29" spans="2:6" ht="33">
      <c r="B29" s="331">
        <v>14</v>
      </c>
      <c r="C29" s="86" t="s">
        <v>685</v>
      </c>
      <c r="D29" s="527">
        <v>61739323.649999999</v>
      </c>
      <c r="E29" s="535">
        <v>38.799999999999997</v>
      </c>
      <c r="F29" s="342"/>
    </row>
    <row r="30" spans="2:6">
      <c r="B30" s="331">
        <v>15</v>
      </c>
      <c r="C30" s="87" t="s">
        <v>686</v>
      </c>
      <c r="D30" s="527">
        <v>0</v>
      </c>
      <c r="E30" s="536">
        <v>0</v>
      </c>
      <c r="F30" s="342"/>
    </row>
    <row r="31" spans="2:6">
      <c r="B31" s="331">
        <v>16</v>
      </c>
      <c r="C31" s="87" t="s">
        <v>687</v>
      </c>
      <c r="D31" s="527">
        <v>0</v>
      </c>
      <c r="E31" s="536">
        <v>1</v>
      </c>
      <c r="F31" s="342"/>
    </row>
    <row r="32" spans="2:6" ht="33">
      <c r="B32" s="333" t="s">
        <v>688</v>
      </c>
      <c r="C32" s="87" t="s">
        <v>689</v>
      </c>
      <c r="D32" s="527">
        <v>0</v>
      </c>
      <c r="E32" s="536">
        <v>0</v>
      </c>
      <c r="F32" s="342"/>
    </row>
    <row r="33" spans="2:6">
      <c r="B33" s="333">
        <v>17</v>
      </c>
      <c r="C33" s="87" t="s">
        <v>690</v>
      </c>
      <c r="D33" s="527">
        <v>0</v>
      </c>
      <c r="E33" s="536">
        <v>0</v>
      </c>
      <c r="F33" s="342"/>
    </row>
    <row r="34" spans="2:6">
      <c r="B34" s="333" t="s">
        <v>691</v>
      </c>
      <c r="C34" s="87" t="s">
        <v>692</v>
      </c>
      <c r="D34" s="527">
        <v>0</v>
      </c>
      <c r="E34" s="537">
        <v>0</v>
      </c>
      <c r="F34" s="342"/>
    </row>
    <row r="35" spans="2:6">
      <c r="B35" s="343">
        <v>18</v>
      </c>
      <c r="C35" s="345" t="s">
        <v>693</v>
      </c>
      <c r="D35" s="533">
        <v>61739323.649999999</v>
      </c>
      <c r="E35" s="538">
        <v>39.799999999999997</v>
      </c>
      <c r="F35" s="342"/>
    </row>
    <row r="36" spans="2:6">
      <c r="B36" s="656" t="s">
        <v>694</v>
      </c>
      <c r="C36" s="657"/>
      <c r="D36" s="659"/>
      <c r="E36" s="658"/>
      <c r="F36" s="342"/>
    </row>
    <row r="37" spans="2:6">
      <c r="B37" s="331">
        <v>19</v>
      </c>
      <c r="C37" s="332" t="s">
        <v>695</v>
      </c>
      <c r="D37" s="539">
        <v>878594465.88999999</v>
      </c>
      <c r="E37" s="535">
        <v>899.1</v>
      </c>
      <c r="F37" s="342"/>
    </row>
    <row r="38" spans="2:6">
      <c r="B38" s="331">
        <v>20</v>
      </c>
      <c r="C38" s="332" t="s">
        <v>696</v>
      </c>
      <c r="D38" s="539">
        <v>-593699097.48000002</v>
      </c>
      <c r="E38" s="535">
        <v>-595.1</v>
      </c>
      <c r="F38" s="342"/>
    </row>
    <row r="39" spans="2:6" ht="33">
      <c r="B39" s="331">
        <v>21</v>
      </c>
      <c r="C39" s="332" t="s">
        <v>697</v>
      </c>
      <c r="D39" s="540"/>
      <c r="E39" s="537">
        <v>0</v>
      </c>
      <c r="F39" s="342"/>
    </row>
    <row r="40" spans="2:6">
      <c r="B40" s="343">
        <v>22</v>
      </c>
      <c r="C40" s="345" t="s">
        <v>698</v>
      </c>
      <c r="D40" s="533">
        <v>284895368.41000003</v>
      </c>
      <c r="E40" s="538">
        <v>304</v>
      </c>
      <c r="F40" s="342"/>
    </row>
    <row r="41" spans="2:6">
      <c r="B41" s="672" t="s">
        <v>699</v>
      </c>
      <c r="C41" s="673"/>
      <c r="D41" s="674"/>
      <c r="E41" s="675"/>
      <c r="F41" s="342"/>
    </row>
    <row r="42" spans="2:6" ht="33">
      <c r="B42" s="338" t="s">
        <v>700</v>
      </c>
      <c r="C42" s="95" t="s">
        <v>672</v>
      </c>
      <c r="D42" s="541">
        <v>0</v>
      </c>
      <c r="E42" s="529">
        <v>0</v>
      </c>
      <c r="F42" s="342"/>
    </row>
    <row r="43" spans="2:6" ht="33">
      <c r="B43" s="338" t="s">
        <v>701</v>
      </c>
      <c r="C43" s="95" t="s">
        <v>702</v>
      </c>
      <c r="D43" s="541">
        <v>0</v>
      </c>
      <c r="E43" s="529">
        <v>0</v>
      </c>
      <c r="F43" s="342"/>
    </row>
    <row r="44" spans="2:6" ht="33">
      <c r="B44" s="331" t="s">
        <v>703</v>
      </c>
      <c r="C44" s="339" t="s">
        <v>704</v>
      </c>
      <c r="D44" s="541">
        <v>0</v>
      </c>
      <c r="E44" s="529">
        <v>0</v>
      </c>
      <c r="F44" s="342"/>
    </row>
    <row r="45" spans="2:6" ht="33">
      <c r="B45" s="331" t="s">
        <v>705</v>
      </c>
      <c r="C45" s="346" t="s">
        <v>706</v>
      </c>
      <c r="D45" s="541">
        <v>0</v>
      </c>
      <c r="E45" s="530">
        <v>0</v>
      </c>
      <c r="F45" s="342"/>
    </row>
    <row r="46" spans="2:6" ht="33">
      <c r="B46" s="331" t="s">
        <v>707</v>
      </c>
      <c r="C46" s="347" t="s">
        <v>708</v>
      </c>
      <c r="D46" s="541">
        <v>0</v>
      </c>
      <c r="E46" s="530">
        <v>0</v>
      </c>
      <c r="F46" s="342"/>
    </row>
    <row r="47" spans="2:6">
      <c r="B47" s="331" t="s">
        <v>709</v>
      </c>
      <c r="C47" s="339" t="s">
        <v>710</v>
      </c>
      <c r="D47" s="541">
        <v>0</v>
      </c>
      <c r="E47" s="529">
        <v>0</v>
      </c>
      <c r="F47" s="342"/>
    </row>
    <row r="48" spans="2:6">
      <c r="B48" s="331" t="s">
        <v>711</v>
      </c>
      <c r="C48" s="339" t="s">
        <v>712</v>
      </c>
      <c r="D48" s="541">
        <v>0</v>
      </c>
      <c r="E48" s="529">
        <v>0</v>
      </c>
      <c r="F48" s="342"/>
    </row>
    <row r="49" spans="2:7" ht="33">
      <c r="B49" s="331" t="s">
        <v>713</v>
      </c>
      <c r="C49" s="348" t="s">
        <v>714</v>
      </c>
      <c r="D49" s="541">
        <v>0</v>
      </c>
      <c r="E49" s="529">
        <v>0</v>
      </c>
      <c r="F49" s="342"/>
      <c r="G49" s="349"/>
    </row>
    <row r="50" spans="2:7" ht="33">
      <c r="B50" s="331" t="s">
        <v>715</v>
      </c>
      <c r="C50" s="348" t="s">
        <v>716</v>
      </c>
      <c r="D50" s="541">
        <v>0</v>
      </c>
      <c r="E50" s="529">
        <v>0</v>
      </c>
      <c r="F50" s="342"/>
      <c r="G50" s="349"/>
    </row>
    <row r="51" spans="2:7">
      <c r="B51" s="331" t="s">
        <v>717</v>
      </c>
      <c r="C51" s="339" t="s">
        <v>718</v>
      </c>
      <c r="D51" s="541">
        <v>0</v>
      </c>
      <c r="E51" s="532">
        <v>0</v>
      </c>
      <c r="F51" s="342"/>
    </row>
    <row r="52" spans="2:7">
      <c r="B52" s="336" t="s">
        <v>719</v>
      </c>
      <c r="C52" s="350" t="s">
        <v>720</v>
      </c>
      <c r="D52" s="542">
        <v>0</v>
      </c>
      <c r="E52" s="543">
        <v>0</v>
      </c>
      <c r="F52" s="342"/>
    </row>
    <row r="53" spans="2:7">
      <c r="B53" s="660" t="s">
        <v>721</v>
      </c>
      <c r="C53" s="661"/>
      <c r="D53" s="662"/>
      <c r="E53" s="663"/>
      <c r="F53" s="342"/>
    </row>
    <row r="54" spans="2:7">
      <c r="B54" s="331">
        <v>23</v>
      </c>
      <c r="C54" s="351" t="s">
        <v>198</v>
      </c>
      <c r="D54" s="544">
        <v>746138444.10000002</v>
      </c>
      <c r="E54" s="545">
        <v>736.5</v>
      </c>
      <c r="F54" s="342"/>
    </row>
    <row r="55" spans="2:7">
      <c r="B55" s="336">
        <v>24</v>
      </c>
      <c r="C55" s="352" t="s">
        <v>168</v>
      </c>
      <c r="D55" s="546">
        <v>6421819030.7999992</v>
      </c>
      <c r="E55" s="547">
        <v>6334</v>
      </c>
      <c r="F55" s="342"/>
    </row>
    <row r="56" spans="2:7">
      <c r="B56" s="656" t="s">
        <v>167</v>
      </c>
      <c r="C56" s="657"/>
      <c r="D56" s="659"/>
      <c r="E56" s="658"/>
      <c r="F56" s="342"/>
    </row>
    <row r="57" spans="2:7">
      <c r="B57" s="331">
        <v>25</v>
      </c>
      <c r="C57" s="353" t="s">
        <v>169</v>
      </c>
      <c r="D57" s="548">
        <v>0.11618802095191599</v>
      </c>
      <c r="E57" s="549">
        <v>0.1163</v>
      </c>
      <c r="F57" s="342"/>
    </row>
    <row r="58" spans="2:7" ht="33">
      <c r="B58" s="56" t="s">
        <v>722</v>
      </c>
      <c r="C58" s="95" t="s">
        <v>723</v>
      </c>
      <c r="D58" s="548">
        <v>0.11618802095191599</v>
      </c>
      <c r="E58" s="549">
        <v>0.1163</v>
      </c>
      <c r="F58" s="342"/>
    </row>
    <row r="59" spans="2:7" ht="33">
      <c r="B59" s="338" t="s">
        <v>724</v>
      </c>
      <c r="C59" s="332" t="s">
        <v>725</v>
      </c>
      <c r="D59" s="548">
        <v>0.11618802095191599</v>
      </c>
      <c r="E59" s="549">
        <v>0.1163</v>
      </c>
      <c r="F59" s="342"/>
    </row>
    <row r="60" spans="2:7">
      <c r="B60" s="338">
        <v>26</v>
      </c>
      <c r="C60" s="95" t="s">
        <v>726</v>
      </c>
      <c r="D60" s="548">
        <v>0.03</v>
      </c>
      <c r="E60" s="549">
        <v>0.03</v>
      </c>
      <c r="F60" s="342"/>
    </row>
    <row r="61" spans="2:7" ht="33">
      <c r="B61" s="338" t="s">
        <v>727</v>
      </c>
      <c r="C61" s="95" t="s">
        <v>172</v>
      </c>
      <c r="D61" s="548">
        <v>0</v>
      </c>
      <c r="E61" s="549">
        <v>0</v>
      </c>
      <c r="F61" s="342"/>
    </row>
    <row r="62" spans="2:7">
      <c r="B62" s="338" t="s">
        <v>728</v>
      </c>
      <c r="C62" s="95" t="s">
        <v>729</v>
      </c>
      <c r="D62" s="548">
        <v>0</v>
      </c>
      <c r="E62" s="549">
        <v>0</v>
      </c>
      <c r="F62" s="342"/>
    </row>
    <row r="63" spans="2:7">
      <c r="B63" s="56">
        <v>27</v>
      </c>
      <c r="C63" s="95" t="s">
        <v>178</v>
      </c>
      <c r="D63" s="548">
        <v>0</v>
      </c>
      <c r="E63" s="550">
        <v>0</v>
      </c>
      <c r="F63" s="342"/>
    </row>
    <row r="64" spans="2:7">
      <c r="B64" s="338" t="s">
        <v>730</v>
      </c>
      <c r="C64" s="95" t="s">
        <v>731</v>
      </c>
      <c r="D64" s="548">
        <v>0.03</v>
      </c>
      <c r="E64" s="550">
        <v>0.03</v>
      </c>
      <c r="F64" s="342"/>
    </row>
    <row r="65" spans="2:13">
      <c r="B65" s="669" t="s">
        <v>732</v>
      </c>
      <c r="C65" s="670"/>
      <c r="D65" s="670"/>
      <c r="E65" s="671"/>
    </row>
    <row r="66" spans="2:13" ht="33">
      <c r="B66" s="333" t="s">
        <v>733</v>
      </c>
      <c r="C66" s="335" t="s">
        <v>734</v>
      </c>
      <c r="D66" s="551" t="s">
        <v>735</v>
      </c>
      <c r="E66" s="551" t="s">
        <v>735</v>
      </c>
      <c r="L66" s="325"/>
    </row>
    <row r="67" spans="2:13" s="46" customFormat="1">
      <c r="B67" s="664" t="s">
        <v>736</v>
      </c>
      <c r="C67" s="665"/>
      <c r="D67" s="665"/>
      <c r="E67" s="666"/>
    </row>
    <row r="68" spans="2:13" s="46" customFormat="1" ht="49.5">
      <c r="B68" s="56">
        <v>28</v>
      </c>
      <c r="C68" s="95" t="s">
        <v>737</v>
      </c>
      <c r="D68" s="552"/>
      <c r="E68" s="553"/>
      <c r="M68" s="354"/>
    </row>
    <row r="69" spans="2:13" s="46" customFormat="1" ht="49.5">
      <c r="B69" s="56">
        <v>29</v>
      </c>
      <c r="C69" s="95" t="s">
        <v>738</v>
      </c>
      <c r="D69" s="527">
        <v>61739323.649999999</v>
      </c>
      <c r="E69" s="554">
        <v>38.799999999999997</v>
      </c>
      <c r="M69" s="354"/>
    </row>
    <row r="70" spans="2:13" s="46" customFormat="1" ht="66">
      <c r="B70" s="56">
        <v>30</v>
      </c>
      <c r="C70" s="95" t="s">
        <v>739</v>
      </c>
      <c r="D70" s="441"/>
      <c r="E70" s="555"/>
      <c r="M70" s="354"/>
    </row>
    <row r="71" spans="2:13" s="46" customFormat="1" ht="66">
      <c r="B71" s="56" t="s">
        <v>740</v>
      </c>
      <c r="C71" s="95" t="s">
        <v>741</v>
      </c>
      <c r="D71" s="441"/>
      <c r="E71" s="555"/>
      <c r="M71" s="354"/>
    </row>
    <row r="72" spans="2:13" s="46" customFormat="1" ht="66">
      <c r="B72" s="56">
        <v>31</v>
      </c>
      <c r="C72" s="95" t="s">
        <v>742</v>
      </c>
      <c r="D72" s="556"/>
      <c r="E72" s="555"/>
      <c r="M72" s="354"/>
    </row>
    <row r="73" spans="2:13" s="46" customFormat="1" ht="66">
      <c r="B73" s="56" t="s">
        <v>743</v>
      </c>
      <c r="C73" s="95" t="s">
        <v>744</v>
      </c>
      <c r="D73" s="556"/>
      <c r="E73" s="555"/>
      <c r="M73" s="354"/>
    </row>
  </sheetData>
  <mergeCells count="12">
    <mergeCell ref="B67:E67"/>
    <mergeCell ref="D5:E5"/>
    <mergeCell ref="B6:C7"/>
    <mergeCell ref="B56:E56"/>
    <mergeCell ref="B65:E65"/>
    <mergeCell ref="B36:E36"/>
    <mergeCell ref="B41:E41"/>
    <mergeCell ref="B3:C3"/>
    <mergeCell ref="B8:E8"/>
    <mergeCell ref="B16:E16"/>
    <mergeCell ref="B28:E28"/>
    <mergeCell ref="B53:E53"/>
  </mergeCells>
  <pageMargins left="0.51181102362204722" right="0.51181102362204722" top="0.74803149606299213" bottom="0.74803149606299213" header="0.31496062992125984" footer="0.31496062992125984"/>
  <pageSetup paperSize="9" scale="56" fitToHeight="0" orientation="portrait" r:id="rId1"/>
  <headerFooter>
    <oddFooter>&amp;C_x000D_&amp;1#&amp;"Calibri"&amp;10&amp;K000000 This document is classified as: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D21"/>
  <sheetViews>
    <sheetView showGridLines="0" zoomScale="90" zoomScaleNormal="90" workbookViewId="0">
      <selection activeCell="D7" sqref="D7"/>
    </sheetView>
  </sheetViews>
  <sheetFormatPr defaultColWidth="9.140625" defaultRowHeight="16.5"/>
  <cols>
    <col min="1" max="1" width="4.42578125" style="39" customWidth="1"/>
    <col min="2" max="2" width="9.140625" style="39"/>
    <col min="3" max="3" width="49.5703125" style="39" customWidth="1"/>
    <col min="4" max="4" width="29.140625" style="39" customWidth="1"/>
    <col min="5" max="16384" width="9.140625" style="39"/>
  </cols>
  <sheetData>
    <row r="2" spans="1:4" ht="18.75" customHeight="1">
      <c r="A2" s="316"/>
      <c r="B2" s="676" t="s">
        <v>745</v>
      </c>
      <c r="C2" s="676"/>
      <c r="D2" s="676"/>
    </row>
    <row r="3" spans="1:4" ht="22.5" customHeight="1">
      <c r="A3" s="316"/>
      <c r="B3" s="676"/>
      <c r="C3" s="676"/>
      <c r="D3" s="676"/>
    </row>
    <row r="4" spans="1:4" ht="17.25" customHeight="1">
      <c r="A4" s="316"/>
      <c r="B4" s="39" t="str">
        <f>'EU CR2'!B3</f>
        <v>31.12.2023 - in EUR million</v>
      </c>
    </row>
    <row r="5" spans="1:4" ht="17.25" customHeight="1">
      <c r="A5" s="316"/>
      <c r="B5" s="46"/>
      <c r="C5" s="317"/>
      <c r="D5" s="317"/>
    </row>
    <row r="6" spans="1:4" ht="17.25" customHeight="1">
      <c r="D6" s="240" t="s">
        <v>95</v>
      </c>
    </row>
    <row r="7" spans="1:4" ht="17.25" customHeight="1">
      <c r="B7" s="318"/>
      <c r="C7" s="318"/>
      <c r="D7" s="319" t="s">
        <v>661</v>
      </c>
    </row>
    <row r="8" spans="1:4" ht="49.5">
      <c r="B8" s="320" t="s">
        <v>746</v>
      </c>
      <c r="C8" s="321" t="s">
        <v>747</v>
      </c>
      <c r="D8" s="520">
        <v>6084613827.3699989</v>
      </c>
    </row>
    <row r="9" spans="1:4">
      <c r="B9" s="322" t="s">
        <v>748</v>
      </c>
      <c r="C9" s="323" t="s">
        <v>749</v>
      </c>
      <c r="D9" s="521">
        <v>24594420.57</v>
      </c>
    </row>
    <row r="10" spans="1:4">
      <c r="B10" s="322" t="s">
        <v>750</v>
      </c>
      <c r="C10" s="323" t="s">
        <v>751</v>
      </c>
      <c r="D10" s="522">
        <v>6060019406.7999992</v>
      </c>
    </row>
    <row r="11" spans="1:4">
      <c r="B11" s="322" t="s">
        <v>752</v>
      </c>
      <c r="C11" s="323" t="s">
        <v>753</v>
      </c>
      <c r="D11" s="521">
        <v>0</v>
      </c>
    </row>
    <row r="12" spans="1:4">
      <c r="B12" s="322" t="s">
        <v>754</v>
      </c>
      <c r="C12" s="323" t="s">
        <v>755</v>
      </c>
      <c r="D12" s="521">
        <v>2085421035.71</v>
      </c>
    </row>
    <row r="13" spans="1:4" ht="49.5">
      <c r="B13" s="322" t="s">
        <v>756</v>
      </c>
      <c r="C13" s="323" t="s">
        <v>757</v>
      </c>
      <c r="D13" s="521">
        <v>20695277.699999999</v>
      </c>
    </row>
    <row r="14" spans="1:4">
      <c r="B14" s="322" t="s">
        <v>758</v>
      </c>
      <c r="C14" s="323" t="s">
        <v>759</v>
      </c>
      <c r="D14" s="521">
        <v>211056234.99000001</v>
      </c>
    </row>
    <row r="15" spans="1:4">
      <c r="B15" s="322" t="s">
        <v>760</v>
      </c>
      <c r="C15" s="323" t="s">
        <v>761</v>
      </c>
      <c r="D15" s="521">
        <v>283077603.83999997</v>
      </c>
    </row>
    <row r="16" spans="1:4">
      <c r="B16" s="322" t="s">
        <v>762</v>
      </c>
      <c r="C16" s="323" t="s">
        <v>763</v>
      </c>
      <c r="D16" s="521">
        <v>2824788764.4200001</v>
      </c>
    </row>
    <row r="17" spans="2:4">
      <c r="B17" s="322" t="s">
        <v>764</v>
      </c>
      <c r="C17" s="324" t="s">
        <v>765</v>
      </c>
      <c r="D17" s="521">
        <v>320674444.24000001</v>
      </c>
    </row>
    <row r="18" spans="2:4">
      <c r="B18" s="322" t="s">
        <v>766</v>
      </c>
      <c r="C18" s="323" t="s">
        <v>767</v>
      </c>
      <c r="D18" s="521">
        <v>26065405.030000001</v>
      </c>
    </row>
    <row r="19" spans="2:4" ht="33">
      <c r="B19" s="322" t="s">
        <v>768</v>
      </c>
      <c r="C19" s="323" t="s">
        <v>769</v>
      </c>
      <c r="D19" s="521">
        <v>288240640.87</v>
      </c>
    </row>
    <row r="20" spans="2:4">
      <c r="D20" s="523"/>
    </row>
    <row r="21" spans="2:4">
      <c r="D21" s="523"/>
    </row>
  </sheetData>
  <mergeCells count="1">
    <mergeCell ref="B2:D3"/>
  </mergeCells>
  <pageMargins left="0.7" right="0.7" top="0.75" bottom="0.75" header="0.3" footer="0.3"/>
  <pageSetup paperSize="9" orientation="portrait" r:id="rId1"/>
  <headerFooter>
    <oddFooter>&amp;C_x000D_&amp;1#&amp;"Calibri"&amp;10&amp;K000000 This document is classified as: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U45"/>
  <sheetViews>
    <sheetView showGridLines="0" zoomScale="90" zoomScaleNormal="90" zoomScaleSheetLayoutView="20" zoomScalePageLayoutView="80" workbookViewId="0">
      <selection activeCell="M22" sqref="M22"/>
    </sheetView>
  </sheetViews>
  <sheetFormatPr defaultColWidth="9.140625" defaultRowHeight="16.5"/>
  <cols>
    <col min="1" max="1" width="9.140625" style="2"/>
    <col min="2" max="2" width="10.28515625" style="2" customWidth="1"/>
    <col min="3" max="3" width="43.5703125" style="797" customWidth="1"/>
    <col min="4" max="11" width="13.5703125" style="2" customWidth="1"/>
    <col min="12" max="16384" width="9.140625" style="2"/>
  </cols>
  <sheetData>
    <row r="1" spans="1:11" ht="18">
      <c r="A1" s="311"/>
      <c r="B1" s="46"/>
      <c r="C1" s="372"/>
      <c r="D1" s="46"/>
      <c r="E1" s="46"/>
      <c r="F1" s="46"/>
      <c r="G1" s="46"/>
      <c r="H1" s="46"/>
      <c r="I1" s="46"/>
      <c r="J1" s="46"/>
      <c r="K1" s="46"/>
    </row>
    <row r="2" spans="1:11" ht="18.75">
      <c r="A2" s="46"/>
      <c r="B2" s="108" t="s">
        <v>770</v>
      </c>
      <c r="C2" s="372"/>
      <c r="D2" s="46"/>
      <c r="E2" s="46"/>
      <c r="F2" s="46"/>
      <c r="G2" s="46"/>
      <c r="H2" s="46"/>
      <c r="I2" s="46"/>
      <c r="J2" s="46"/>
      <c r="K2" s="46"/>
    </row>
    <row r="3" spans="1:11">
      <c r="A3" s="46"/>
      <c r="B3" s="39" t="str">
        <f>'EU LR3'!B4</f>
        <v>31.12.2023 - in EUR million</v>
      </c>
      <c r="C3" s="372"/>
      <c r="D3" s="46"/>
      <c r="E3" s="46"/>
      <c r="F3" s="46"/>
      <c r="G3" s="46"/>
      <c r="H3" s="46"/>
      <c r="I3" s="46"/>
      <c r="J3" s="46"/>
      <c r="K3" s="46"/>
    </row>
    <row r="4" spans="1:11">
      <c r="A4" s="46"/>
      <c r="C4" s="796"/>
    </row>
    <row r="5" spans="1:11">
      <c r="A5" s="46"/>
      <c r="B5" s="249"/>
      <c r="D5" s="241" t="s">
        <v>95</v>
      </c>
      <c r="E5" s="241" t="s">
        <v>96</v>
      </c>
      <c r="F5" s="241" t="s">
        <v>97</v>
      </c>
      <c r="G5" s="241" t="s">
        <v>224</v>
      </c>
      <c r="H5" s="241" t="s">
        <v>134</v>
      </c>
      <c r="I5" s="241" t="s">
        <v>225</v>
      </c>
      <c r="J5" s="241" t="s">
        <v>226</v>
      </c>
      <c r="K5" s="241" t="s">
        <v>276</v>
      </c>
    </row>
    <row r="6" spans="1:11" ht="25.5" customHeight="1">
      <c r="A6" s="46"/>
      <c r="D6" s="688" t="s">
        <v>771</v>
      </c>
      <c r="E6" s="688"/>
      <c r="F6" s="688"/>
      <c r="G6" s="688"/>
      <c r="H6" s="689" t="s">
        <v>772</v>
      </c>
      <c r="I6" s="690"/>
      <c r="J6" s="690"/>
      <c r="K6" s="691"/>
    </row>
    <row r="7" spans="1:11">
      <c r="A7" s="46"/>
      <c r="B7" s="250" t="s">
        <v>773</v>
      </c>
      <c r="C7" s="798" t="s">
        <v>774</v>
      </c>
      <c r="D7" s="312">
        <v>45291</v>
      </c>
      <c r="E7" s="312">
        <v>45199</v>
      </c>
      <c r="F7" s="312">
        <v>45107</v>
      </c>
      <c r="G7" s="312">
        <v>45016</v>
      </c>
      <c r="H7" s="312">
        <v>45291</v>
      </c>
      <c r="I7" s="312">
        <v>45199</v>
      </c>
      <c r="J7" s="312">
        <v>45107</v>
      </c>
      <c r="K7" s="312">
        <v>45016</v>
      </c>
    </row>
    <row r="8" spans="1:11" ht="33">
      <c r="A8" s="46"/>
      <c r="B8" s="513" t="s">
        <v>775</v>
      </c>
      <c r="C8" s="798" t="s">
        <v>776</v>
      </c>
      <c r="D8" s="514">
        <v>12</v>
      </c>
      <c r="E8" s="514">
        <v>12</v>
      </c>
      <c r="F8" s="514">
        <v>12</v>
      </c>
      <c r="G8" s="514">
        <v>12</v>
      </c>
      <c r="H8" s="514">
        <v>12</v>
      </c>
      <c r="I8" s="514">
        <v>12</v>
      </c>
      <c r="J8" s="514">
        <v>12</v>
      </c>
      <c r="K8" s="514">
        <v>12</v>
      </c>
    </row>
    <row r="9" spans="1:11">
      <c r="A9" s="46"/>
      <c r="B9" s="795" t="s">
        <v>777</v>
      </c>
      <c r="C9" s="795"/>
      <c r="D9" s="692"/>
      <c r="E9" s="692"/>
      <c r="F9" s="692"/>
      <c r="G9" s="692"/>
      <c r="H9" s="692"/>
      <c r="I9" s="692"/>
      <c r="J9" s="692"/>
      <c r="K9" s="692"/>
    </row>
    <row r="10" spans="1:11">
      <c r="A10" s="46"/>
      <c r="B10" s="515">
        <v>1</v>
      </c>
      <c r="C10" s="798" t="s">
        <v>778</v>
      </c>
      <c r="D10" s="693" t="s">
        <v>189</v>
      </c>
      <c r="E10" s="693"/>
      <c r="F10" s="693"/>
      <c r="G10" s="693"/>
      <c r="H10" s="313">
        <v>1908894279.7453394</v>
      </c>
      <c r="I10" s="313">
        <v>1887013607.7599733</v>
      </c>
      <c r="J10" s="313">
        <v>1802998400.9287498</v>
      </c>
      <c r="K10" s="313">
        <v>1719713366.8962498</v>
      </c>
    </row>
    <row r="11" spans="1:11">
      <c r="A11" s="46"/>
      <c r="B11" s="795" t="s">
        <v>779</v>
      </c>
      <c r="C11" s="795"/>
      <c r="D11" s="679"/>
      <c r="E11" s="679"/>
      <c r="F11" s="679"/>
      <c r="G11" s="679"/>
      <c r="H11" s="679"/>
      <c r="I11" s="679"/>
      <c r="J11" s="679"/>
      <c r="K11" s="679"/>
    </row>
    <row r="12" spans="1:11" ht="33">
      <c r="A12" s="46"/>
      <c r="B12" s="516">
        <v>2</v>
      </c>
      <c r="C12" s="799" t="s">
        <v>780</v>
      </c>
      <c r="D12" s="314">
        <v>3353130672.5999999</v>
      </c>
      <c r="E12" s="314">
        <v>3294453694.4000001</v>
      </c>
      <c r="F12" s="314">
        <v>3226831930.0174999</v>
      </c>
      <c r="G12" s="314">
        <v>3161125832.4541664</v>
      </c>
      <c r="H12" s="314">
        <v>298212156.76362008</v>
      </c>
      <c r="I12" s="314">
        <v>287055531.29379958</v>
      </c>
      <c r="J12" s="314">
        <v>284530124.6480152</v>
      </c>
      <c r="K12" s="314">
        <v>279768820.10977495</v>
      </c>
    </row>
    <row r="13" spans="1:11">
      <c r="A13" s="46"/>
      <c r="B13" s="516">
        <v>3</v>
      </c>
      <c r="C13" s="800" t="s">
        <v>781</v>
      </c>
      <c r="D13" s="314">
        <v>1970174028.9000001</v>
      </c>
      <c r="E13" s="314">
        <v>1944839826.2</v>
      </c>
      <c r="F13" s="314">
        <v>1884094605.2450001</v>
      </c>
      <c r="G13" s="314">
        <v>1824563527.2458334</v>
      </c>
      <c r="H13" s="314">
        <v>98508701.558041692</v>
      </c>
      <c r="I13" s="314">
        <v>97241991.423250005</v>
      </c>
      <c r="J13" s="314">
        <v>94204730.262250006</v>
      </c>
      <c r="K13" s="314">
        <v>91228176.362291649</v>
      </c>
    </row>
    <row r="14" spans="1:11">
      <c r="A14" s="46"/>
      <c r="B14" s="516">
        <v>4</v>
      </c>
      <c r="C14" s="800" t="s">
        <v>782</v>
      </c>
      <c r="D14" s="314">
        <v>1365432393.8</v>
      </c>
      <c r="E14" s="314">
        <v>1338986947</v>
      </c>
      <c r="F14" s="314">
        <v>1331520109.4975002</v>
      </c>
      <c r="G14" s="314">
        <v>1326325515.8616667</v>
      </c>
      <c r="H14" s="314">
        <v>182179199.63141176</v>
      </c>
      <c r="I14" s="314">
        <v>179186613.02138284</v>
      </c>
      <c r="J14" s="314">
        <v>179108179.11076519</v>
      </c>
      <c r="K14" s="314">
        <v>178546660.07412854</v>
      </c>
    </row>
    <row r="15" spans="1:11">
      <c r="A15" s="46"/>
      <c r="B15" s="516">
        <v>5</v>
      </c>
      <c r="C15" s="799" t="s">
        <v>783</v>
      </c>
      <c r="D15" s="314">
        <v>847829910.20000005</v>
      </c>
      <c r="E15" s="314">
        <v>865952314.10000002</v>
      </c>
      <c r="F15" s="314">
        <v>899356149.91333342</v>
      </c>
      <c r="G15" s="314">
        <v>934698059.36916673</v>
      </c>
      <c r="H15" s="314">
        <v>428922809.03316665</v>
      </c>
      <c r="I15" s="314">
        <v>439710179.65566665</v>
      </c>
      <c r="J15" s="314">
        <v>456346080.92699999</v>
      </c>
      <c r="K15" s="314">
        <v>471152676.31500006</v>
      </c>
    </row>
    <row r="16" spans="1:11" ht="49.5">
      <c r="A16" s="46"/>
      <c r="B16" s="516">
        <v>6</v>
      </c>
      <c r="C16" s="800" t="s">
        <v>784</v>
      </c>
      <c r="D16" s="314">
        <v>6.1</v>
      </c>
      <c r="E16" s="314">
        <v>6.1</v>
      </c>
      <c r="F16" s="314">
        <v>0</v>
      </c>
      <c r="G16" s="314">
        <v>0</v>
      </c>
      <c r="H16" s="314">
        <v>0.41666666666666669</v>
      </c>
      <c r="I16" s="314">
        <v>0.41666666666666669</v>
      </c>
      <c r="J16" s="314">
        <v>0</v>
      </c>
      <c r="K16" s="314">
        <v>0</v>
      </c>
    </row>
    <row r="17" spans="1:21" ht="33">
      <c r="A17" s="46"/>
      <c r="B17" s="516">
        <v>7</v>
      </c>
      <c r="C17" s="800" t="s">
        <v>785</v>
      </c>
      <c r="D17" s="314">
        <v>847829916.20000005</v>
      </c>
      <c r="E17" s="314">
        <v>865952320.20000005</v>
      </c>
      <c r="F17" s="314">
        <v>899356149.91333342</v>
      </c>
      <c r="G17" s="314">
        <v>934698059.36916673</v>
      </c>
      <c r="H17" s="314">
        <v>428922809.44983333</v>
      </c>
      <c r="I17" s="314">
        <v>439710180.07233334</v>
      </c>
      <c r="J17" s="314">
        <v>456346080.92699999</v>
      </c>
      <c r="K17" s="314">
        <v>471152676.31500006</v>
      </c>
    </row>
    <row r="18" spans="1:21">
      <c r="A18" s="46"/>
      <c r="B18" s="516">
        <v>8</v>
      </c>
      <c r="C18" s="800" t="s">
        <v>786</v>
      </c>
      <c r="D18" s="314">
        <v>6.1</v>
      </c>
      <c r="E18" s="314">
        <v>6.1</v>
      </c>
      <c r="F18" s="314">
        <v>0</v>
      </c>
      <c r="G18" s="314">
        <v>0</v>
      </c>
      <c r="H18" s="314">
        <v>0.41666666666666669</v>
      </c>
      <c r="I18" s="314">
        <v>0.41666666666666669</v>
      </c>
      <c r="J18" s="314">
        <v>0</v>
      </c>
      <c r="K18" s="314">
        <v>0</v>
      </c>
    </row>
    <row r="19" spans="1:21">
      <c r="A19" s="46"/>
      <c r="B19" s="516">
        <v>9</v>
      </c>
      <c r="C19" s="800" t="s">
        <v>787</v>
      </c>
      <c r="D19" s="687"/>
      <c r="E19" s="687"/>
      <c r="F19" s="687"/>
      <c r="G19" s="687"/>
      <c r="H19" s="313">
        <v>0</v>
      </c>
      <c r="I19" s="313">
        <v>0</v>
      </c>
      <c r="J19" s="313">
        <v>0</v>
      </c>
      <c r="K19" s="313">
        <v>0</v>
      </c>
    </row>
    <row r="20" spans="1:21">
      <c r="A20" s="46"/>
      <c r="B20" s="516">
        <v>10</v>
      </c>
      <c r="C20" s="799" t="s">
        <v>788</v>
      </c>
      <c r="D20" s="313">
        <v>371463617.80000001</v>
      </c>
      <c r="E20" s="313">
        <v>374279613.19999999</v>
      </c>
      <c r="F20" s="313">
        <v>394773868.87333339</v>
      </c>
      <c r="G20" s="313">
        <v>408780794.54833335</v>
      </c>
      <c r="H20" s="313">
        <v>24147109.362624999</v>
      </c>
      <c r="I20" s="313">
        <v>24571659.345125001</v>
      </c>
      <c r="J20" s="313">
        <v>26568142.612833336</v>
      </c>
      <c r="K20" s="313">
        <v>27931690.922374997</v>
      </c>
    </row>
    <row r="21" spans="1:21" ht="33">
      <c r="A21" s="46"/>
      <c r="B21" s="516">
        <v>11</v>
      </c>
      <c r="C21" s="800" t="s">
        <v>789</v>
      </c>
      <c r="D21" s="313">
        <v>366969.59999999998</v>
      </c>
      <c r="E21" s="313">
        <v>293753.59999999998</v>
      </c>
      <c r="F21" s="313">
        <v>390584.04</v>
      </c>
      <c r="G21" s="313">
        <v>506400.23666666675</v>
      </c>
      <c r="H21" s="313">
        <v>366963.88750000013</v>
      </c>
      <c r="I21" s="313">
        <v>293747.95166666672</v>
      </c>
      <c r="J21" s="313">
        <v>390584.04</v>
      </c>
      <c r="K21" s="313">
        <v>506400.23666666675</v>
      </c>
    </row>
    <row r="22" spans="1:21" ht="33">
      <c r="A22" s="46"/>
      <c r="B22" s="516">
        <v>12</v>
      </c>
      <c r="C22" s="800" t="s">
        <v>790</v>
      </c>
      <c r="D22" s="313">
        <v>6.1</v>
      </c>
      <c r="E22" s="313">
        <v>6.1</v>
      </c>
      <c r="F22" s="313">
        <v>0</v>
      </c>
      <c r="G22" s="313">
        <v>0</v>
      </c>
      <c r="H22" s="313">
        <v>0.41666666666666669</v>
      </c>
      <c r="I22" s="313">
        <v>0.41666666666666669</v>
      </c>
      <c r="J22" s="313">
        <v>0</v>
      </c>
      <c r="K22" s="313">
        <v>0</v>
      </c>
    </row>
    <row r="23" spans="1:21">
      <c r="A23" s="46"/>
      <c r="B23" s="516">
        <v>13</v>
      </c>
      <c r="C23" s="800" t="s">
        <v>791</v>
      </c>
      <c r="D23" s="313">
        <v>371096660.39999998</v>
      </c>
      <c r="E23" s="313">
        <v>373985871.69999999</v>
      </c>
      <c r="F23" s="313">
        <v>394383284.83333331</v>
      </c>
      <c r="G23" s="313">
        <v>408274394.31166667</v>
      </c>
      <c r="H23" s="313">
        <v>23780146.308458339</v>
      </c>
      <c r="I23" s="313">
        <v>24277912.226791669</v>
      </c>
      <c r="J23" s="313">
        <v>26177558.572833341</v>
      </c>
      <c r="K23" s="313">
        <v>27425290.685708333</v>
      </c>
    </row>
    <row r="24" spans="1:21">
      <c r="A24" s="46"/>
      <c r="B24" s="516">
        <v>14</v>
      </c>
      <c r="C24" s="799" t="s">
        <v>792</v>
      </c>
      <c r="D24" s="313">
        <v>1962728.2</v>
      </c>
      <c r="E24" s="313">
        <v>1962728.2</v>
      </c>
      <c r="F24" s="313">
        <v>1962722.1441666668</v>
      </c>
      <c r="G24" s="313">
        <v>0</v>
      </c>
      <c r="H24" s="313">
        <v>1962722.5608333333</v>
      </c>
      <c r="I24" s="313">
        <v>1962722.5608333333</v>
      </c>
      <c r="J24" s="313">
        <v>1962722.1441666668</v>
      </c>
      <c r="K24" s="313">
        <v>0</v>
      </c>
      <c r="L24" s="694"/>
      <c r="M24" s="694"/>
      <c r="N24" s="694"/>
      <c r="O24" s="694"/>
      <c r="P24" s="694"/>
      <c r="Q24" s="694"/>
      <c r="R24" s="694"/>
      <c r="S24" s="694"/>
      <c r="T24" s="694"/>
      <c r="U24" s="694"/>
    </row>
    <row r="25" spans="1:21">
      <c r="A25" s="46"/>
      <c r="B25" s="516">
        <v>15</v>
      </c>
      <c r="C25" s="799" t="s">
        <v>793</v>
      </c>
      <c r="D25" s="313">
        <v>411073305.89999998</v>
      </c>
      <c r="E25" s="313">
        <v>413669303.89999998</v>
      </c>
      <c r="F25" s="313">
        <v>418261127.35583335</v>
      </c>
      <c r="G25" s="313">
        <v>424740487.22166663</v>
      </c>
      <c r="H25" s="313">
        <v>21650511.344663393</v>
      </c>
      <c r="I25" s="313">
        <v>23076802.638602857</v>
      </c>
      <c r="J25" s="313">
        <v>24501044.823938657</v>
      </c>
      <c r="K25" s="313">
        <v>27204512.271450054</v>
      </c>
    </row>
    <row r="26" spans="1:21">
      <c r="A26" s="46"/>
      <c r="B26" s="518">
        <v>16</v>
      </c>
      <c r="C26" s="801" t="s">
        <v>794</v>
      </c>
      <c r="D26" s="687"/>
      <c r="E26" s="687"/>
      <c r="F26" s="687"/>
      <c r="G26" s="687"/>
      <c r="H26" s="313">
        <v>774895307.8149085</v>
      </c>
      <c r="I26" s="313">
        <v>776376894.2440275</v>
      </c>
      <c r="J26" s="313">
        <v>793908115.15595388</v>
      </c>
      <c r="K26" s="313">
        <v>806057699.61860001</v>
      </c>
    </row>
    <row r="27" spans="1:21">
      <c r="A27" s="46"/>
      <c r="B27" s="795" t="s">
        <v>795</v>
      </c>
      <c r="C27" s="795"/>
      <c r="D27" s="795"/>
      <c r="E27" s="795"/>
      <c r="F27" s="795"/>
      <c r="G27" s="795"/>
      <c r="H27" s="795"/>
      <c r="I27" s="795"/>
      <c r="J27" s="795"/>
      <c r="K27" s="795"/>
    </row>
    <row r="28" spans="1:21">
      <c r="A28" s="46"/>
      <c r="B28" s="516">
        <v>17</v>
      </c>
      <c r="C28" s="802" t="s">
        <v>796</v>
      </c>
      <c r="D28" s="313">
        <v>6.2</v>
      </c>
      <c r="E28" s="313">
        <v>6.2</v>
      </c>
      <c r="F28" s="313">
        <v>0</v>
      </c>
      <c r="G28" s="313">
        <v>0</v>
      </c>
      <c r="H28" s="313">
        <v>0.5</v>
      </c>
      <c r="I28" s="313">
        <v>0.5</v>
      </c>
      <c r="J28" s="313">
        <v>0</v>
      </c>
      <c r="K28" s="313">
        <v>0</v>
      </c>
    </row>
    <row r="29" spans="1:21">
      <c r="A29" s="46"/>
      <c r="B29" s="516">
        <v>18</v>
      </c>
      <c r="C29" s="802" t="s">
        <v>797</v>
      </c>
      <c r="D29" s="313">
        <v>206764605.59999999</v>
      </c>
      <c r="E29" s="313">
        <v>196661998</v>
      </c>
      <c r="F29" s="313">
        <v>202466548.42166671</v>
      </c>
      <c r="G29" s="313">
        <v>203247168.97999999</v>
      </c>
      <c r="H29" s="313">
        <v>170234202.74374998</v>
      </c>
      <c r="I29" s="313">
        <v>161988538.07291666</v>
      </c>
      <c r="J29" s="313">
        <v>167050589.70250002</v>
      </c>
      <c r="K29" s="313">
        <v>168239810.78958336</v>
      </c>
    </row>
    <row r="30" spans="1:21">
      <c r="A30" s="46"/>
      <c r="B30" s="516">
        <v>19</v>
      </c>
      <c r="C30" s="802" t="s">
        <v>798</v>
      </c>
      <c r="D30" s="313">
        <v>73355628.900000006</v>
      </c>
      <c r="E30" s="313">
        <v>110890871.09999999</v>
      </c>
      <c r="F30" s="313">
        <v>133251271.99416666</v>
      </c>
      <c r="G30" s="313">
        <v>142008674.14916667</v>
      </c>
      <c r="H30" s="313">
        <v>15002904.334388398</v>
      </c>
      <c r="I30" s="313">
        <v>22459576.432666663</v>
      </c>
      <c r="J30" s="313">
        <v>26976893.753499996</v>
      </c>
      <c r="K30" s="313">
        <v>28805474.218500003</v>
      </c>
    </row>
    <row r="31" spans="1:21">
      <c r="A31" s="46"/>
      <c r="B31" s="680" t="s">
        <v>799</v>
      </c>
      <c r="C31" s="803" t="s">
        <v>800</v>
      </c>
      <c r="D31" s="681"/>
      <c r="E31" s="682"/>
      <c r="F31" s="682"/>
      <c r="G31" s="683"/>
      <c r="H31" s="677">
        <v>0</v>
      </c>
      <c r="I31" s="695">
        <v>0</v>
      </c>
      <c r="J31" s="695">
        <v>2</v>
      </c>
      <c r="K31" s="695">
        <v>3</v>
      </c>
    </row>
    <row r="32" spans="1:21" ht="68.25" customHeight="1">
      <c r="A32" s="46"/>
      <c r="B32" s="680"/>
      <c r="C32" s="803"/>
      <c r="D32" s="684"/>
      <c r="E32" s="685"/>
      <c r="F32" s="685"/>
      <c r="G32" s="686"/>
      <c r="H32" s="678"/>
      <c r="I32" s="678">
        <v>0</v>
      </c>
      <c r="J32" s="678">
        <v>0</v>
      </c>
      <c r="K32" s="678">
        <v>0</v>
      </c>
    </row>
    <row r="33" spans="1:11">
      <c r="A33" s="46"/>
      <c r="B33" s="680" t="s">
        <v>801</v>
      </c>
      <c r="C33" s="803" t="s">
        <v>802</v>
      </c>
      <c r="D33" s="681"/>
      <c r="E33" s="682"/>
      <c r="F33" s="682"/>
      <c r="G33" s="683"/>
      <c r="H33" s="677">
        <v>0</v>
      </c>
      <c r="I33" s="677">
        <v>0</v>
      </c>
      <c r="J33" s="677">
        <v>2</v>
      </c>
      <c r="K33" s="677">
        <v>3</v>
      </c>
    </row>
    <row r="34" spans="1:11">
      <c r="A34" s="46"/>
      <c r="B34" s="680"/>
      <c r="C34" s="803"/>
      <c r="D34" s="684"/>
      <c r="E34" s="685"/>
      <c r="F34" s="685"/>
      <c r="G34" s="686"/>
      <c r="H34" s="678"/>
      <c r="I34" s="678"/>
      <c r="J34" s="678"/>
      <c r="K34" s="678"/>
    </row>
    <row r="35" spans="1:11">
      <c r="A35" s="46"/>
      <c r="B35" s="517">
        <v>20</v>
      </c>
      <c r="C35" s="799" t="s">
        <v>803</v>
      </c>
      <c r="D35" s="313">
        <v>280120222.21527535</v>
      </c>
      <c r="E35" s="313">
        <v>307552856.80000001</v>
      </c>
      <c r="F35" s="313">
        <v>335717820.41583329</v>
      </c>
      <c r="G35" s="313">
        <v>345255843.1291666</v>
      </c>
      <c r="H35" s="313">
        <v>185237106.07813838</v>
      </c>
      <c r="I35" s="313">
        <v>184448113.50558332</v>
      </c>
      <c r="J35" s="313">
        <v>194027483.456</v>
      </c>
      <c r="K35" s="313">
        <v>197045285.00808334</v>
      </c>
    </row>
    <row r="36" spans="1:11">
      <c r="A36" s="46"/>
      <c r="B36" s="680" t="s">
        <v>327</v>
      </c>
      <c r="C36" s="804" t="s">
        <v>804</v>
      </c>
      <c r="D36" s="695">
        <v>0</v>
      </c>
      <c r="E36" s="695">
        <v>0</v>
      </c>
      <c r="F36" s="695">
        <v>0</v>
      </c>
      <c r="G36" s="695">
        <v>0</v>
      </c>
      <c r="H36" s="695">
        <v>0</v>
      </c>
      <c r="I36" s="695">
        <v>0</v>
      </c>
      <c r="J36" s="695">
        <v>0</v>
      </c>
      <c r="K36" s="695">
        <v>0</v>
      </c>
    </row>
    <row r="37" spans="1:11">
      <c r="A37" s="46"/>
      <c r="B37" s="680"/>
      <c r="C37" s="804"/>
      <c r="D37" s="678"/>
      <c r="E37" s="678"/>
      <c r="F37" s="678"/>
      <c r="G37" s="678"/>
      <c r="H37" s="678"/>
      <c r="I37" s="678"/>
      <c r="J37" s="678"/>
      <c r="K37" s="678"/>
    </row>
    <row r="38" spans="1:11">
      <c r="A38" s="46"/>
      <c r="B38" s="680" t="s">
        <v>329</v>
      </c>
      <c r="C38" s="804" t="s">
        <v>805</v>
      </c>
      <c r="D38" s="695">
        <v>0</v>
      </c>
      <c r="E38" s="695">
        <v>0</v>
      </c>
      <c r="F38" s="695">
        <v>0</v>
      </c>
      <c r="G38" s="695">
        <v>0</v>
      </c>
      <c r="H38" s="695">
        <v>0</v>
      </c>
      <c r="I38" s="695">
        <v>0</v>
      </c>
      <c r="J38" s="695">
        <v>0</v>
      </c>
      <c r="K38" s="695">
        <v>0</v>
      </c>
    </row>
    <row r="39" spans="1:11">
      <c r="A39" s="46"/>
      <c r="B39" s="680"/>
      <c r="C39" s="804"/>
      <c r="D39" s="678"/>
      <c r="E39" s="678"/>
      <c r="F39" s="678"/>
      <c r="G39" s="678"/>
      <c r="H39" s="678"/>
      <c r="I39" s="678"/>
      <c r="J39" s="678"/>
      <c r="K39" s="678"/>
    </row>
    <row r="40" spans="1:11">
      <c r="A40" s="46"/>
      <c r="B40" s="680" t="s">
        <v>331</v>
      </c>
      <c r="C40" s="804" t="s">
        <v>806</v>
      </c>
      <c r="D40" s="677">
        <v>280120222.21527499</v>
      </c>
      <c r="E40" s="677">
        <v>307552856.80000001</v>
      </c>
      <c r="F40" s="677">
        <v>335717820.41583329</v>
      </c>
      <c r="G40" s="677">
        <v>345255843.12916666</v>
      </c>
      <c r="H40" s="677">
        <v>185237106.07813799</v>
      </c>
      <c r="I40" s="677">
        <v>184448113.50558299</v>
      </c>
      <c r="J40" s="677">
        <v>194027483.456</v>
      </c>
      <c r="K40" s="677">
        <v>197045285.00808334</v>
      </c>
    </row>
    <row r="41" spans="1:11">
      <c r="A41" s="46"/>
      <c r="B41" s="680"/>
      <c r="C41" s="804"/>
      <c r="D41" s="678"/>
      <c r="E41" s="678"/>
      <c r="F41" s="678"/>
      <c r="G41" s="678"/>
      <c r="H41" s="678"/>
      <c r="I41" s="678"/>
      <c r="J41" s="678"/>
      <c r="K41" s="678"/>
    </row>
    <row r="42" spans="1:11">
      <c r="A42" s="46"/>
      <c r="B42" s="806" t="s">
        <v>807</v>
      </c>
      <c r="C42" s="806"/>
      <c r="D42" s="806"/>
      <c r="E42" s="806"/>
      <c r="F42" s="806"/>
      <c r="G42" s="806"/>
      <c r="H42" s="806"/>
      <c r="I42" s="806"/>
      <c r="J42" s="806"/>
      <c r="K42" s="806"/>
    </row>
    <row r="43" spans="1:11">
      <c r="A43" s="46"/>
      <c r="B43" s="519">
        <v>21</v>
      </c>
      <c r="C43" s="805" t="s">
        <v>808</v>
      </c>
      <c r="D43" s="697"/>
      <c r="E43" s="697"/>
      <c r="F43" s="697"/>
      <c r="G43" s="697"/>
      <c r="H43" s="313">
        <v>1908894279.7453394</v>
      </c>
      <c r="I43" s="313">
        <v>1887013607.7599733</v>
      </c>
      <c r="J43" s="313">
        <v>1802998400.9308331</v>
      </c>
      <c r="K43" s="313">
        <v>1719713366.8991668</v>
      </c>
    </row>
    <row r="44" spans="1:11">
      <c r="A44" s="46"/>
      <c r="B44" s="519">
        <v>22</v>
      </c>
      <c r="C44" s="799" t="s">
        <v>809</v>
      </c>
      <c r="D44" s="696"/>
      <c r="E44" s="696"/>
      <c r="F44" s="696"/>
      <c r="G44" s="696"/>
      <c r="H44" s="313">
        <v>589658201.73677015</v>
      </c>
      <c r="I44" s="313">
        <v>591928780.73844421</v>
      </c>
      <c r="J44" s="313">
        <v>599880631.70012045</v>
      </c>
      <c r="K44" s="313">
        <v>609012414.6102668</v>
      </c>
    </row>
    <row r="45" spans="1:11">
      <c r="A45" s="46"/>
      <c r="B45" s="519">
        <v>23</v>
      </c>
      <c r="C45" s="799" t="s">
        <v>810</v>
      </c>
      <c r="D45" s="696"/>
      <c r="E45" s="696"/>
      <c r="F45" s="696"/>
      <c r="G45" s="696"/>
      <c r="H45" s="315">
        <v>3.2471785734135499</v>
      </c>
      <c r="I45" s="315">
        <v>3.2024387932537191</v>
      </c>
      <c r="J45" s="315">
        <v>3.0226456666666661</v>
      </c>
      <c r="K45" s="315">
        <v>2.8331075833333341</v>
      </c>
    </row>
  </sheetData>
  <mergeCells count="59">
    <mergeCell ref="D44:G44"/>
    <mergeCell ref="D45:G45"/>
    <mergeCell ref="H40:H41"/>
    <mergeCell ref="I40:I41"/>
    <mergeCell ref="J40:J41"/>
    <mergeCell ref="B42:K42"/>
    <mergeCell ref="K40:K41"/>
    <mergeCell ref="D43:G43"/>
    <mergeCell ref="B40:B41"/>
    <mergeCell ref="C40:C41"/>
    <mergeCell ref="D40:D41"/>
    <mergeCell ref="E40:E41"/>
    <mergeCell ref="F40:F41"/>
    <mergeCell ref="G40:G41"/>
    <mergeCell ref="J36:J37"/>
    <mergeCell ref="K36:K37"/>
    <mergeCell ref="D38:D39"/>
    <mergeCell ref="E38:E39"/>
    <mergeCell ref="B33:B34"/>
    <mergeCell ref="K38:K39"/>
    <mergeCell ref="F38:F39"/>
    <mergeCell ref="G38:G39"/>
    <mergeCell ref="H38:H39"/>
    <mergeCell ref="I38:I39"/>
    <mergeCell ref="J38:J39"/>
    <mergeCell ref="E36:E37"/>
    <mergeCell ref="F36:F37"/>
    <mergeCell ref="G36:G37"/>
    <mergeCell ref="H36:H37"/>
    <mergeCell ref="I36:I37"/>
    <mergeCell ref="B38:B39"/>
    <mergeCell ref="C38:C39"/>
    <mergeCell ref="B36:B37"/>
    <mergeCell ref="C36:C37"/>
    <mergeCell ref="D36:D37"/>
    <mergeCell ref="L24:U24"/>
    <mergeCell ref="D26:G26"/>
    <mergeCell ref="B27:K27"/>
    <mergeCell ref="B31:B32"/>
    <mergeCell ref="C31:C32"/>
    <mergeCell ref="D31:G32"/>
    <mergeCell ref="H31:H32"/>
    <mergeCell ref="I31:I32"/>
    <mergeCell ref="J31:J32"/>
    <mergeCell ref="K31:K32"/>
    <mergeCell ref="D6:G6"/>
    <mergeCell ref="H6:K6"/>
    <mergeCell ref="B9:C9"/>
    <mergeCell ref="D9:K9"/>
    <mergeCell ref="D10:G10"/>
    <mergeCell ref="J33:J34"/>
    <mergeCell ref="I33:I34"/>
    <mergeCell ref="H33:H34"/>
    <mergeCell ref="B11:C11"/>
    <mergeCell ref="D11:K11"/>
    <mergeCell ref="C33:C34"/>
    <mergeCell ref="D33:G34"/>
    <mergeCell ref="D19:G19"/>
    <mergeCell ref="K33:K34"/>
  </mergeCells>
  <pageMargins left="0.7" right="0.7" top="0.75" bottom="0.75" header="0.3" footer="0.3"/>
  <pageSetup paperSize="9" scale="31" orientation="portrait" verticalDpi="90" r:id="rId1"/>
  <headerFooter>
    <oddFooter>&amp;C_x000D_&amp;1#&amp;"Calibri"&amp;10&amp;K000000 This document is classified as: INTERNAL</oddFooter>
  </headerFooter>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6F65-EA55-425F-8945-CD530E8DF46E}">
  <dimension ref="B2:H179"/>
  <sheetViews>
    <sheetView showGridLines="0" zoomScale="80" zoomScaleNormal="80" workbookViewId="0">
      <selection activeCell="K12" sqref="K12"/>
    </sheetView>
  </sheetViews>
  <sheetFormatPr defaultColWidth="9.140625" defaultRowHeight="16.5"/>
  <cols>
    <col min="1" max="1" width="3.7109375" style="2" customWidth="1"/>
    <col min="2" max="2" width="10.28515625" style="2" customWidth="1"/>
    <col min="3" max="3" width="39.28515625" style="2" customWidth="1"/>
    <col min="4" max="4" width="13.85546875" style="2" customWidth="1"/>
    <col min="5" max="5" width="16" style="2" customWidth="1"/>
    <col min="6" max="6" width="18.28515625" style="2" customWidth="1"/>
    <col min="7" max="7" width="12.5703125" style="2" customWidth="1"/>
    <col min="8" max="8" width="17.85546875" style="2" customWidth="1"/>
    <col min="9" max="9" width="16.85546875" style="2" customWidth="1"/>
    <col min="10" max="10" width="18.5703125" style="2" customWidth="1"/>
    <col min="11" max="16384" width="9.140625" style="2"/>
  </cols>
  <sheetData>
    <row r="2" spans="2:8">
      <c r="B2" s="249" t="s">
        <v>811</v>
      </c>
    </row>
    <row r="3" spans="2:8">
      <c r="B3" s="39" t="str">
        <f>'EU LR3'!B4</f>
        <v>31.12.2023 - in EUR million</v>
      </c>
    </row>
    <row r="4" spans="2:8" s="74" customFormat="1"/>
    <row r="5" spans="2:8">
      <c r="B5" s="698"/>
      <c r="C5" s="698"/>
      <c r="D5" s="217" t="s">
        <v>95</v>
      </c>
      <c r="E5" s="217" t="s">
        <v>96</v>
      </c>
      <c r="F5" s="217" t="s">
        <v>97</v>
      </c>
      <c r="G5" s="217" t="s">
        <v>224</v>
      </c>
      <c r="H5" s="250" t="s">
        <v>134</v>
      </c>
    </row>
    <row r="6" spans="2:8" ht="15.75" customHeight="1">
      <c r="B6" s="699" t="s">
        <v>812</v>
      </c>
      <c r="C6" s="699"/>
      <c r="D6" s="700" t="s">
        <v>813</v>
      </c>
      <c r="E6" s="700"/>
      <c r="F6" s="700"/>
      <c r="G6" s="700"/>
      <c r="H6" s="700" t="s">
        <v>814</v>
      </c>
    </row>
    <row r="7" spans="2:8" ht="15" customHeight="1">
      <c r="B7" s="699"/>
      <c r="C7" s="699"/>
      <c r="D7" s="251" t="s">
        <v>520</v>
      </c>
      <c r="E7" s="251" t="s">
        <v>815</v>
      </c>
      <c r="F7" s="251" t="s">
        <v>816</v>
      </c>
      <c r="G7" s="251" t="s">
        <v>817</v>
      </c>
      <c r="H7" s="700"/>
    </row>
    <row r="8" spans="2:8">
      <c r="B8" s="252" t="s">
        <v>818</v>
      </c>
      <c r="C8" s="252"/>
      <c r="D8" s="252"/>
      <c r="E8" s="253"/>
      <c r="F8" s="252"/>
      <c r="G8" s="252"/>
      <c r="H8" s="252"/>
    </row>
    <row r="9" spans="2:8">
      <c r="B9" s="254">
        <v>1</v>
      </c>
      <c r="C9" s="255" t="s">
        <v>819</v>
      </c>
      <c r="D9" s="256">
        <v>778705193.68999994</v>
      </c>
      <c r="E9" s="257">
        <v>0</v>
      </c>
      <c r="F9" s="257">
        <v>0</v>
      </c>
      <c r="G9" s="258">
        <v>0</v>
      </c>
      <c r="H9" s="258">
        <v>778705193.68999994</v>
      </c>
    </row>
    <row r="10" spans="2:8">
      <c r="B10" s="177">
        <v>2</v>
      </c>
      <c r="C10" s="259" t="s">
        <v>820</v>
      </c>
      <c r="D10" s="260">
        <v>778705193.68999994</v>
      </c>
      <c r="E10" s="260">
        <v>0</v>
      </c>
      <c r="F10" s="260">
        <v>0</v>
      </c>
      <c r="G10" s="260">
        <v>0</v>
      </c>
      <c r="H10" s="261">
        <v>778705193.68999994</v>
      </c>
    </row>
    <row r="11" spans="2:8">
      <c r="B11" s="177">
        <v>3</v>
      </c>
      <c r="C11" s="259" t="s">
        <v>821</v>
      </c>
      <c r="D11" s="262"/>
      <c r="E11" s="261">
        <v>0</v>
      </c>
      <c r="F11" s="261">
        <v>0</v>
      </c>
      <c r="G11" s="261">
        <v>0</v>
      </c>
      <c r="H11" s="261">
        <v>0</v>
      </c>
    </row>
    <row r="12" spans="2:8">
      <c r="B12" s="263">
        <v>4</v>
      </c>
      <c r="C12" s="255" t="s">
        <v>822</v>
      </c>
      <c r="D12" s="262"/>
      <c r="E12" s="257">
        <v>3671478454.4499998</v>
      </c>
      <c r="F12" s="257">
        <v>150269062.63</v>
      </c>
      <c r="G12" s="264">
        <v>104773385.7</v>
      </c>
      <c r="H12" s="264">
        <v>3646351959.4099998</v>
      </c>
    </row>
    <row r="13" spans="2:8">
      <c r="B13" s="177">
        <v>5</v>
      </c>
      <c r="C13" s="259" t="s">
        <v>781</v>
      </c>
      <c r="D13" s="262"/>
      <c r="E13" s="261">
        <v>1999741347.54</v>
      </c>
      <c r="F13" s="261">
        <v>40374819.219999999</v>
      </c>
      <c r="G13" s="261">
        <v>14475913.23</v>
      </c>
      <c r="H13" s="261">
        <v>1952586271.652</v>
      </c>
    </row>
    <row r="14" spans="2:8">
      <c r="B14" s="177">
        <v>6</v>
      </c>
      <c r="C14" s="259" t="s">
        <v>782</v>
      </c>
      <c r="D14" s="262"/>
      <c r="E14" s="261">
        <v>1671737106.9099998</v>
      </c>
      <c r="F14" s="261">
        <v>109894243.41</v>
      </c>
      <c r="G14" s="261">
        <v>90297472.469999999</v>
      </c>
      <c r="H14" s="261">
        <v>1693765687.7579999</v>
      </c>
    </row>
    <row r="15" spans="2:8">
      <c r="B15" s="263">
        <v>7</v>
      </c>
      <c r="C15" s="255" t="s">
        <v>823</v>
      </c>
      <c r="D15" s="262"/>
      <c r="E15" s="257">
        <v>1008698749.98</v>
      </c>
      <c r="F15" s="257">
        <v>63761304.859999999</v>
      </c>
      <c r="G15" s="264">
        <v>145337375.25</v>
      </c>
      <c r="H15" s="264">
        <v>569808221.68499994</v>
      </c>
    </row>
    <row r="16" spans="2:8">
      <c r="B16" s="177">
        <v>8</v>
      </c>
      <c r="C16" s="259" t="s">
        <v>824</v>
      </c>
      <c r="D16" s="262"/>
      <c r="E16" s="261">
        <v>0</v>
      </c>
      <c r="F16" s="261">
        <v>0</v>
      </c>
      <c r="G16" s="261">
        <v>0</v>
      </c>
      <c r="H16" s="261">
        <v>0</v>
      </c>
    </row>
    <row r="17" spans="2:8">
      <c r="B17" s="177">
        <v>9</v>
      </c>
      <c r="C17" s="259" t="s">
        <v>825</v>
      </c>
      <c r="D17" s="262"/>
      <c r="E17" s="261">
        <v>1008698749.98</v>
      </c>
      <c r="F17" s="261">
        <v>63761304.859999999</v>
      </c>
      <c r="G17" s="261">
        <v>145337375.25</v>
      </c>
      <c r="H17" s="261">
        <v>569808221.68499994</v>
      </c>
    </row>
    <row r="18" spans="2:8">
      <c r="B18" s="263">
        <v>10</v>
      </c>
      <c r="C18" s="255" t="s">
        <v>826</v>
      </c>
      <c r="D18" s="262"/>
      <c r="E18" s="257">
        <v>0</v>
      </c>
      <c r="F18" s="257">
        <v>0</v>
      </c>
      <c r="G18" s="264">
        <v>0</v>
      </c>
      <c r="H18" s="264">
        <v>0</v>
      </c>
    </row>
    <row r="19" spans="2:8">
      <c r="B19" s="263">
        <v>11</v>
      </c>
      <c r="C19" s="255" t="s">
        <v>827</v>
      </c>
      <c r="D19" s="257">
        <v>7125373.5599999996</v>
      </c>
      <c r="E19" s="257">
        <v>88016591.659999996</v>
      </c>
      <c r="F19" s="257">
        <v>0</v>
      </c>
      <c r="G19" s="264">
        <v>0</v>
      </c>
      <c r="H19" s="264">
        <v>0</v>
      </c>
    </row>
    <row r="20" spans="2:8">
      <c r="B20" s="177">
        <v>12</v>
      </c>
      <c r="C20" s="259" t="s">
        <v>828</v>
      </c>
      <c r="D20" s="265">
        <v>7125373.5599999996</v>
      </c>
      <c r="E20" s="262"/>
      <c r="F20" s="262"/>
      <c r="G20" s="266"/>
      <c r="H20" s="267"/>
    </row>
    <row r="21" spans="2:8" ht="48.75" customHeight="1">
      <c r="B21" s="177">
        <v>13</v>
      </c>
      <c r="C21" s="259" t="s">
        <v>829</v>
      </c>
      <c r="D21" s="262"/>
      <c r="E21" s="265">
        <v>88016591.659999996</v>
      </c>
      <c r="F21" s="265">
        <v>0</v>
      </c>
      <c r="G21" s="261">
        <v>0</v>
      </c>
      <c r="H21" s="261">
        <v>0</v>
      </c>
    </row>
    <row r="22" spans="2:8">
      <c r="B22" s="180">
        <v>14</v>
      </c>
      <c r="C22" s="235" t="s">
        <v>830</v>
      </c>
      <c r="D22" s="268"/>
      <c r="E22" s="268"/>
      <c r="F22" s="268"/>
      <c r="G22" s="268"/>
      <c r="H22" s="269">
        <v>4994865374.7849998</v>
      </c>
    </row>
    <row r="23" spans="2:8" ht="23.25" customHeight="1">
      <c r="B23" s="701" t="s">
        <v>831</v>
      </c>
      <c r="C23" s="701"/>
      <c r="D23" s="701"/>
      <c r="E23" s="701"/>
      <c r="F23" s="701"/>
      <c r="G23" s="701"/>
      <c r="H23" s="701"/>
    </row>
    <row r="24" spans="2:8">
      <c r="B24" s="263">
        <v>15</v>
      </c>
      <c r="C24" s="255" t="s">
        <v>778</v>
      </c>
      <c r="D24" s="270"/>
      <c r="E24" s="271"/>
      <c r="F24" s="271"/>
      <c r="G24" s="272"/>
      <c r="H24" s="264">
        <v>1744254.31</v>
      </c>
    </row>
    <row r="25" spans="2:8" ht="49.5">
      <c r="B25" s="263" t="s">
        <v>832</v>
      </c>
      <c r="C25" s="255" t="s">
        <v>833</v>
      </c>
      <c r="D25" s="273"/>
      <c r="E25" s="264">
        <v>0</v>
      </c>
      <c r="F25" s="264">
        <v>0</v>
      </c>
      <c r="G25" s="264">
        <v>0</v>
      </c>
      <c r="H25" s="264">
        <v>0</v>
      </c>
    </row>
    <row r="26" spans="2:8" ht="33">
      <c r="B26" s="263">
        <v>16</v>
      </c>
      <c r="C26" s="255" t="s">
        <v>834</v>
      </c>
      <c r="D26" s="270"/>
      <c r="E26" s="264">
        <v>0</v>
      </c>
      <c r="F26" s="264">
        <v>0</v>
      </c>
      <c r="G26" s="264">
        <v>0</v>
      </c>
      <c r="H26" s="264">
        <v>0</v>
      </c>
    </row>
    <row r="27" spans="2:8">
      <c r="B27" s="263">
        <v>17</v>
      </c>
      <c r="C27" s="255" t="s">
        <v>835</v>
      </c>
      <c r="D27" s="270"/>
      <c r="E27" s="264">
        <v>867793432.87183821</v>
      </c>
      <c r="F27" s="264">
        <v>430700627.06631649</v>
      </c>
      <c r="G27" s="264">
        <v>2496214571.6679597</v>
      </c>
      <c r="H27" s="264">
        <v>2698048832.8500004</v>
      </c>
    </row>
    <row r="28" spans="2:8" ht="60" customHeight="1">
      <c r="B28" s="177">
        <v>18</v>
      </c>
      <c r="C28" s="259" t="s">
        <v>836</v>
      </c>
      <c r="D28" s="270"/>
      <c r="E28" s="261">
        <v>0</v>
      </c>
      <c r="F28" s="261">
        <v>0</v>
      </c>
      <c r="G28" s="261">
        <v>0</v>
      </c>
      <c r="H28" s="261">
        <v>0</v>
      </c>
    </row>
    <row r="29" spans="2:8" ht="82.5">
      <c r="B29" s="177">
        <v>19</v>
      </c>
      <c r="C29" s="259" t="s">
        <v>837</v>
      </c>
      <c r="D29" s="270"/>
      <c r="E29" s="261">
        <v>92950297.140000001</v>
      </c>
      <c r="F29" s="261">
        <v>565907.14</v>
      </c>
      <c r="G29" s="261">
        <v>1669289.23</v>
      </c>
      <c r="H29" s="261">
        <v>11247272.51</v>
      </c>
    </row>
    <row r="30" spans="2:8" ht="82.5">
      <c r="B30" s="177">
        <v>20</v>
      </c>
      <c r="C30" s="259" t="s">
        <v>1160</v>
      </c>
      <c r="D30" s="270"/>
      <c r="E30" s="261">
        <v>744959168.00999999</v>
      </c>
      <c r="F30" s="261">
        <v>423725379.96000004</v>
      </c>
      <c r="G30" s="261">
        <v>2320138381.2800002</v>
      </c>
      <c r="H30" s="261">
        <v>2517145481.2400002</v>
      </c>
    </row>
    <row r="31" spans="2:8" ht="45" customHeight="1">
      <c r="B31" s="177">
        <v>21</v>
      </c>
      <c r="C31" s="274" t="s">
        <v>838</v>
      </c>
      <c r="D31" s="270"/>
      <c r="E31" s="261">
        <v>11814275.119999999</v>
      </c>
      <c r="F31" s="261">
        <v>11000864.470000001</v>
      </c>
      <c r="G31" s="261">
        <v>214984232.27000001</v>
      </c>
      <c r="H31" s="261">
        <v>151147320.77000001</v>
      </c>
    </row>
    <row r="32" spans="2:8" ht="30" customHeight="1">
      <c r="B32" s="177">
        <v>22</v>
      </c>
      <c r="C32" s="259" t="s">
        <v>839</v>
      </c>
      <c r="D32" s="270"/>
      <c r="E32" s="261">
        <v>0</v>
      </c>
      <c r="F32" s="261">
        <v>0</v>
      </c>
      <c r="G32" s="261">
        <v>0</v>
      </c>
      <c r="H32" s="261">
        <v>0</v>
      </c>
    </row>
    <row r="33" spans="2:8" ht="46.5" customHeight="1">
      <c r="B33" s="177">
        <v>23</v>
      </c>
      <c r="C33" s="274" t="s">
        <v>838</v>
      </c>
      <c r="D33" s="270"/>
      <c r="E33" s="261">
        <v>0</v>
      </c>
      <c r="F33" s="261">
        <v>0</v>
      </c>
      <c r="G33" s="261">
        <v>0</v>
      </c>
      <c r="H33" s="261">
        <v>0</v>
      </c>
    </row>
    <row r="34" spans="2:8" ht="64.5" customHeight="1">
      <c r="B34" s="177">
        <v>24</v>
      </c>
      <c r="C34" s="259" t="s">
        <v>840</v>
      </c>
      <c r="D34" s="270"/>
      <c r="E34" s="261">
        <v>29883967.721838202</v>
      </c>
      <c r="F34" s="261">
        <v>6409339.966316469</v>
      </c>
      <c r="G34" s="261">
        <v>174406901.15795943</v>
      </c>
      <c r="H34" s="261">
        <v>169656079.09999999</v>
      </c>
    </row>
    <row r="35" spans="2:8">
      <c r="B35" s="263">
        <v>25</v>
      </c>
      <c r="C35" s="255" t="s">
        <v>841</v>
      </c>
      <c r="D35" s="270"/>
      <c r="E35" s="264">
        <v>0</v>
      </c>
      <c r="F35" s="264">
        <v>0</v>
      </c>
      <c r="G35" s="264">
        <v>0</v>
      </c>
      <c r="H35" s="264">
        <v>0</v>
      </c>
    </row>
    <row r="36" spans="2:8">
      <c r="B36" s="263">
        <v>26</v>
      </c>
      <c r="C36" s="255" t="s">
        <v>842</v>
      </c>
      <c r="D36" s="275"/>
      <c r="E36" s="264">
        <v>244539919.28</v>
      </c>
      <c r="F36" s="264">
        <v>0</v>
      </c>
      <c r="G36" s="264">
        <v>0</v>
      </c>
      <c r="H36" s="264">
        <v>181556031.26999998</v>
      </c>
    </row>
    <row r="37" spans="2:8">
      <c r="B37" s="177">
        <v>27</v>
      </c>
      <c r="C37" s="259" t="s">
        <v>843</v>
      </c>
      <c r="D37" s="270"/>
      <c r="E37" s="270"/>
      <c r="F37" s="270"/>
      <c r="G37" s="261">
        <v>0</v>
      </c>
      <c r="H37" s="261">
        <v>0</v>
      </c>
    </row>
    <row r="38" spans="2:8" ht="66">
      <c r="B38" s="177">
        <v>28</v>
      </c>
      <c r="C38" s="259" t="s">
        <v>844</v>
      </c>
      <c r="D38" s="270"/>
      <c r="E38" s="704">
        <v>5000000</v>
      </c>
      <c r="F38" s="704">
        <v>0</v>
      </c>
      <c r="G38" s="704">
        <v>0</v>
      </c>
      <c r="H38" s="261">
        <v>4250000</v>
      </c>
    </row>
    <row r="39" spans="2:8">
      <c r="B39" s="177">
        <v>29</v>
      </c>
      <c r="C39" s="259" t="s">
        <v>1169</v>
      </c>
      <c r="D39" s="276"/>
      <c r="E39" s="704">
        <v>3203651.1</v>
      </c>
      <c r="F39" s="704"/>
      <c r="G39" s="704"/>
      <c r="H39" s="261">
        <v>3203651.1</v>
      </c>
    </row>
    <row r="40" spans="2:8" ht="49.5">
      <c r="B40" s="177">
        <v>30</v>
      </c>
      <c r="C40" s="259" t="s">
        <v>845</v>
      </c>
      <c r="D40" s="270"/>
      <c r="E40" s="704">
        <v>0</v>
      </c>
      <c r="F40" s="704"/>
      <c r="G40" s="704"/>
      <c r="H40" s="261">
        <v>0</v>
      </c>
    </row>
    <row r="41" spans="2:8" ht="33">
      <c r="B41" s="177">
        <v>31</v>
      </c>
      <c r="C41" s="259" t="s">
        <v>846</v>
      </c>
      <c r="D41" s="270"/>
      <c r="E41" s="261">
        <v>236336268.18000001</v>
      </c>
      <c r="F41" s="261">
        <v>0</v>
      </c>
      <c r="G41" s="261">
        <v>0</v>
      </c>
      <c r="H41" s="261">
        <v>174102380.16999999</v>
      </c>
    </row>
    <row r="42" spans="2:8">
      <c r="B42" s="263">
        <v>32</v>
      </c>
      <c r="C42" s="255" t="s">
        <v>847</v>
      </c>
      <c r="D42" s="270"/>
      <c r="E42" s="264">
        <v>876691605.88999999</v>
      </c>
      <c r="F42" s="264">
        <v>0</v>
      </c>
      <c r="G42" s="264">
        <v>0</v>
      </c>
      <c r="H42" s="264">
        <v>43834580.290000007</v>
      </c>
    </row>
    <row r="43" spans="2:8">
      <c r="B43" s="180">
        <v>33</v>
      </c>
      <c r="C43" s="235" t="s">
        <v>848</v>
      </c>
      <c r="D43" s="277"/>
      <c r="E43" s="277"/>
      <c r="F43" s="277"/>
      <c r="G43" s="278"/>
      <c r="H43" s="269">
        <v>2925183698.7200003</v>
      </c>
    </row>
    <row r="44" spans="2:8">
      <c r="B44" s="180">
        <v>34</v>
      </c>
      <c r="C44" s="235" t="s">
        <v>849</v>
      </c>
      <c r="D44" s="277"/>
      <c r="E44" s="277"/>
      <c r="F44" s="277"/>
      <c r="G44" s="277"/>
      <c r="H44" s="279">
        <v>1.7075390434353404</v>
      </c>
    </row>
    <row r="47" spans="2:8">
      <c r="B47" s="249" t="s">
        <v>811</v>
      </c>
    </row>
    <row r="48" spans="2:8">
      <c r="B48" s="280" t="s">
        <v>1153</v>
      </c>
    </row>
    <row r="49" spans="2:8">
      <c r="B49" s="74"/>
      <c r="C49" s="74"/>
      <c r="D49" s="74"/>
      <c r="E49" s="74"/>
      <c r="F49" s="74"/>
      <c r="G49" s="74"/>
      <c r="H49" s="74"/>
    </row>
    <row r="50" spans="2:8">
      <c r="B50" s="698"/>
      <c r="C50" s="698"/>
      <c r="D50" s="217" t="s">
        <v>95</v>
      </c>
      <c r="E50" s="217" t="s">
        <v>96</v>
      </c>
      <c r="F50" s="217" t="s">
        <v>97</v>
      </c>
      <c r="G50" s="217" t="s">
        <v>224</v>
      </c>
      <c r="H50" s="250" t="s">
        <v>134</v>
      </c>
    </row>
    <row r="51" spans="2:8">
      <c r="B51" s="702" t="s">
        <v>812</v>
      </c>
      <c r="C51" s="702"/>
      <c r="D51" s="703" t="s">
        <v>813</v>
      </c>
      <c r="E51" s="703"/>
      <c r="F51" s="703"/>
      <c r="G51" s="703"/>
      <c r="H51" s="703" t="s">
        <v>814</v>
      </c>
    </row>
    <row r="52" spans="2:8" ht="33">
      <c r="B52" s="702"/>
      <c r="C52" s="702"/>
      <c r="D52" s="247" t="s">
        <v>520</v>
      </c>
      <c r="E52" s="247" t="s">
        <v>815</v>
      </c>
      <c r="F52" s="247" t="s">
        <v>816</v>
      </c>
      <c r="G52" s="247" t="s">
        <v>817</v>
      </c>
      <c r="H52" s="703"/>
    </row>
    <row r="53" spans="2:8">
      <c r="B53" s="281" t="s">
        <v>818</v>
      </c>
      <c r="C53" s="281"/>
      <c r="D53" s="281"/>
      <c r="E53" s="282"/>
      <c r="F53" s="281"/>
      <c r="G53" s="281"/>
      <c r="H53" s="281"/>
    </row>
    <row r="54" spans="2:8">
      <c r="B54" s="283">
        <v>1</v>
      </c>
      <c r="C54" s="284" t="s">
        <v>819</v>
      </c>
      <c r="D54" s="285">
        <v>711528051.10000002</v>
      </c>
      <c r="E54" s="286">
        <v>0</v>
      </c>
      <c r="F54" s="286">
        <v>0</v>
      </c>
      <c r="G54" s="287">
        <v>0</v>
      </c>
      <c r="H54" s="287">
        <v>711528051.10000002</v>
      </c>
    </row>
    <row r="55" spans="2:8">
      <c r="B55" s="250">
        <v>2</v>
      </c>
      <c r="C55" s="288" t="s">
        <v>820</v>
      </c>
      <c r="D55" s="289">
        <v>711528051.10000002</v>
      </c>
      <c r="E55" s="289">
        <v>0</v>
      </c>
      <c r="F55" s="289">
        <v>0</v>
      </c>
      <c r="G55" s="289">
        <v>0</v>
      </c>
      <c r="H55" s="290">
        <v>711528051.10000002</v>
      </c>
    </row>
    <row r="56" spans="2:8">
      <c r="B56" s="250">
        <v>3</v>
      </c>
      <c r="C56" s="288" t="s">
        <v>821</v>
      </c>
      <c r="D56" s="291"/>
      <c r="E56" s="290">
        <v>0</v>
      </c>
      <c r="F56" s="290">
        <v>0</v>
      </c>
      <c r="G56" s="290">
        <v>0</v>
      </c>
      <c r="H56" s="290">
        <v>0</v>
      </c>
    </row>
    <row r="57" spans="2:8">
      <c r="B57" s="292">
        <v>4</v>
      </c>
      <c r="C57" s="284" t="s">
        <v>822</v>
      </c>
      <c r="D57" s="291"/>
      <c r="E57" s="286">
        <v>3762481516.4000001</v>
      </c>
      <c r="F57" s="286">
        <v>118481436.04000001</v>
      </c>
      <c r="G57" s="293">
        <v>126294493.01000001</v>
      </c>
      <c r="H57" s="293">
        <v>3724727436.6015</v>
      </c>
    </row>
    <row r="58" spans="2:8">
      <c r="B58" s="250">
        <v>5</v>
      </c>
      <c r="C58" s="288" t="s">
        <v>781</v>
      </c>
      <c r="D58" s="291"/>
      <c r="E58" s="290">
        <v>2074931780.96</v>
      </c>
      <c r="F58" s="290">
        <v>36393946.950000003</v>
      </c>
      <c r="G58" s="290">
        <v>14066402.050000001</v>
      </c>
      <c r="H58" s="290">
        <v>2019825843.5645001</v>
      </c>
    </row>
    <row r="59" spans="2:8">
      <c r="B59" s="250">
        <v>6</v>
      </c>
      <c r="C59" s="288" t="s">
        <v>782</v>
      </c>
      <c r="D59" s="291"/>
      <c r="E59" s="290">
        <v>1687549735.4400001</v>
      </c>
      <c r="F59" s="290">
        <v>82087489.090000004</v>
      </c>
      <c r="G59" s="290">
        <v>112228090.95999999</v>
      </c>
      <c r="H59" s="290">
        <v>1704901593.0369999</v>
      </c>
    </row>
    <row r="60" spans="2:8">
      <c r="B60" s="292">
        <v>7</v>
      </c>
      <c r="C60" s="284" t="s">
        <v>823</v>
      </c>
      <c r="D60" s="291"/>
      <c r="E60" s="286">
        <v>994550102.23000002</v>
      </c>
      <c r="F60" s="286">
        <v>77770733.689999998</v>
      </c>
      <c r="G60" s="293">
        <v>159525603.52000001</v>
      </c>
      <c r="H60" s="293">
        <v>582845645.25</v>
      </c>
    </row>
    <row r="61" spans="2:8">
      <c r="B61" s="250">
        <v>8</v>
      </c>
      <c r="C61" s="288" t="s">
        <v>824</v>
      </c>
      <c r="D61" s="291"/>
      <c r="E61" s="290">
        <v>0</v>
      </c>
      <c r="F61" s="290">
        <v>0</v>
      </c>
      <c r="G61" s="290">
        <v>0</v>
      </c>
      <c r="H61" s="290">
        <v>0</v>
      </c>
    </row>
    <row r="62" spans="2:8">
      <c r="B62" s="250">
        <v>9</v>
      </c>
      <c r="C62" s="288" t="s">
        <v>825</v>
      </c>
      <c r="D62" s="291"/>
      <c r="E62" s="290">
        <v>994550102.23000002</v>
      </c>
      <c r="F62" s="290">
        <v>77770733.689999998</v>
      </c>
      <c r="G62" s="290">
        <v>159525603.52000001</v>
      </c>
      <c r="H62" s="290">
        <v>582845645.25</v>
      </c>
    </row>
    <row r="63" spans="2:8">
      <c r="B63" s="292">
        <v>10</v>
      </c>
      <c r="C63" s="284" t="s">
        <v>826</v>
      </c>
      <c r="D63" s="291"/>
      <c r="E63" s="286">
        <v>0</v>
      </c>
      <c r="F63" s="286">
        <v>0</v>
      </c>
      <c r="G63" s="293">
        <v>0</v>
      </c>
      <c r="H63" s="293">
        <v>0</v>
      </c>
    </row>
    <row r="64" spans="2:8">
      <c r="B64" s="292">
        <v>11</v>
      </c>
      <c r="C64" s="284" t="s">
        <v>827</v>
      </c>
      <c r="D64" s="286">
        <v>2607409.1</v>
      </c>
      <c r="E64" s="286">
        <v>80193377.760000005</v>
      </c>
      <c r="F64" s="286">
        <v>0</v>
      </c>
      <c r="G64" s="293">
        <v>0</v>
      </c>
      <c r="H64" s="293">
        <v>0</v>
      </c>
    </row>
    <row r="65" spans="2:8">
      <c r="B65" s="250">
        <v>12</v>
      </c>
      <c r="C65" s="288" t="s">
        <v>828</v>
      </c>
      <c r="D65" s="294">
        <v>2607409.1</v>
      </c>
      <c r="E65" s="291"/>
      <c r="F65" s="291"/>
      <c r="G65" s="295"/>
      <c r="H65" s="296"/>
    </row>
    <row r="66" spans="2:8" ht="49.5">
      <c r="B66" s="250">
        <v>13</v>
      </c>
      <c r="C66" s="288" t="s">
        <v>829</v>
      </c>
      <c r="D66" s="291"/>
      <c r="E66" s="294">
        <v>80193377.760000005</v>
      </c>
      <c r="F66" s="294">
        <v>0</v>
      </c>
      <c r="G66" s="290">
        <v>0</v>
      </c>
      <c r="H66" s="290">
        <v>0</v>
      </c>
    </row>
    <row r="67" spans="2:8">
      <c r="B67" s="297">
        <v>14</v>
      </c>
      <c r="C67" s="298" t="s">
        <v>830</v>
      </c>
      <c r="D67" s="299"/>
      <c r="E67" s="299"/>
      <c r="F67" s="299"/>
      <c r="G67" s="299"/>
      <c r="H67" s="300">
        <v>5019101132.9514999</v>
      </c>
    </row>
    <row r="68" spans="2:8">
      <c r="B68" s="705" t="s">
        <v>831</v>
      </c>
      <c r="C68" s="705"/>
      <c r="D68" s="705"/>
      <c r="E68" s="705"/>
      <c r="F68" s="705"/>
      <c r="G68" s="705"/>
      <c r="H68" s="705"/>
    </row>
    <row r="69" spans="2:8">
      <c r="B69" s="292">
        <v>15</v>
      </c>
      <c r="C69" s="284" t="s">
        <v>778</v>
      </c>
      <c r="D69" s="301"/>
      <c r="E69" s="302"/>
      <c r="F69" s="302"/>
      <c r="G69" s="303"/>
      <c r="H69" s="293">
        <v>1841205</v>
      </c>
    </row>
    <row r="70" spans="2:8" ht="49.5">
      <c r="B70" s="292" t="s">
        <v>832</v>
      </c>
      <c r="C70" s="284" t="s">
        <v>833</v>
      </c>
      <c r="D70" s="304"/>
      <c r="E70" s="293">
        <v>0</v>
      </c>
      <c r="F70" s="293">
        <v>0</v>
      </c>
      <c r="G70" s="293">
        <v>0</v>
      </c>
      <c r="H70" s="293">
        <v>0</v>
      </c>
    </row>
    <row r="71" spans="2:8" ht="33">
      <c r="B71" s="292">
        <v>16</v>
      </c>
      <c r="C71" s="284" t="s">
        <v>834</v>
      </c>
      <c r="D71" s="301"/>
      <c r="E71" s="293">
        <v>0</v>
      </c>
      <c r="F71" s="293">
        <v>0</v>
      </c>
      <c r="G71" s="293">
        <v>0</v>
      </c>
      <c r="H71" s="293">
        <v>0</v>
      </c>
    </row>
    <row r="72" spans="2:8">
      <c r="B72" s="292">
        <v>17</v>
      </c>
      <c r="C72" s="284" t="s">
        <v>835</v>
      </c>
      <c r="D72" s="301"/>
      <c r="E72" s="293">
        <v>881087817.50999999</v>
      </c>
      <c r="F72" s="293">
        <v>449006936.00999999</v>
      </c>
      <c r="G72" s="293">
        <v>2479948259.8400002</v>
      </c>
      <c r="H72" s="293">
        <v>2685095619.8860002</v>
      </c>
    </row>
    <row r="73" spans="2:8" ht="66">
      <c r="B73" s="250">
        <v>18</v>
      </c>
      <c r="C73" s="259" t="s">
        <v>836</v>
      </c>
      <c r="D73" s="301"/>
      <c r="E73" s="290">
        <v>0</v>
      </c>
      <c r="F73" s="290">
        <v>0</v>
      </c>
      <c r="G73" s="290">
        <v>0</v>
      </c>
      <c r="H73" s="290">
        <v>0</v>
      </c>
    </row>
    <row r="74" spans="2:8" ht="82.5">
      <c r="B74" s="250">
        <v>19</v>
      </c>
      <c r="C74" s="288" t="s">
        <v>837</v>
      </c>
      <c r="D74" s="301"/>
      <c r="E74" s="290">
        <v>125766272.95999999</v>
      </c>
      <c r="F74" s="290">
        <v>1921174.57</v>
      </c>
      <c r="G74" s="290">
        <v>1905295.25</v>
      </c>
      <c r="H74" s="290">
        <v>15442509.831</v>
      </c>
    </row>
    <row r="75" spans="2:8" ht="82.5">
      <c r="B75" s="250">
        <v>20</v>
      </c>
      <c r="C75" s="288" t="s">
        <v>1170</v>
      </c>
      <c r="D75" s="301"/>
      <c r="E75" s="290">
        <v>742151323.86000001</v>
      </c>
      <c r="F75" s="290">
        <v>421679089.44</v>
      </c>
      <c r="G75" s="290">
        <v>2311603994.3000002</v>
      </c>
      <c r="H75" s="290">
        <v>2505802895.8530002</v>
      </c>
    </row>
    <row r="76" spans="2:8" ht="66">
      <c r="B76" s="250">
        <v>21</v>
      </c>
      <c r="C76" s="305" t="s">
        <v>838</v>
      </c>
      <c r="D76" s="301"/>
      <c r="E76" s="290">
        <v>11488741.33</v>
      </c>
      <c r="F76" s="290">
        <v>10795442.529999999</v>
      </c>
      <c r="G76" s="290">
        <v>224364248.78</v>
      </c>
      <c r="H76" s="290">
        <v>156978853.63699999</v>
      </c>
    </row>
    <row r="77" spans="2:8" ht="33">
      <c r="B77" s="250">
        <v>22</v>
      </c>
      <c r="C77" s="288" t="s">
        <v>839</v>
      </c>
      <c r="D77" s="301"/>
      <c r="E77" s="290">
        <v>0</v>
      </c>
      <c r="F77" s="290">
        <v>0</v>
      </c>
      <c r="G77" s="290">
        <v>0</v>
      </c>
      <c r="H77" s="290">
        <v>0</v>
      </c>
    </row>
    <row r="78" spans="2:8" ht="66">
      <c r="B78" s="250">
        <v>23</v>
      </c>
      <c r="C78" s="305" t="s">
        <v>838</v>
      </c>
      <c r="D78" s="301"/>
      <c r="E78" s="290">
        <v>0</v>
      </c>
      <c r="F78" s="290">
        <v>0</v>
      </c>
      <c r="G78" s="290">
        <v>0</v>
      </c>
      <c r="H78" s="290">
        <v>0</v>
      </c>
    </row>
    <row r="79" spans="2:8" ht="82.5">
      <c r="B79" s="250">
        <v>24</v>
      </c>
      <c r="C79" s="288" t="s">
        <v>840</v>
      </c>
      <c r="D79" s="301"/>
      <c r="E79" s="290">
        <v>13170220.689999999</v>
      </c>
      <c r="F79" s="290">
        <v>25406672</v>
      </c>
      <c r="G79" s="290">
        <v>166438970.28999999</v>
      </c>
      <c r="H79" s="290">
        <v>163850214.20199999</v>
      </c>
    </row>
    <row r="80" spans="2:8">
      <c r="B80" s="292">
        <v>25</v>
      </c>
      <c r="C80" s="284" t="s">
        <v>841</v>
      </c>
      <c r="D80" s="301"/>
      <c r="E80" s="293">
        <v>0</v>
      </c>
      <c r="F80" s="293">
        <v>0</v>
      </c>
      <c r="G80" s="293">
        <v>0</v>
      </c>
      <c r="H80" s="293">
        <v>0</v>
      </c>
    </row>
    <row r="81" spans="2:8">
      <c r="B81" s="292">
        <v>26</v>
      </c>
      <c r="C81" s="284" t="s">
        <v>842</v>
      </c>
      <c r="D81" s="306"/>
      <c r="E81" s="293">
        <v>258677652.37</v>
      </c>
      <c r="F81" s="293">
        <v>0</v>
      </c>
      <c r="G81" s="293">
        <v>0</v>
      </c>
      <c r="H81" s="293">
        <v>193167183.64500001</v>
      </c>
    </row>
    <row r="82" spans="2:8">
      <c r="B82" s="250">
        <v>27</v>
      </c>
      <c r="C82" s="288" t="s">
        <v>843</v>
      </c>
      <c r="D82" s="301"/>
      <c r="E82" s="301"/>
      <c r="F82" s="301"/>
      <c r="G82" s="290">
        <v>0</v>
      </c>
      <c r="H82" s="290">
        <v>0</v>
      </c>
    </row>
    <row r="83" spans="2:8" ht="66">
      <c r="B83" s="250">
        <v>28</v>
      </c>
      <c r="C83" s="288" t="s">
        <v>844</v>
      </c>
      <c r="D83" s="301"/>
      <c r="E83" s="706">
        <v>5000000</v>
      </c>
      <c r="F83" s="706">
        <v>0</v>
      </c>
      <c r="G83" s="706">
        <v>0</v>
      </c>
      <c r="H83" s="290">
        <v>4250000</v>
      </c>
    </row>
    <row r="84" spans="2:8">
      <c r="B84" s="250">
        <v>29</v>
      </c>
      <c r="C84" s="288" t="s">
        <v>1171</v>
      </c>
      <c r="D84" s="307"/>
      <c r="E84" s="706">
        <v>2789533.71</v>
      </c>
      <c r="F84" s="706"/>
      <c r="G84" s="706"/>
      <c r="H84" s="290">
        <v>2789533.71</v>
      </c>
    </row>
    <row r="85" spans="2:8" ht="49.5">
      <c r="B85" s="250">
        <v>30</v>
      </c>
      <c r="C85" s="288" t="s">
        <v>845</v>
      </c>
      <c r="D85" s="301"/>
      <c r="E85" s="706">
        <v>0</v>
      </c>
      <c r="F85" s="706"/>
      <c r="G85" s="706"/>
      <c r="H85" s="290">
        <v>0</v>
      </c>
    </row>
    <row r="86" spans="2:8" ht="33">
      <c r="B86" s="250">
        <v>31</v>
      </c>
      <c r="C86" s="288" t="s">
        <v>846</v>
      </c>
      <c r="D86" s="301"/>
      <c r="E86" s="290">
        <v>250888118.66</v>
      </c>
      <c r="F86" s="290">
        <v>0</v>
      </c>
      <c r="G86" s="290">
        <v>0</v>
      </c>
      <c r="H86" s="290">
        <v>186127649.935</v>
      </c>
    </row>
    <row r="87" spans="2:8">
      <c r="B87" s="292">
        <v>32</v>
      </c>
      <c r="C87" s="284" t="s">
        <v>847</v>
      </c>
      <c r="D87" s="301"/>
      <c r="E87" s="293">
        <v>857106561.32000005</v>
      </c>
      <c r="F87" s="293">
        <v>0</v>
      </c>
      <c r="G87" s="293">
        <v>0</v>
      </c>
      <c r="H87" s="293">
        <v>42855328.066</v>
      </c>
    </row>
    <row r="88" spans="2:8">
      <c r="B88" s="297">
        <v>33</v>
      </c>
      <c r="C88" s="298" t="s">
        <v>848</v>
      </c>
      <c r="D88" s="308"/>
      <c r="E88" s="308"/>
      <c r="F88" s="308"/>
      <c r="G88" s="309"/>
      <c r="H88" s="300">
        <v>2922959336.5970001</v>
      </c>
    </row>
    <row r="89" spans="2:8">
      <c r="B89" s="297">
        <v>34</v>
      </c>
      <c r="C89" s="298" t="s">
        <v>849</v>
      </c>
      <c r="D89" s="308"/>
      <c r="E89" s="308"/>
      <c r="F89" s="308"/>
      <c r="G89" s="308"/>
      <c r="H89" s="310">
        <v>1.717129988812945</v>
      </c>
    </row>
    <row r="92" spans="2:8">
      <c r="B92" s="249" t="s">
        <v>811</v>
      </c>
    </row>
    <row r="93" spans="2:8">
      <c r="B93" s="39" t="s">
        <v>1154</v>
      </c>
    </row>
    <row r="94" spans="2:8">
      <c r="B94" s="74"/>
      <c r="C94" s="74"/>
      <c r="D94" s="74"/>
      <c r="E94" s="74"/>
      <c r="F94" s="74"/>
      <c r="G94" s="74"/>
      <c r="H94" s="74"/>
    </row>
    <row r="95" spans="2:8">
      <c r="B95" s="698"/>
      <c r="C95" s="698"/>
      <c r="D95" s="217" t="s">
        <v>95</v>
      </c>
      <c r="E95" s="217" t="s">
        <v>96</v>
      </c>
      <c r="F95" s="217" t="s">
        <v>97</v>
      </c>
      <c r="G95" s="217" t="s">
        <v>224</v>
      </c>
      <c r="H95" s="250" t="s">
        <v>134</v>
      </c>
    </row>
    <row r="96" spans="2:8">
      <c r="B96" s="702" t="s">
        <v>812</v>
      </c>
      <c r="C96" s="702"/>
      <c r="D96" s="703" t="s">
        <v>813</v>
      </c>
      <c r="E96" s="703"/>
      <c r="F96" s="703"/>
      <c r="G96" s="703"/>
      <c r="H96" s="703" t="s">
        <v>814</v>
      </c>
    </row>
    <row r="97" spans="2:8" ht="33">
      <c r="B97" s="702"/>
      <c r="C97" s="702"/>
      <c r="D97" s="247" t="s">
        <v>520</v>
      </c>
      <c r="E97" s="247" t="s">
        <v>815</v>
      </c>
      <c r="F97" s="247" t="s">
        <v>816</v>
      </c>
      <c r="G97" s="247" t="s">
        <v>817</v>
      </c>
      <c r="H97" s="703"/>
    </row>
    <row r="98" spans="2:8">
      <c r="B98" s="281" t="s">
        <v>818</v>
      </c>
      <c r="C98" s="281"/>
      <c r="D98" s="281"/>
      <c r="E98" s="282"/>
      <c r="F98" s="281"/>
      <c r="G98" s="281"/>
      <c r="H98" s="281"/>
    </row>
    <row r="99" spans="2:8">
      <c r="B99" s="283">
        <v>1</v>
      </c>
      <c r="C99" s="284" t="s">
        <v>819</v>
      </c>
      <c r="D99" s="285">
        <v>709098301.61000001</v>
      </c>
      <c r="E99" s="286">
        <v>0</v>
      </c>
      <c r="F99" s="286">
        <v>0</v>
      </c>
      <c r="G99" s="287">
        <v>0</v>
      </c>
      <c r="H99" s="287">
        <v>709098301.61000001</v>
      </c>
    </row>
    <row r="100" spans="2:8">
      <c r="B100" s="250">
        <v>2</v>
      </c>
      <c r="C100" s="288" t="s">
        <v>820</v>
      </c>
      <c r="D100" s="289">
        <v>709098301.61000001</v>
      </c>
      <c r="E100" s="289">
        <v>0</v>
      </c>
      <c r="F100" s="289">
        <v>0</v>
      </c>
      <c r="G100" s="289">
        <v>0</v>
      </c>
      <c r="H100" s="290">
        <v>709098301.61000001</v>
      </c>
    </row>
    <row r="101" spans="2:8">
      <c r="B101" s="250">
        <v>3</v>
      </c>
      <c r="C101" s="288" t="s">
        <v>821</v>
      </c>
      <c r="D101" s="291"/>
      <c r="E101" s="290">
        <v>0</v>
      </c>
      <c r="F101" s="290">
        <v>0</v>
      </c>
      <c r="G101" s="290">
        <v>0</v>
      </c>
      <c r="H101" s="290">
        <v>0</v>
      </c>
    </row>
    <row r="102" spans="2:8">
      <c r="B102" s="292">
        <v>4</v>
      </c>
      <c r="C102" s="284" t="s">
        <v>822</v>
      </c>
      <c r="D102" s="291"/>
      <c r="E102" s="286">
        <v>3504245614.6399999</v>
      </c>
      <c r="F102" s="286">
        <v>157513158.16</v>
      </c>
      <c r="G102" s="293">
        <v>160340660.30000001</v>
      </c>
      <c r="H102" s="293">
        <v>3558119275.0565</v>
      </c>
    </row>
    <row r="103" spans="2:8">
      <c r="B103" s="250">
        <v>5</v>
      </c>
      <c r="C103" s="288" t="s">
        <v>781</v>
      </c>
      <c r="D103" s="291"/>
      <c r="E103" s="290">
        <v>2023956002.8900001</v>
      </c>
      <c r="F103" s="290">
        <v>19958381.84</v>
      </c>
      <c r="G103" s="290">
        <v>21355497.780000001</v>
      </c>
      <c r="H103" s="290">
        <v>1963074163.2735</v>
      </c>
    </row>
    <row r="104" spans="2:8">
      <c r="B104" s="250">
        <v>6</v>
      </c>
      <c r="C104" s="288" t="s">
        <v>782</v>
      </c>
      <c r="D104" s="291"/>
      <c r="E104" s="290">
        <v>1480289611.75</v>
      </c>
      <c r="F104" s="290">
        <v>137554776.31999999</v>
      </c>
      <c r="G104" s="290">
        <v>138985162.52000001</v>
      </c>
      <c r="H104" s="290">
        <v>1595045111.783</v>
      </c>
    </row>
    <row r="105" spans="2:8">
      <c r="B105" s="292">
        <v>7</v>
      </c>
      <c r="C105" s="284" t="s">
        <v>823</v>
      </c>
      <c r="D105" s="291"/>
      <c r="E105" s="286">
        <v>908172714.55999994</v>
      </c>
      <c r="F105" s="286">
        <v>87899628.769999996</v>
      </c>
      <c r="G105" s="293">
        <v>139729193.19999999</v>
      </c>
      <c r="H105" s="293">
        <v>551160633.62</v>
      </c>
    </row>
    <row r="106" spans="2:8">
      <c r="B106" s="250">
        <v>8</v>
      </c>
      <c r="C106" s="288" t="s">
        <v>824</v>
      </c>
      <c r="D106" s="291"/>
      <c r="E106" s="290">
        <v>0</v>
      </c>
      <c r="F106" s="290">
        <v>0</v>
      </c>
      <c r="G106" s="290">
        <v>0</v>
      </c>
      <c r="H106" s="290">
        <v>0</v>
      </c>
    </row>
    <row r="107" spans="2:8">
      <c r="B107" s="250">
        <v>9</v>
      </c>
      <c r="C107" s="288" t="s">
        <v>825</v>
      </c>
      <c r="D107" s="291"/>
      <c r="E107" s="290">
        <v>908172714.55999994</v>
      </c>
      <c r="F107" s="290">
        <v>87899628.769999996</v>
      </c>
      <c r="G107" s="290">
        <v>139729193.19999999</v>
      </c>
      <c r="H107" s="290">
        <v>551160633.62</v>
      </c>
    </row>
    <row r="108" spans="2:8">
      <c r="B108" s="292">
        <v>10</v>
      </c>
      <c r="C108" s="284" t="s">
        <v>826</v>
      </c>
      <c r="D108" s="291"/>
      <c r="E108" s="286">
        <v>0</v>
      </c>
      <c r="F108" s="286">
        <v>0</v>
      </c>
      <c r="G108" s="293">
        <v>0</v>
      </c>
      <c r="H108" s="293">
        <v>0</v>
      </c>
    </row>
    <row r="109" spans="2:8">
      <c r="B109" s="292">
        <v>11</v>
      </c>
      <c r="C109" s="284" t="s">
        <v>827</v>
      </c>
      <c r="D109" s="286">
        <v>680981.49</v>
      </c>
      <c r="E109" s="286">
        <v>69655324.450000003</v>
      </c>
      <c r="F109" s="286">
        <v>0</v>
      </c>
      <c r="G109" s="293">
        <v>0</v>
      </c>
      <c r="H109" s="293">
        <v>0</v>
      </c>
    </row>
    <row r="110" spans="2:8">
      <c r="B110" s="250">
        <v>12</v>
      </c>
      <c r="C110" s="288" t="s">
        <v>828</v>
      </c>
      <c r="D110" s="294">
        <v>680981.49</v>
      </c>
      <c r="E110" s="291"/>
      <c r="F110" s="291"/>
      <c r="G110" s="295"/>
      <c r="H110" s="296"/>
    </row>
    <row r="111" spans="2:8" ht="49.5">
      <c r="B111" s="250">
        <v>13</v>
      </c>
      <c r="C111" s="288" t="s">
        <v>829</v>
      </c>
      <c r="D111" s="291"/>
      <c r="E111" s="294">
        <v>69655324.450000003</v>
      </c>
      <c r="F111" s="294">
        <v>0</v>
      </c>
      <c r="G111" s="290">
        <v>0</v>
      </c>
      <c r="H111" s="290">
        <v>0</v>
      </c>
    </row>
    <row r="112" spans="2:8">
      <c r="B112" s="297">
        <v>14</v>
      </c>
      <c r="C112" s="298" t="s">
        <v>830</v>
      </c>
      <c r="D112" s="299"/>
      <c r="E112" s="299"/>
      <c r="F112" s="299"/>
      <c r="G112" s="299"/>
      <c r="H112" s="300">
        <v>4818378210.2799997</v>
      </c>
    </row>
    <row r="113" spans="2:8">
      <c r="B113" s="705" t="s">
        <v>831</v>
      </c>
      <c r="C113" s="705"/>
      <c r="D113" s="705"/>
      <c r="E113" s="705"/>
      <c r="F113" s="705"/>
      <c r="G113" s="705"/>
      <c r="H113" s="705"/>
    </row>
    <row r="114" spans="2:8">
      <c r="B114" s="292">
        <v>15</v>
      </c>
      <c r="C114" s="284" t="s">
        <v>778</v>
      </c>
      <c r="D114" s="301"/>
      <c r="E114" s="302"/>
      <c r="F114" s="302"/>
      <c r="G114" s="303"/>
      <c r="H114" s="293">
        <v>2446176.7999999998</v>
      </c>
    </row>
    <row r="115" spans="2:8" ht="49.5">
      <c r="B115" s="292" t="s">
        <v>832</v>
      </c>
      <c r="C115" s="284" t="s">
        <v>833</v>
      </c>
      <c r="D115" s="304"/>
      <c r="E115" s="293">
        <v>0</v>
      </c>
      <c r="F115" s="293">
        <v>0</v>
      </c>
      <c r="G115" s="293">
        <v>0</v>
      </c>
      <c r="H115" s="293">
        <v>0</v>
      </c>
    </row>
    <row r="116" spans="2:8" ht="33">
      <c r="B116" s="292">
        <v>16</v>
      </c>
      <c r="C116" s="284" t="s">
        <v>834</v>
      </c>
      <c r="D116" s="301"/>
      <c r="E116" s="293">
        <v>0</v>
      </c>
      <c r="F116" s="293">
        <v>0</v>
      </c>
      <c r="G116" s="293">
        <v>0</v>
      </c>
      <c r="H116" s="293">
        <v>0</v>
      </c>
    </row>
    <row r="117" spans="2:8">
      <c r="B117" s="292">
        <v>17</v>
      </c>
      <c r="C117" s="284" t="s">
        <v>835</v>
      </c>
      <c r="D117" s="301"/>
      <c r="E117" s="293">
        <v>856171542.32000005</v>
      </c>
      <c r="F117" s="293">
        <v>430620103.62</v>
      </c>
      <c r="G117" s="293">
        <v>2446657520.5599999</v>
      </c>
      <c r="H117" s="293">
        <v>2637827728.1999998</v>
      </c>
    </row>
    <row r="118" spans="2:8" ht="66">
      <c r="B118" s="250">
        <v>18</v>
      </c>
      <c r="C118" s="259" t="s">
        <v>836</v>
      </c>
      <c r="D118" s="301"/>
      <c r="E118" s="290">
        <v>0</v>
      </c>
      <c r="F118" s="290">
        <v>0</v>
      </c>
      <c r="G118" s="290">
        <v>0</v>
      </c>
      <c r="H118" s="290">
        <v>0</v>
      </c>
    </row>
    <row r="119" spans="2:8" ht="82.5">
      <c r="B119" s="250">
        <v>19</v>
      </c>
      <c r="C119" s="288" t="s">
        <v>837</v>
      </c>
      <c r="D119" s="301"/>
      <c r="E119" s="290">
        <v>112185095.91</v>
      </c>
      <c r="F119" s="290">
        <v>1065223.46</v>
      </c>
      <c r="G119" s="290">
        <v>1745500.89</v>
      </c>
      <c r="H119" s="290">
        <v>13496622.210000001</v>
      </c>
    </row>
    <row r="120" spans="2:8" ht="82.5">
      <c r="B120" s="250">
        <v>20</v>
      </c>
      <c r="C120" s="288" t="s">
        <v>1170</v>
      </c>
      <c r="D120" s="301"/>
      <c r="E120" s="290">
        <v>734455280.12</v>
      </c>
      <c r="F120" s="290">
        <v>404963364.33999997</v>
      </c>
      <c r="G120" s="290">
        <v>2275626783.2199998</v>
      </c>
      <c r="H120" s="290">
        <v>2461424509.79</v>
      </c>
    </row>
    <row r="121" spans="2:8" ht="66">
      <c r="B121" s="250">
        <v>21</v>
      </c>
      <c r="C121" s="305" t="s">
        <v>838</v>
      </c>
      <c r="D121" s="301"/>
      <c r="E121" s="290">
        <v>11940049.550000001</v>
      </c>
      <c r="F121" s="290">
        <v>10783285.1</v>
      </c>
      <c r="G121" s="290">
        <v>233920878.43000001</v>
      </c>
      <c r="H121" s="290">
        <v>163410238.30000001</v>
      </c>
    </row>
    <row r="122" spans="2:8" ht="33">
      <c r="B122" s="250">
        <v>22</v>
      </c>
      <c r="C122" s="288" t="s">
        <v>839</v>
      </c>
      <c r="D122" s="301"/>
      <c r="E122" s="290">
        <v>0</v>
      </c>
      <c r="F122" s="290">
        <v>0</v>
      </c>
      <c r="G122" s="290">
        <v>0</v>
      </c>
      <c r="H122" s="290">
        <v>0</v>
      </c>
    </row>
    <row r="123" spans="2:8" ht="66">
      <c r="B123" s="250">
        <v>23</v>
      </c>
      <c r="C123" s="305" t="s">
        <v>838</v>
      </c>
      <c r="D123" s="301"/>
      <c r="E123" s="290">
        <v>0</v>
      </c>
      <c r="F123" s="290">
        <v>0</v>
      </c>
      <c r="G123" s="290">
        <v>0</v>
      </c>
      <c r="H123" s="290">
        <v>0</v>
      </c>
    </row>
    <row r="124" spans="2:8" ht="82.5">
      <c r="B124" s="250">
        <v>24</v>
      </c>
      <c r="C124" s="288" t="s">
        <v>840</v>
      </c>
      <c r="D124" s="301"/>
      <c r="E124" s="290">
        <v>9531166.2899999991</v>
      </c>
      <c r="F124" s="290">
        <v>24591515.82</v>
      </c>
      <c r="G124" s="290">
        <v>169285236.44999999</v>
      </c>
      <c r="H124" s="290">
        <v>162906596.19999999</v>
      </c>
    </row>
    <row r="125" spans="2:8">
      <c r="B125" s="292">
        <v>25</v>
      </c>
      <c r="C125" s="284" t="s">
        <v>841</v>
      </c>
      <c r="D125" s="301"/>
      <c r="E125" s="293">
        <v>0</v>
      </c>
      <c r="F125" s="293">
        <v>0</v>
      </c>
      <c r="G125" s="293">
        <v>0</v>
      </c>
      <c r="H125" s="293">
        <v>0</v>
      </c>
    </row>
    <row r="126" spans="2:8">
      <c r="B126" s="292">
        <v>26</v>
      </c>
      <c r="C126" s="284" t="s">
        <v>842</v>
      </c>
      <c r="D126" s="306"/>
      <c r="E126" s="293">
        <v>264316131.53999999</v>
      </c>
      <c r="F126" s="293">
        <v>0</v>
      </c>
      <c r="G126" s="293">
        <v>0</v>
      </c>
      <c r="H126" s="293">
        <v>197140771.63999999</v>
      </c>
    </row>
    <row r="127" spans="2:8">
      <c r="B127" s="250">
        <v>27</v>
      </c>
      <c r="C127" s="288" t="s">
        <v>843</v>
      </c>
      <c r="D127" s="301"/>
      <c r="E127" s="301"/>
      <c r="F127" s="301"/>
      <c r="G127" s="290">
        <v>0</v>
      </c>
      <c r="H127" s="290">
        <v>0</v>
      </c>
    </row>
    <row r="128" spans="2:8" ht="66">
      <c r="B128" s="250">
        <v>28</v>
      </c>
      <c r="C128" s="288" t="s">
        <v>844</v>
      </c>
      <c r="D128" s="301"/>
      <c r="E128" s="706">
        <v>5000000</v>
      </c>
      <c r="F128" s="706">
        <v>0</v>
      </c>
      <c r="G128" s="706">
        <v>0</v>
      </c>
      <c r="H128" s="290">
        <v>4250000</v>
      </c>
    </row>
    <row r="129" spans="2:8">
      <c r="B129" s="250">
        <v>29</v>
      </c>
      <c r="C129" s="288" t="s">
        <v>1171</v>
      </c>
      <c r="D129" s="307"/>
      <c r="E129" s="706">
        <v>752456.22</v>
      </c>
      <c r="F129" s="706"/>
      <c r="G129" s="706"/>
      <c r="H129" s="290">
        <v>752456.22</v>
      </c>
    </row>
    <row r="130" spans="2:8" ht="49.5">
      <c r="B130" s="250">
        <v>30</v>
      </c>
      <c r="C130" s="288" t="s">
        <v>845</v>
      </c>
      <c r="D130" s="301"/>
      <c r="E130" s="706">
        <v>0</v>
      </c>
      <c r="F130" s="706"/>
      <c r="G130" s="706"/>
      <c r="H130" s="290">
        <v>0</v>
      </c>
    </row>
    <row r="131" spans="2:8" ht="33">
      <c r="B131" s="250">
        <v>31</v>
      </c>
      <c r="C131" s="288" t="s">
        <v>846</v>
      </c>
      <c r="D131" s="301"/>
      <c r="E131" s="290">
        <v>258563675.31999999</v>
      </c>
      <c r="F131" s="290">
        <v>0</v>
      </c>
      <c r="G131" s="290">
        <v>0</v>
      </c>
      <c r="H131" s="290">
        <v>192138315.41999999</v>
      </c>
    </row>
    <row r="132" spans="2:8">
      <c r="B132" s="292">
        <v>32</v>
      </c>
      <c r="C132" s="284" t="s">
        <v>847</v>
      </c>
      <c r="D132" s="301"/>
      <c r="E132" s="293">
        <v>828139305.48000002</v>
      </c>
      <c r="F132" s="293">
        <v>0</v>
      </c>
      <c r="G132" s="293">
        <v>0</v>
      </c>
      <c r="H132" s="293">
        <v>41406965.280000001</v>
      </c>
    </row>
    <row r="133" spans="2:8">
      <c r="B133" s="297">
        <v>33</v>
      </c>
      <c r="C133" s="298" t="s">
        <v>848</v>
      </c>
      <c r="D133" s="308"/>
      <c r="E133" s="308"/>
      <c r="F133" s="308"/>
      <c r="G133" s="309"/>
      <c r="H133" s="300">
        <v>2878821641.9200001</v>
      </c>
    </row>
    <row r="134" spans="2:8">
      <c r="B134" s="297">
        <v>34</v>
      </c>
      <c r="C134" s="298" t="s">
        <v>849</v>
      </c>
      <c r="D134" s="308"/>
      <c r="E134" s="308"/>
      <c r="F134" s="308"/>
      <c r="G134" s="308"/>
      <c r="H134" s="310">
        <v>1.673732800989516</v>
      </c>
    </row>
    <row r="137" spans="2:8">
      <c r="B137" s="249" t="s">
        <v>811</v>
      </c>
    </row>
    <row r="138" spans="2:8">
      <c r="B138" s="39" t="s">
        <v>1155</v>
      </c>
    </row>
    <row r="139" spans="2:8">
      <c r="B139" s="74"/>
      <c r="C139" s="74"/>
      <c r="D139" s="74"/>
      <c r="E139" s="74"/>
      <c r="F139" s="74"/>
      <c r="G139" s="74"/>
      <c r="H139" s="74"/>
    </row>
    <row r="140" spans="2:8">
      <c r="B140" s="698"/>
      <c r="C140" s="698"/>
      <c r="D140" s="217" t="s">
        <v>95</v>
      </c>
      <c r="E140" s="217" t="s">
        <v>96</v>
      </c>
      <c r="F140" s="217" t="s">
        <v>97</v>
      </c>
      <c r="G140" s="217" t="s">
        <v>224</v>
      </c>
      <c r="H140" s="250" t="s">
        <v>134</v>
      </c>
    </row>
    <row r="141" spans="2:8">
      <c r="B141" s="702" t="s">
        <v>812</v>
      </c>
      <c r="C141" s="702"/>
      <c r="D141" s="703" t="s">
        <v>813</v>
      </c>
      <c r="E141" s="703"/>
      <c r="F141" s="703"/>
      <c r="G141" s="703"/>
      <c r="H141" s="703" t="s">
        <v>814</v>
      </c>
    </row>
    <row r="142" spans="2:8" ht="33">
      <c r="B142" s="702"/>
      <c r="C142" s="702"/>
      <c r="D142" s="247" t="s">
        <v>520</v>
      </c>
      <c r="E142" s="247" t="s">
        <v>815</v>
      </c>
      <c r="F142" s="247" t="s">
        <v>816</v>
      </c>
      <c r="G142" s="247" t="s">
        <v>817</v>
      </c>
      <c r="H142" s="703"/>
    </row>
    <row r="143" spans="2:8">
      <c r="B143" s="281" t="s">
        <v>818</v>
      </c>
      <c r="C143" s="281"/>
      <c r="D143" s="281"/>
      <c r="E143" s="282"/>
      <c r="F143" s="281"/>
      <c r="G143" s="281"/>
      <c r="H143" s="281"/>
    </row>
    <row r="144" spans="2:8">
      <c r="B144" s="283">
        <v>1</v>
      </c>
      <c r="C144" s="284" t="s">
        <v>819</v>
      </c>
      <c r="D144" s="285">
        <v>701679888.74000001</v>
      </c>
      <c r="E144" s="286">
        <v>0</v>
      </c>
      <c r="F144" s="286">
        <v>0</v>
      </c>
      <c r="G144" s="287">
        <v>0</v>
      </c>
      <c r="H144" s="287">
        <v>701679888.74000001</v>
      </c>
    </row>
    <row r="145" spans="2:8">
      <c r="B145" s="250">
        <v>2</v>
      </c>
      <c r="C145" s="288" t="s">
        <v>820</v>
      </c>
      <c r="D145" s="289">
        <v>701679888.74000001</v>
      </c>
      <c r="E145" s="289">
        <v>0</v>
      </c>
      <c r="F145" s="289">
        <v>0</v>
      </c>
      <c r="G145" s="289">
        <v>0</v>
      </c>
      <c r="H145" s="290">
        <v>701679888.74000001</v>
      </c>
    </row>
    <row r="146" spans="2:8">
      <c r="B146" s="250">
        <v>3</v>
      </c>
      <c r="C146" s="288" t="s">
        <v>821</v>
      </c>
      <c r="D146" s="291"/>
      <c r="E146" s="290">
        <v>0</v>
      </c>
      <c r="F146" s="290">
        <v>0</v>
      </c>
      <c r="G146" s="290">
        <v>0</v>
      </c>
      <c r="H146" s="290">
        <v>0</v>
      </c>
    </row>
    <row r="147" spans="2:8">
      <c r="B147" s="292">
        <v>4</v>
      </c>
      <c r="C147" s="284" t="s">
        <v>822</v>
      </c>
      <c r="D147" s="291"/>
      <c r="E147" s="286">
        <v>3373558809.4299998</v>
      </c>
      <c r="F147" s="286">
        <v>268538461.82999998</v>
      </c>
      <c r="G147" s="293">
        <v>166079666.81999999</v>
      </c>
      <c r="H147" s="293">
        <v>3543436179.3484998</v>
      </c>
    </row>
    <row r="148" spans="2:8">
      <c r="B148" s="250">
        <v>5</v>
      </c>
      <c r="C148" s="288" t="s">
        <v>781</v>
      </c>
      <c r="D148" s="291"/>
      <c r="E148" s="290">
        <v>1966413708.0599999</v>
      </c>
      <c r="F148" s="290">
        <v>22965659.829999998</v>
      </c>
      <c r="G148" s="290">
        <v>20969384.059999999</v>
      </c>
      <c r="H148" s="290">
        <v>1910879783.5555</v>
      </c>
    </row>
    <row r="149" spans="2:8">
      <c r="B149" s="250">
        <v>6</v>
      </c>
      <c r="C149" s="288" t="s">
        <v>782</v>
      </c>
      <c r="D149" s="291"/>
      <c r="E149" s="290">
        <v>1407145101.3699999</v>
      </c>
      <c r="F149" s="290">
        <v>245572802</v>
      </c>
      <c r="G149" s="290">
        <v>145110282.75999999</v>
      </c>
      <c r="H149" s="290">
        <v>1632556395.793</v>
      </c>
    </row>
    <row r="150" spans="2:8">
      <c r="B150" s="292">
        <v>7</v>
      </c>
      <c r="C150" s="284" t="s">
        <v>823</v>
      </c>
      <c r="D150" s="291"/>
      <c r="E150" s="286">
        <v>986416815.80999994</v>
      </c>
      <c r="F150" s="286">
        <v>71579492.159999996</v>
      </c>
      <c r="G150" s="293">
        <v>152645580.00999999</v>
      </c>
      <c r="H150" s="293">
        <v>585749238.76999998</v>
      </c>
    </row>
    <row r="151" spans="2:8">
      <c r="B151" s="250">
        <v>8</v>
      </c>
      <c r="C151" s="288" t="s">
        <v>824</v>
      </c>
      <c r="D151" s="291"/>
      <c r="E151" s="290">
        <v>0</v>
      </c>
      <c r="F151" s="290">
        <v>0</v>
      </c>
      <c r="G151" s="290">
        <v>0</v>
      </c>
      <c r="H151" s="290">
        <v>0</v>
      </c>
    </row>
    <row r="152" spans="2:8">
      <c r="B152" s="250">
        <v>9</v>
      </c>
      <c r="C152" s="288" t="s">
        <v>825</v>
      </c>
      <c r="D152" s="291"/>
      <c r="E152" s="290">
        <v>986416815.80999994</v>
      </c>
      <c r="F152" s="290">
        <v>71579492.159999996</v>
      </c>
      <c r="G152" s="290">
        <v>152645580.00999999</v>
      </c>
      <c r="H152" s="290">
        <v>585749238.76999998</v>
      </c>
    </row>
    <row r="153" spans="2:8">
      <c r="B153" s="292">
        <v>10</v>
      </c>
      <c r="C153" s="284" t="s">
        <v>826</v>
      </c>
      <c r="D153" s="291"/>
      <c r="E153" s="286">
        <v>0</v>
      </c>
      <c r="F153" s="286">
        <v>0</v>
      </c>
      <c r="G153" s="293">
        <v>0</v>
      </c>
      <c r="H153" s="293">
        <v>0</v>
      </c>
    </row>
    <row r="154" spans="2:8">
      <c r="B154" s="292">
        <v>11</v>
      </c>
      <c r="C154" s="284" t="s">
        <v>827</v>
      </c>
      <c r="D154" s="286">
        <v>585319.73</v>
      </c>
      <c r="E154" s="286">
        <v>81390992.390000001</v>
      </c>
      <c r="F154" s="286">
        <v>0</v>
      </c>
      <c r="G154" s="293">
        <v>0</v>
      </c>
      <c r="H154" s="293">
        <v>0</v>
      </c>
    </row>
    <row r="155" spans="2:8">
      <c r="B155" s="250">
        <v>12</v>
      </c>
      <c r="C155" s="288" t="s">
        <v>828</v>
      </c>
      <c r="D155" s="294">
        <v>585319.73</v>
      </c>
      <c r="E155" s="291"/>
      <c r="F155" s="291"/>
      <c r="G155" s="295"/>
      <c r="H155" s="296"/>
    </row>
    <row r="156" spans="2:8" ht="49.5">
      <c r="B156" s="250">
        <v>13</v>
      </c>
      <c r="C156" s="288" t="s">
        <v>829</v>
      </c>
      <c r="D156" s="291"/>
      <c r="E156" s="294">
        <v>81390992.390000001</v>
      </c>
      <c r="F156" s="294">
        <v>0</v>
      </c>
      <c r="G156" s="290">
        <v>0</v>
      </c>
      <c r="H156" s="290">
        <v>0</v>
      </c>
    </row>
    <row r="157" spans="2:8">
      <c r="B157" s="297">
        <v>14</v>
      </c>
      <c r="C157" s="298" t="s">
        <v>830</v>
      </c>
      <c r="D157" s="299"/>
      <c r="E157" s="299"/>
      <c r="F157" s="299"/>
      <c r="G157" s="299"/>
      <c r="H157" s="300">
        <v>4830865306.8599997</v>
      </c>
    </row>
    <row r="158" spans="2:8">
      <c r="B158" s="705" t="s">
        <v>831</v>
      </c>
      <c r="C158" s="705"/>
      <c r="D158" s="705"/>
      <c r="E158" s="705"/>
      <c r="F158" s="705"/>
      <c r="G158" s="705"/>
      <c r="H158" s="705"/>
    </row>
    <row r="159" spans="2:8">
      <c r="B159" s="292">
        <v>15</v>
      </c>
      <c r="C159" s="284" t="s">
        <v>778</v>
      </c>
      <c r="D159" s="301"/>
      <c r="E159" s="302"/>
      <c r="F159" s="302"/>
      <c r="G159" s="303"/>
      <c r="H159" s="293">
        <v>5785607.2800000003</v>
      </c>
    </row>
    <row r="160" spans="2:8" ht="49.5">
      <c r="B160" s="292" t="s">
        <v>832</v>
      </c>
      <c r="C160" s="284" t="s">
        <v>833</v>
      </c>
      <c r="D160" s="304"/>
      <c r="E160" s="293">
        <v>0</v>
      </c>
      <c r="F160" s="293">
        <v>0</v>
      </c>
      <c r="G160" s="293">
        <v>0</v>
      </c>
      <c r="H160" s="293">
        <v>0</v>
      </c>
    </row>
    <row r="161" spans="2:8" ht="33">
      <c r="B161" s="292">
        <v>16</v>
      </c>
      <c r="C161" s="284" t="s">
        <v>834</v>
      </c>
      <c r="D161" s="301"/>
      <c r="E161" s="293">
        <v>0</v>
      </c>
      <c r="F161" s="293">
        <v>0</v>
      </c>
      <c r="G161" s="293">
        <v>0</v>
      </c>
      <c r="H161" s="293">
        <v>0</v>
      </c>
    </row>
    <row r="162" spans="2:8">
      <c r="B162" s="292">
        <v>17</v>
      </c>
      <c r="C162" s="284" t="s">
        <v>835</v>
      </c>
      <c r="D162" s="301"/>
      <c r="E162" s="293">
        <v>842096460.37</v>
      </c>
      <c r="F162" s="293">
        <v>408830060.17000002</v>
      </c>
      <c r="G162" s="293">
        <v>2432574837.0300002</v>
      </c>
      <c r="H162" s="293">
        <v>2603123561.54</v>
      </c>
    </row>
    <row r="163" spans="2:8" ht="66">
      <c r="B163" s="250">
        <v>18</v>
      </c>
      <c r="C163" s="259" t="s">
        <v>836</v>
      </c>
      <c r="D163" s="301"/>
      <c r="E163" s="290">
        <v>0</v>
      </c>
      <c r="F163" s="290">
        <v>0</v>
      </c>
      <c r="G163" s="290">
        <v>0</v>
      </c>
      <c r="H163" s="290">
        <v>0</v>
      </c>
    </row>
    <row r="164" spans="2:8" ht="82.5">
      <c r="B164" s="250">
        <v>19</v>
      </c>
      <c r="C164" s="288" t="s">
        <v>837</v>
      </c>
      <c r="D164" s="301"/>
      <c r="E164" s="290">
        <v>114959918.16</v>
      </c>
      <c r="F164" s="290">
        <v>1464217.44</v>
      </c>
      <c r="G164" s="290">
        <v>1122067.6100000001</v>
      </c>
      <c r="H164" s="290">
        <v>13350168.15</v>
      </c>
    </row>
    <row r="165" spans="2:8" ht="82.5">
      <c r="B165" s="250">
        <v>20</v>
      </c>
      <c r="C165" s="288" t="s">
        <v>1170</v>
      </c>
      <c r="D165" s="301"/>
      <c r="E165" s="290">
        <v>719363707.19000006</v>
      </c>
      <c r="F165" s="290">
        <v>387724596.55000001</v>
      </c>
      <c r="G165" s="290">
        <v>2235447311.27</v>
      </c>
      <c r="H165" s="290">
        <v>2407519328.71</v>
      </c>
    </row>
    <row r="166" spans="2:8" ht="66">
      <c r="B166" s="250">
        <v>21</v>
      </c>
      <c r="C166" s="305" t="s">
        <v>838</v>
      </c>
      <c r="D166" s="301"/>
      <c r="E166" s="290">
        <v>12124519.93</v>
      </c>
      <c r="F166" s="290">
        <v>11256436.560000001</v>
      </c>
      <c r="G166" s="290">
        <v>244176391.72</v>
      </c>
      <c r="H166" s="290">
        <v>170405132.86000001</v>
      </c>
    </row>
    <row r="167" spans="2:8" ht="33">
      <c r="B167" s="250">
        <v>22</v>
      </c>
      <c r="C167" s="288" t="s">
        <v>839</v>
      </c>
      <c r="D167" s="301"/>
      <c r="E167" s="290">
        <v>0</v>
      </c>
      <c r="F167" s="290">
        <v>0</v>
      </c>
      <c r="G167" s="290">
        <v>0</v>
      </c>
      <c r="H167" s="290">
        <v>0</v>
      </c>
    </row>
    <row r="168" spans="2:8" ht="66">
      <c r="B168" s="250">
        <v>23</v>
      </c>
      <c r="C168" s="305" t="s">
        <v>838</v>
      </c>
      <c r="D168" s="301"/>
      <c r="E168" s="290">
        <v>0</v>
      </c>
      <c r="F168" s="290">
        <v>0</v>
      </c>
      <c r="G168" s="290">
        <v>0</v>
      </c>
      <c r="H168" s="290">
        <v>0</v>
      </c>
    </row>
    <row r="169" spans="2:8" ht="82.5">
      <c r="B169" s="250">
        <v>24</v>
      </c>
      <c r="C169" s="288" t="s">
        <v>840</v>
      </c>
      <c r="D169" s="301"/>
      <c r="E169" s="290">
        <v>7772835.0199999996</v>
      </c>
      <c r="F169" s="290">
        <v>19641246.18</v>
      </c>
      <c r="G169" s="290">
        <v>196005458.15000001</v>
      </c>
      <c r="H169" s="290">
        <v>182254064.68000001</v>
      </c>
    </row>
    <row r="170" spans="2:8">
      <c r="B170" s="292">
        <v>25</v>
      </c>
      <c r="C170" s="284" t="s">
        <v>841</v>
      </c>
      <c r="D170" s="301"/>
      <c r="E170" s="293">
        <v>0</v>
      </c>
      <c r="F170" s="293">
        <v>0</v>
      </c>
      <c r="G170" s="293">
        <v>0</v>
      </c>
      <c r="H170" s="293">
        <v>0</v>
      </c>
    </row>
    <row r="171" spans="2:8">
      <c r="B171" s="292">
        <v>26</v>
      </c>
      <c r="C171" s="284" t="s">
        <v>842</v>
      </c>
      <c r="D171" s="306"/>
      <c r="E171" s="293">
        <v>273881985.81</v>
      </c>
      <c r="F171" s="293">
        <v>0</v>
      </c>
      <c r="G171" s="293">
        <v>0</v>
      </c>
      <c r="H171" s="293">
        <v>204522727.47</v>
      </c>
    </row>
    <row r="172" spans="2:8">
      <c r="B172" s="250">
        <v>27</v>
      </c>
      <c r="C172" s="288" t="s">
        <v>843</v>
      </c>
      <c r="D172" s="301"/>
      <c r="E172" s="301"/>
      <c r="F172" s="301"/>
      <c r="G172" s="290">
        <v>0</v>
      </c>
      <c r="H172" s="290">
        <v>0</v>
      </c>
    </row>
    <row r="173" spans="2:8" ht="66">
      <c r="B173" s="250">
        <v>28</v>
      </c>
      <c r="C173" s="288" t="s">
        <v>844</v>
      </c>
      <c r="D173" s="301"/>
      <c r="E173" s="706">
        <v>5000000</v>
      </c>
      <c r="F173" s="706">
        <v>0</v>
      </c>
      <c r="G173" s="706">
        <v>0</v>
      </c>
      <c r="H173" s="290">
        <v>4250000</v>
      </c>
    </row>
    <row r="174" spans="2:8">
      <c r="B174" s="250">
        <v>29</v>
      </c>
      <c r="C174" s="288" t="s">
        <v>1171</v>
      </c>
      <c r="D174" s="307"/>
      <c r="E174" s="706">
        <v>771794.58</v>
      </c>
      <c r="F174" s="706"/>
      <c r="G174" s="706"/>
      <c r="H174" s="290">
        <v>771794.58</v>
      </c>
    </row>
    <row r="175" spans="2:8" ht="49.5">
      <c r="B175" s="250">
        <v>30</v>
      </c>
      <c r="C175" s="288" t="s">
        <v>845</v>
      </c>
      <c r="D175" s="301"/>
      <c r="E175" s="706">
        <v>0</v>
      </c>
      <c r="F175" s="706"/>
      <c r="G175" s="706"/>
      <c r="H175" s="290">
        <v>0</v>
      </c>
    </row>
    <row r="176" spans="2:8" ht="33">
      <c r="B176" s="250">
        <v>31</v>
      </c>
      <c r="C176" s="288" t="s">
        <v>846</v>
      </c>
      <c r="D176" s="301"/>
      <c r="E176" s="290">
        <v>268110191.22999999</v>
      </c>
      <c r="F176" s="290">
        <v>0</v>
      </c>
      <c r="G176" s="290">
        <v>0</v>
      </c>
      <c r="H176" s="290">
        <v>199500932.88999999</v>
      </c>
    </row>
    <row r="177" spans="2:8">
      <c r="B177" s="292">
        <v>32</v>
      </c>
      <c r="C177" s="284" t="s">
        <v>847</v>
      </c>
      <c r="D177" s="301"/>
      <c r="E177" s="293">
        <v>857270719.62</v>
      </c>
      <c r="F177" s="293">
        <v>0</v>
      </c>
      <c r="G177" s="293">
        <v>0</v>
      </c>
      <c r="H177" s="293">
        <v>42863535.979999997</v>
      </c>
    </row>
    <row r="178" spans="2:8">
      <c r="B178" s="297">
        <v>33</v>
      </c>
      <c r="C178" s="298" t="s">
        <v>848</v>
      </c>
      <c r="D178" s="308"/>
      <c r="E178" s="308"/>
      <c r="F178" s="308"/>
      <c r="G178" s="309"/>
      <c r="H178" s="300">
        <v>2856295432.27</v>
      </c>
    </row>
    <row r="179" spans="2:8">
      <c r="B179" s="297">
        <v>34</v>
      </c>
      <c r="C179" s="298" t="s">
        <v>849</v>
      </c>
      <c r="D179" s="308"/>
      <c r="E179" s="308"/>
      <c r="F179" s="308"/>
      <c r="G179" s="308"/>
      <c r="H179" s="310">
        <v>1.6913044961251571</v>
      </c>
    </row>
  </sheetData>
  <mergeCells count="32">
    <mergeCell ref="H141:H142"/>
    <mergeCell ref="B158:H158"/>
    <mergeCell ref="E173:G173"/>
    <mergeCell ref="E174:G174"/>
    <mergeCell ref="E175:G175"/>
    <mergeCell ref="E129:G129"/>
    <mergeCell ref="E130:G130"/>
    <mergeCell ref="B140:C140"/>
    <mergeCell ref="B141:C142"/>
    <mergeCell ref="D141:G141"/>
    <mergeCell ref="B96:C97"/>
    <mergeCell ref="D96:G96"/>
    <mergeCell ref="H96:H97"/>
    <mergeCell ref="B113:H113"/>
    <mergeCell ref="E128:G128"/>
    <mergeCell ref="B68:H68"/>
    <mergeCell ref="E83:G83"/>
    <mergeCell ref="E84:G84"/>
    <mergeCell ref="E85:G85"/>
    <mergeCell ref="B95:C95"/>
    <mergeCell ref="B50:C50"/>
    <mergeCell ref="B51:C52"/>
    <mergeCell ref="D51:G51"/>
    <mergeCell ref="H51:H52"/>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&amp;C&amp;P_x000D_&amp;1#&amp;"Calibri"&amp;10&amp;K000000 This document is classified as: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E724-B2AE-4CA8-82C7-6C30B00F35D4}">
  <sheetPr>
    <pageSetUpPr fitToPage="1"/>
  </sheetPr>
  <dimension ref="B2:R33"/>
  <sheetViews>
    <sheetView showGridLines="0" zoomScale="90" zoomScaleNormal="90" workbookViewId="0">
      <selection activeCell="V22" sqref="V22"/>
    </sheetView>
  </sheetViews>
  <sheetFormatPr defaultColWidth="9.140625" defaultRowHeight="16.5"/>
  <cols>
    <col min="1" max="1" width="2.85546875" style="2" customWidth="1"/>
    <col min="2" max="2" width="5.28515625" style="2" customWidth="1"/>
    <col min="3" max="3" width="59.28515625" style="2" customWidth="1"/>
    <col min="4" max="18" width="12.42578125" style="2" customWidth="1"/>
    <col min="19" max="16384" width="9.140625" style="2"/>
  </cols>
  <sheetData>
    <row r="2" spans="2:18" ht="18.75">
      <c r="B2" s="108" t="s">
        <v>850</v>
      </c>
    </row>
    <row r="3" spans="2:18" ht="18">
      <c r="B3" s="707" t="str">
        <f>'EU LIQ2'!B3</f>
        <v>31.12.2023 - in EUR million</v>
      </c>
      <c r="C3" s="707"/>
      <c r="D3" s="222"/>
      <c r="E3" s="222"/>
      <c r="F3" s="222"/>
      <c r="G3" s="222"/>
      <c r="H3" s="222"/>
      <c r="I3" s="222"/>
      <c r="J3" s="222"/>
      <c r="K3" s="222"/>
      <c r="L3" s="222"/>
      <c r="M3" s="222"/>
      <c r="N3" s="222"/>
      <c r="O3" s="222"/>
      <c r="P3" s="222"/>
      <c r="Q3" s="222"/>
      <c r="R3" s="222"/>
    </row>
    <row r="4" spans="2:18" ht="18">
      <c r="B4" s="245"/>
      <c r="C4" s="222"/>
      <c r="D4" s="222"/>
      <c r="E4" s="222"/>
      <c r="F4" s="222"/>
      <c r="G4" s="222"/>
      <c r="H4" s="222"/>
      <c r="I4" s="222"/>
      <c r="J4" s="222"/>
      <c r="K4" s="222"/>
      <c r="L4" s="222"/>
      <c r="M4" s="222"/>
      <c r="N4" s="222"/>
      <c r="O4" s="222"/>
      <c r="P4" s="222"/>
      <c r="Q4" s="222"/>
      <c r="R4" s="222"/>
    </row>
    <row r="5" spans="2:18">
      <c r="B5" s="26"/>
      <c r="C5" s="26"/>
      <c r="D5" s="217" t="s">
        <v>95</v>
      </c>
      <c r="E5" s="217" t="s">
        <v>96</v>
      </c>
      <c r="F5" s="217" t="s">
        <v>97</v>
      </c>
      <c r="G5" s="217" t="s">
        <v>224</v>
      </c>
      <c r="H5" s="217" t="s">
        <v>134</v>
      </c>
      <c r="I5" s="217" t="s">
        <v>225</v>
      </c>
      <c r="J5" s="217" t="s">
        <v>226</v>
      </c>
      <c r="K5" s="217" t="s">
        <v>276</v>
      </c>
      <c r="L5" s="217" t="s">
        <v>559</v>
      </c>
      <c r="M5" s="217" t="s">
        <v>560</v>
      </c>
      <c r="N5" s="217" t="s">
        <v>561</v>
      </c>
      <c r="O5" s="217" t="s">
        <v>562</v>
      </c>
      <c r="P5" s="217" t="s">
        <v>563</v>
      </c>
      <c r="Q5" s="217" t="s">
        <v>851</v>
      </c>
      <c r="R5" s="217" t="s">
        <v>852</v>
      </c>
    </row>
    <row r="6" spans="2:18" ht="47.25" customHeight="1">
      <c r="B6" s="26"/>
      <c r="C6" s="26"/>
      <c r="D6" s="709" t="s">
        <v>853</v>
      </c>
      <c r="E6" s="710"/>
      <c r="F6" s="710"/>
      <c r="G6" s="710"/>
      <c r="H6" s="710"/>
      <c r="I6" s="711"/>
      <c r="J6" s="709" t="s">
        <v>854</v>
      </c>
      <c r="K6" s="710"/>
      <c r="L6" s="710"/>
      <c r="M6" s="710"/>
      <c r="N6" s="710"/>
      <c r="O6" s="711"/>
      <c r="P6" s="712" t="s">
        <v>855</v>
      </c>
      <c r="Q6" s="709" t="s">
        <v>856</v>
      </c>
      <c r="R6" s="711"/>
    </row>
    <row r="7" spans="2:18" ht="80.25" customHeight="1">
      <c r="B7" s="26"/>
      <c r="C7" s="26"/>
      <c r="D7" s="709" t="s">
        <v>857</v>
      </c>
      <c r="E7" s="710"/>
      <c r="F7" s="711"/>
      <c r="G7" s="709" t="s">
        <v>858</v>
      </c>
      <c r="H7" s="710"/>
      <c r="I7" s="711"/>
      <c r="J7" s="709" t="s">
        <v>859</v>
      </c>
      <c r="K7" s="710"/>
      <c r="L7" s="711"/>
      <c r="M7" s="709" t="s">
        <v>860</v>
      </c>
      <c r="N7" s="710"/>
      <c r="O7" s="711"/>
      <c r="P7" s="713"/>
      <c r="Q7" s="712" t="s">
        <v>861</v>
      </c>
      <c r="R7" s="712" t="s">
        <v>862</v>
      </c>
    </row>
    <row r="8" spans="2:18" ht="33">
      <c r="B8" s="26"/>
      <c r="C8" s="26"/>
      <c r="D8" s="246"/>
      <c r="E8" s="247" t="s">
        <v>863</v>
      </c>
      <c r="F8" s="247" t="s">
        <v>864</v>
      </c>
      <c r="G8" s="246"/>
      <c r="H8" s="247" t="s">
        <v>864</v>
      </c>
      <c r="I8" s="247" t="s">
        <v>865</v>
      </c>
      <c r="J8" s="246"/>
      <c r="K8" s="247" t="s">
        <v>863</v>
      </c>
      <c r="L8" s="247" t="s">
        <v>864</v>
      </c>
      <c r="M8" s="246"/>
      <c r="N8" s="247" t="s">
        <v>864</v>
      </c>
      <c r="O8" s="247" t="s">
        <v>865</v>
      </c>
      <c r="P8" s="246"/>
      <c r="Q8" s="713"/>
      <c r="R8" s="713"/>
    </row>
    <row r="9" spans="2:18">
      <c r="B9" s="195" t="s">
        <v>866</v>
      </c>
      <c r="C9" s="196" t="s">
        <v>867</v>
      </c>
      <c r="D9" s="506">
        <v>1140271576.23</v>
      </c>
      <c r="E9" s="506">
        <v>1140226683.21</v>
      </c>
      <c r="F9" s="506">
        <v>44893.02</v>
      </c>
      <c r="G9" s="506">
        <v>0</v>
      </c>
      <c r="H9" s="506">
        <v>0</v>
      </c>
      <c r="I9" s="506">
        <v>0</v>
      </c>
      <c r="J9" s="507">
        <v>-160399.51999999999</v>
      </c>
      <c r="K9" s="507">
        <v>-159633.20000000001</v>
      </c>
      <c r="L9" s="506">
        <v>-766.32</v>
      </c>
      <c r="M9" s="506">
        <v>0</v>
      </c>
      <c r="N9" s="506">
        <v>0</v>
      </c>
      <c r="O9" s="506">
        <v>0</v>
      </c>
      <c r="P9" s="506">
        <v>0</v>
      </c>
      <c r="Q9" s="506">
        <v>0</v>
      </c>
      <c r="R9" s="506">
        <v>0</v>
      </c>
    </row>
    <row r="10" spans="2:18">
      <c r="B10" s="195" t="s">
        <v>579</v>
      </c>
      <c r="C10" s="196" t="s">
        <v>868</v>
      </c>
      <c r="D10" s="508">
        <v>3583927144.8400002</v>
      </c>
      <c r="E10" s="508">
        <v>3080579432.7399998</v>
      </c>
      <c r="F10" s="508">
        <v>499382952.16000003</v>
      </c>
      <c r="G10" s="508">
        <v>133131726.58</v>
      </c>
      <c r="H10" s="508">
        <v>0</v>
      </c>
      <c r="I10" s="508">
        <v>130895289.76000001</v>
      </c>
      <c r="J10" s="509">
        <v>-53041501.950000003</v>
      </c>
      <c r="K10" s="509">
        <v>-18484849.109999999</v>
      </c>
      <c r="L10" s="509">
        <v>-34551245.340000004</v>
      </c>
      <c r="M10" s="509">
        <v>-108203721.22</v>
      </c>
      <c r="N10" s="508">
        <v>0</v>
      </c>
      <c r="O10" s="509">
        <v>-107119935.43000001</v>
      </c>
      <c r="P10" s="509">
        <v>-1739217.74</v>
      </c>
      <c r="Q10" s="508">
        <v>545363365.40999997</v>
      </c>
      <c r="R10" s="508">
        <v>6561957.6100000003</v>
      </c>
    </row>
    <row r="11" spans="2:18">
      <c r="B11" s="211" t="s">
        <v>637</v>
      </c>
      <c r="C11" s="219" t="s">
        <v>869</v>
      </c>
      <c r="D11" s="508">
        <v>58081294.090000004</v>
      </c>
      <c r="E11" s="508">
        <v>58081294.090000004</v>
      </c>
      <c r="F11" s="508">
        <v>0</v>
      </c>
      <c r="G11" s="508">
        <v>0</v>
      </c>
      <c r="H11" s="508">
        <v>0</v>
      </c>
      <c r="I11" s="508">
        <v>0</v>
      </c>
      <c r="J11" s="508">
        <v>-146.22999999999999</v>
      </c>
      <c r="K11" s="508">
        <v>-146.22999999999999</v>
      </c>
      <c r="L11" s="508">
        <v>0</v>
      </c>
      <c r="M11" s="508">
        <v>0</v>
      </c>
      <c r="N11" s="508">
        <v>0</v>
      </c>
      <c r="O11" s="508">
        <v>0</v>
      </c>
      <c r="P11" s="508">
        <v>0</v>
      </c>
      <c r="Q11" s="508">
        <v>0</v>
      </c>
      <c r="R11" s="508">
        <v>0</v>
      </c>
    </row>
    <row r="12" spans="2:18">
      <c r="B12" s="211" t="s">
        <v>870</v>
      </c>
      <c r="C12" s="219" t="s">
        <v>871</v>
      </c>
      <c r="D12" s="508">
        <v>35938718.509999998</v>
      </c>
      <c r="E12" s="508">
        <v>33565896.469999999</v>
      </c>
      <c r="F12" s="508">
        <v>2372822.04</v>
      </c>
      <c r="G12" s="508">
        <v>259.44</v>
      </c>
      <c r="H12" s="508">
        <v>0</v>
      </c>
      <c r="I12" s="508">
        <v>259.44</v>
      </c>
      <c r="J12" s="509">
        <v>-201278.03</v>
      </c>
      <c r="K12" s="509">
        <v>-117015.17</v>
      </c>
      <c r="L12" s="508">
        <v>-84262.86</v>
      </c>
      <c r="M12" s="508">
        <v>-259.44</v>
      </c>
      <c r="N12" s="508">
        <v>0</v>
      </c>
      <c r="O12" s="508">
        <v>-259.44</v>
      </c>
      <c r="P12" s="508">
        <v>-81.81</v>
      </c>
      <c r="Q12" s="508">
        <v>2646209.4700000002</v>
      </c>
      <c r="R12" s="508">
        <v>0</v>
      </c>
    </row>
    <row r="13" spans="2:18">
      <c r="B13" s="211" t="s">
        <v>872</v>
      </c>
      <c r="C13" s="219" t="s">
        <v>873</v>
      </c>
      <c r="D13" s="508">
        <v>8631139.2100000009</v>
      </c>
      <c r="E13" s="508">
        <v>7719413.6100000003</v>
      </c>
      <c r="F13" s="508">
        <v>911725.6</v>
      </c>
      <c r="G13" s="508">
        <v>0</v>
      </c>
      <c r="H13" s="508">
        <v>0</v>
      </c>
      <c r="I13" s="508">
        <v>0</v>
      </c>
      <c r="J13" s="508">
        <v>-74380.53</v>
      </c>
      <c r="K13" s="508">
        <v>-35473.22</v>
      </c>
      <c r="L13" s="508">
        <v>-38907.31</v>
      </c>
      <c r="M13" s="508">
        <v>0</v>
      </c>
      <c r="N13" s="508">
        <v>0</v>
      </c>
      <c r="O13" s="508">
        <v>0</v>
      </c>
      <c r="P13" s="508">
        <v>0</v>
      </c>
      <c r="Q13" s="508">
        <v>1843.73</v>
      </c>
      <c r="R13" s="508">
        <v>0</v>
      </c>
    </row>
    <row r="14" spans="2:18">
      <c r="B14" s="211" t="s">
        <v>874</v>
      </c>
      <c r="C14" s="219" t="s">
        <v>875</v>
      </c>
      <c r="D14" s="508">
        <v>24815928.420000002</v>
      </c>
      <c r="E14" s="508">
        <v>20060001.449999999</v>
      </c>
      <c r="F14" s="508">
        <v>4755926.9800000004</v>
      </c>
      <c r="G14" s="508">
        <v>15745.14</v>
      </c>
      <c r="H14" s="508">
        <v>0</v>
      </c>
      <c r="I14" s="508">
        <v>15745.14</v>
      </c>
      <c r="J14" s="509">
        <v>-455154.57</v>
      </c>
      <c r="K14" s="509">
        <v>-65994.75</v>
      </c>
      <c r="L14" s="509">
        <v>-389159.82</v>
      </c>
      <c r="M14" s="509">
        <v>-15396.34</v>
      </c>
      <c r="N14" s="508">
        <v>0</v>
      </c>
      <c r="O14" s="509">
        <v>-15396.35</v>
      </c>
      <c r="P14" s="508">
        <v>-716.77</v>
      </c>
      <c r="Q14" s="508">
        <v>3036890.42</v>
      </c>
      <c r="R14" s="508">
        <v>0</v>
      </c>
    </row>
    <row r="15" spans="2:18">
      <c r="B15" s="211" t="s">
        <v>876</v>
      </c>
      <c r="C15" s="219" t="s">
        <v>877</v>
      </c>
      <c r="D15" s="508">
        <v>1286229374.3900001</v>
      </c>
      <c r="E15" s="508">
        <v>1086107926.24</v>
      </c>
      <c r="F15" s="508">
        <v>200121432.31</v>
      </c>
      <c r="G15" s="508">
        <v>55683447.240000002</v>
      </c>
      <c r="H15" s="508">
        <v>0</v>
      </c>
      <c r="I15" s="508">
        <v>54920371.520000003</v>
      </c>
      <c r="J15" s="509">
        <v>-19671444.649999999</v>
      </c>
      <c r="K15" s="509">
        <v>-6735741.4800000004</v>
      </c>
      <c r="L15" s="509">
        <v>-12935703.17</v>
      </c>
      <c r="M15" s="509">
        <v>-45181710.609999999</v>
      </c>
      <c r="N15" s="508">
        <v>0</v>
      </c>
      <c r="O15" s="509">
        <v>-45181710.600000001</v>
      </c>
      <c r="P15" s="509">
        <v>-210289.7</v>
      </c>
      <c r="Q15" s="508">
        <v>253921177.63</v>
      </c>
      <c r="R15" s="508">
        <v>3710034.29</v>
      </c>
    </row>
    <row r="16" spans="2:18">
      <c r="B16" s="211" t="s">
        <v>878</v>
      </c>
      <c r="C16" s="248" t="s">
        <v>879</v>
      </c>
      <c r="D16" s="508">
        <v>1224420646.3900001</v>
      </c>
      <c r="E16" s="508">
        <v>1033960168.78</v>
      </c>
      <c r="F16" s="508">
        <v>190460461.77000001</v>
      </c>
      <c r="G16" s="508">
        <v>36811290.880000003</v>
      </c>
      <c r="H16" s="508">
        <v>0</v>
      </c>
      <c r="I16" s="508">
        <v>36048215.170000002</v>
      </c>
      <c r="J16" s="509">
        <v>-18795779.449999999</v>
      </c>
      <c r="K16" s="509">
        <v>-6451585.1299999999</v>
      </c>
      <c r="L16" s="509">
        <v>-12344194.32</v>
      </c>
      <c r="M16" s="509">
        <v>-30096861.68</v>
      </c>
      <c r="N16" s="508">
        <v>0</v>
      </c>
      <c r="O16" s="509">
        <v>-30096861.670000002</v>
      </c>
      <c r="P16" s="509">
        <v>-190219</v>
      </c>
      <c r="Q16" s="508">
        <v>232601840.77000001</v>
      </c>
      <c r="R16" s="508">
        <v>2202900.33</v>
      </c>
    </row>
    <row r="17" spans="2:18">
      <c r="B17" s="211" t="s">
        <v>880</v>
      </c>
      <c r="C17" s="219" t="s">
        <v>881</v>
      </c>
      <c r="D17" s="508">
        <v>2170230690.2199998</v>
      </c>
      <c r="E17" s="508">
        <v>1875044900.8800001</v>
      </c>
      <c r="F17" s="508">
        <v>291221045.23000002</v>
      </c>
      <c r="G17" s="508">
        <v>77432274.760000005</v>
      </c>
      <c r="H17" s="508">
        <v>0</v>
      </c>
      <c r="I17" s="508">
        <v>75958913.659999996</v>
      </c>
      <c r="J17" s="509">
        <v>-32639097.940000001</v>
      </c>
      <c r="K17" s="509">
        <v>-11530478.26</v>
      </c>
      <c r="L17" s="509">
        <v>-21103212.18</v>
      </c>
      <c r="M17" s="509">
        <v>-63006354.829999998</v>
      </c>
      <c r="N17" s="508">
        <v>0</v>
      </c>
      <c r="O17" s="509">
        <v>-61922569.039999999</v>
      </c>
      <c r="P17" s="509">
        <v>-1528129.46</v>
      </c>
      <c r="Q17" s="508">
        <v>285757244.16000003</v>
      </c>
      <c r="R17" s="508">
        <v>2851923.32</v>
      </c>
    </row>
    <row r="18" spans="2:18">
      <c r="B18" s="195" t="s">
        <v>882</v>
      </c>
      <c r="C18" s="196" t="s">
        <v>883</v>
      </c>
      <c r="D18" s="508">
        <v>1217113840.1400001</v>
      </c>
      <c r="E18" s="508">
        <v>1212328784.9100001</v>
      </c>
      <c r="F18" s="508">
        <v>3030841.08</v>
      </c>
      <c r="G18" s="508">
        <v>0</v>
      </c>
      <c r="H18" s="508">
        <v>0</v>
      </c>
      <c r="I18" s="508">
        <v>0</v>
      </c>
      <c r="J18" s="509">
        <v>-754145.1</v>
      </c>
      <c r="K18" s="509">
        <v>-714319.85</v>
      </c>
      <c r="L18" s="508">
        <v>-39825.25</v>
      </c>
      <c r="M18" s="508">
        <v>0</v>
      </c>
      <c r="N18" s="508">
        <v>0</v>
      </c>
      <c r="O18" s="508">
        <v>0</v>
      </c>
      <c r="P18" s="508">
        <v>0</v>
      </c>
      <c r="Q18" s="508">
        <v>0</v>
      </c>
      <c r="R18" s="508">
        <v>0</v>
      </c>
    </row>
    <row r="19" spans="2:18">
      <c r="B19" s="211" t="s">
        <v>884</v>
      </c>
      <c r="C19" s="219" t="s">
        <v>869</v>
      </c>
      <c r="D19" s="508">
        <v>0</v>
      </c>
      <c r="E19" s="508">
        <v>0</v>
      </c>
      <c r="F19" s="508">
        <v>0</v>
      </c>
      <c r="G19" s="508">
        <v>0</v>
      </c>
      <c r="H19" s="508">
        <v>0</v>
      </c>
      <c r="I19" s="508">
        <v>0</v>
      </c>
      <c r="J19" s="508">
        <v>0</v>
      </c>
      <c r="K19" s="508">
        <v>0</v>
      </c>
      <c r="L19" s="508">
        <v>0</v>
      </c>
      <c r="M19" s="508">
        <v>0</v>
      </c>
      <c r="N19" s="508">
        <v>0</v>
      </c>
      <c r="O19" s="508">
        <v>0</v>
      </c>
      <c r="P19" s="508">
        <v>0</v>
      </c>
      <c r="Q19" s="508">
        <v>0</v>
      </c>
      <c r="R19" s="508">
        <v>0</v>
      </c>
    </row>
    <row r="20" spans="2:18">
      <c r="B20" s="211" t="s">
        <v>885</v>
      </c>
      <c r="C20" s="219" t="s">
        <v>871</v>
      </c>
      <c r="D20" s="508">
        <v>1085090502.01</v>
      </c>
      <c r="E20" s="508">
        <v>1085090502.01</v>
      </c>
      <c r="F20" s="508">
        <v>0</v>
      </c>
      <c r="G20" s="508">
        <v>0</v>
      </c>
      <c r="H20" s="508">
        <v>0</v>
      </c>
      <c r="I20" s="508">
        <v>0</v>
      </c>
      <c r="J20" s="509">
        <v>-358789.71</v>
      </c>
      <c r="K20" s="509">
        <v>-358789.71</v>
      </c>
      <c r="L20" s="508">
        <v>0</v>
      </c>
      <c r="M20" s="508">
        <v>0</v>
      </c>
      <c r="N20" s="508">
        <v>0</v>
      </c>
      <c r="O20" s="508">
        <v>0</v>
      </c>
      <c r="P20" s="508">
        <v>0</v>
      </c>
      <c r="Q20" s="508">
        <v>0</v>
      </c>
      <c r="R20" s="508">
        <v>0</v>
      </c>
    </row>
    <row r="21" spans="2:18">
      <c r="B21" s="211" t="s">
        <v>886</v>
      </c>
      <c r="C21" s="219" t="s">
        <v>873</v>
      </c>
      <c r="D21" s="508">
        <v>119915088.53</v>
      </c>
      <c r="E21" s="508">
        <v>116884247.45</v>
      </c>
      <c r="F21" s="508">
        <v>3030841.08</v>
      </c>
      <c r="G21" s="508">
        <v>0</v>
      </c>
      <c r="H21" s="508">
        <v>0</v>
      </c>
      <c r="I21" s="508">
        <v>0</v>
      </c>
      <c r="J21" s="508">
        <v>-378262.36</v>
      </c>
      <c r="K21" s="508">
        <v>-338437.11</v>
      </c>
      <c r="L21" s="508">
        <v>-39825.25</v>
      </c>
      <c r="M21" s="508">
        <v>0</v>
      </c>
      <c r="N21" s="508">
        <v>0</v>
      </c>
      <c r="O21" s="508">
        <v>0</v>
      </c>
      <c r="P21" s="508">
        <v>0</v>
      </c>
      <c r="Q21" s="508">
        <v>0</v>
      </c>
      <c r="R21" s="508">
        <v>0</v>
      </c>
    </row>
    <row r="22" spans="2:18">
      <c r="B22" s="211" t="s">
        <v>887</v>
      </c>
      <c r="C22" s="219" t="s">
        <v>875</v>
      </c>
      <c r="D22" s="508">
        <v>7144832.7300000004</v>
      </c>
      <c r="E22" s="508">
        <v>5390618.5800000001</v>
      </c>
      <c r="F22" s="508">
        <v>0</v>
      </c>
      <c r="G22" s="508">
        <v>0</v>
      </c>
      <c r="H22" s="508">
        <v>0</v>
      </c>
      <c r="I22" s="508">
        <v>0</v>
      </c>
      <c r="J22" s="508">
        <v>-12499.86</v>
      </c>
      <c r="K22" s="508">
        <v>-12499.86</v>
      </c>
      <c r="L22" s="508">
        <v>0</v>
      </c>
      <c r="M22" s="508">
        <v>0</v>
      </c>
      <c r="N22" s="508">
        <v>0</v>
      </c>
      <c r="O22" s="508">
        <v>0</v>
      </c>
      <c r="P22" s="508">
        <v>0</v>
      </c>
      <c r="Q22" s="508">
        <v>0</v>
      </c>
      <c r="R22" s="508">
        <v>0</v>
      </c>
    </row>
    <row r="23" spans="2:18">
      <c r="B23" s="211" t="s">
        <v>888</v>
      </c>
      <c r="C23" s="219" t="s">
        <v>877</v>
      </c>
      <c r="D23" s="508">
        <v>4963416.87</v>
      </c>
      <c r="E23" s="508">
        <v>4963416.87</v>
      </c>
      <c r="F23" s="508">
        <v>0</v>
      </c>
      <c r="G23" s="508">
        <v>0</v>
      </c>
      <c r="H23" s="508">
        <v>0</v>
      </c>
      <c r="I23" s="508">
        <v>0</v>
      </c>
      <c r="J23" s="508">
        <v>-4593.17</v>
      </c>
      <c r="K23" s="508">
        <v>-4593.17</v>
      </c>
      <c r="L23" s="508">
        <v>0</v>
      </c>
      <c r="M23" s="508">
        <v>0</v>
      </c>
      <c r="N23" s="508">
        <v>0</v>
      </c>
      <c r="O23" s="508">
        <v>0</v>
      </c>
      <c r="P23" s="508">
        <v>0</v>
      </c>
      <c r="Q23" s="508">
        <v>0</v>
      </c>
      <c r="R23" s="508">
        <v>0</v>
      </c>
    </row>
    <row r="24" spans="2:18">
      <c r="B24" s="195" t="s">
        <v>889</v>
      </c>
      <c r="C24" s="196" t="s">
        <v>890</v>
      </c>
      <c r="D24" s="508">
        <v>873565169.24000001</v>
      </c>
      <c r="E24" s="508">
        <v>796106545.88</v>
      </c>
      <c r="F24" s="508">
        <v>77458623.329999998</v>
      </c>
      <c r="G24" s="508">
        <v>4213799.12</v>
      </c>
      <c r="H24" s="508">
        <v>0</v>
      </c>
      <c r="I24" s="508">
        <v>4213799.12</v>
      </c>
      <c r="J24" s="508">
        <v>4241654.79</v>
      </c>
      <c r="K24" s="508">
        <v>2258529.88</v>
      </c>
      <c r="L24" s="508">
        <v>1983124.88</v>
      </c>
      <c r="M24" s="508">
        <v>2928747.55</v>
      </c>
      <c r="N24" s="508">
        <v>0</v>
      </c>
      <c r="O24" s="508">
        <v>2928747.55</v>
      </c>
      <c r="P24" s="510"/>
      <c r="Q24" s="508">
        <v>61503654.590000004</v>
      </c>
      <c r="R24" s="508">
        <v>720727.16</v>
      </c>
    </row>
    <row r="25" spans="2:18">
      <c r="B25" s="211" t="s">
        <v>891</v>
      </c>
      <c r="C25" s="219" t="s">
        <v>869</v>
      </c>
      <c r="D25" s="508">
        <v>0</v>
      </c>
      <c r="E25" s="508">
        <v>0</v>
      </c>
      <c r="F25" s="508">
        <v>0</v>
      </c>
      <c r="G25" s="508">
        <v>0</v>
      </c>
      <c r="H25" s="508">
        <v>0</v>
      </c>
      <c r="I25" s="508">
        <v>0</v>
      </c>
      <c r="J25" s="508">
        <v>0</v>
      </c>
      <c r="K25" s="508">
        <v>0</v>
      </c>
      <c r="L25" s="508">
        <v>0</v>
      </c>
      <c r="M25" s="508">
        <v>0</v>
      </c>
      <c r="N25" s="508">
        <v>0</v>
      </c>
      <c r="O25" s="508">
        <v>0</v>
      </c>
      <c r="P25" s="510"/>
      <c r="Q25" s="508">
        <v>0</v>
      </c>
      <c r="R25" s="508">
        <v>0</v>
      </c>
    </row>
    <row r="26" spans="2:18">
      <c r="B26" s="211" t="s">
        <v>892</v>
      </c>
      <c r="C26" s="219" t="s">
        <v>871</v>
      </c>
      <c r="D26" s="508">
        <v>1132652.8</v>
      </c>
      <c r="E26" s="508">
        <v>1114077.29</v>
      </c>
      <c r="F26" s="508">
        <v>18575.509999999998</v>
      </c>
      <c r="G26" s="508">
        <v>0</v>
      </c>
      <c r="H26" s="508">
        <v>0</v>
      </c>
      <c r="I26" s="508">
        <v>0</v>
      </c>
      <c r="J26" s="508">
        <v>1601.29</v>
      </c>
      <c r="K26" s="508">
        <v>1429.37</v>
      </c>
      <c r="L26" s="508">
        <v>171.92</v>
      </c>
      <c r="M26" s="508">
        <v>0</v>
      </c>
      <c r="N26" s="508">
        <v>0</v>
      </c>
      <c r="O26" s="508">
        <v>0</v>
      </c>
      <c r="P26" s="510"/>
      <c r="Q26" s="508">
        <v>200000</v>
      </c>
      <c r="R26" s="508">
        <v>0</v>
      </c>
    </row>
    <row r="27" spans="2:18">
      <c r="B27" s="211" t="s">
        <v>893</v>
      </c>
      <c r="C27" s="219" t="s">
        <v>873</v>
      </c>
      <c r="D27" s="508">
        <v>2605709.0499999998</v>
      </c>
      <c r="E27" s="508">
        <v>2604924.89</v>
      </c>
      <c r="F27" s="508">
        <v>784.16</v>
      </c>
      <c r="G27" s="508">
        <v>0</v>
      </c>
      <c r="H27" s="508">
        <v>0</v>
      </c>
      <c r="I27" s="508">
        <v>0</v>
      </c>
      <c r="J27" s="508">
        <v>9744.7999999999993</v>
      </c>
      <c r="K27" s="508">
        <v>9718.84</v>
      </c>
      <c r="L27" s="508">
        <v>25.96</v>
      </c>
      <c r="M27" s="508">
        <v>0</v>
      </c>
      <c r="N27" s="508">
        <v>0</v>
      </c>
      <c r="O27" s="508">
        <v>0</v>
      </c>
      <c r="P27" s="510"/>
      <c r="Q27" s="508">
        <v>1314709.19</v>
      </c>
      <c r="R27" s="508">
        <v>0</v>
      </c>
    </row>
    <row r="28" spans="2:18">
      <c r="B28" s="211" t="s">
        <v>894</v>
      </c>
      <c r="C28" s="219" t="s">
        <v>875</v>
      </c>
      <c r="D28" s="508">
        <v>5734539.8499999996</v>
      </c>
      <c r="E28" s="508">
        <v>3859260.91</v>
      </c>
      <c r="F28" s="508">
        <v>1875278.94</v>
      </c>
      <c r="G28" s="508">
        <v>0</v>
      </c>
      <c r="H28" s="508">
        <v>0</v>
      </c>
      <c r="I28" s="508">
        <v>0</v>
      </c>
      <c r="J28" s="508">
        <v>61892.02</v>
      </c>
      <c r="K28" s="508">
        <v>52455.74</v>
      </c>
      <c r="L28" s="508">
        <v>9436.2800000000007</v>
      </c>
      <c r="M28" s="508">
        <v>0</v>
      </c>
      <c r="N28" s="508">
        <v>0</v>
      </c>
      <c r="O28" s="508">
        <v>0</v>
      </c>
      <c r="P28" s="510"/>
      <c r="Q28" s="508">
        <v>291679.71000000002</v>
      </c>
      <c r="R28" s="508">
        <v>0</v>
      </c>
    </row>
    <row r="29" spans="2:18">
      <c r="B29" s="211" t="s">
        <v>895</v>
      </c>
      <c r="C29" s="219" t="s">
        <v>877</v>
      </c>
      <c r="D29" s="508">
        <v>693127768.91999996</v>
      </c>
      <c r="E29" s="508">
        <v>625638502.77999997</v>
      </c>
      <c r="F29" s="508">
        <v>67489266.109999999</v>
      </c>
      <c r="G29" s="508">
        <v>3859310.38</v>
      </c>
      <c r="H29" s="508">
        <v>0</v>
      </c>
      <c r="I29" s="508">
        <v>3859310.38</v>
      </c>
      <c r="J29" s="508">
        <v>3432494.72</v>
      </c>
      <c r="K29" s="508">
        <v>1814819.4</v>
      </c>
      <c r="L29" s="508">
        <v>1617675.3</v>
      </c>
      <c r="M29" s="508">
        <v>2696256.39</v>
      </c>
      <c r="N29" s="508">
        <v>0</v>
      </c>
      <c r="O29" s="508">
        <v>2696256.39</v>
      </c>
      <c r="P29" s="510"/>
      <c r="Q29" s="508">
        <v>59097661.859999999</v>
      </c>
      <c r="R29" s="508">
        <v>720427.17</v>
      </c>
    </row>
    <row r="30" spans="2:18">
      <c r="B30" s="211" t="s">
        <v>896</v>
      </c>
      <c r="C30" s="219" t="s">
        <v>881</v>
      </c>
      <c r="D30" s="508">
        <v>170964498.62</v>
      </c>
      <c r="E30" s="508">
        <v>162889780.00999999</v>
      </c>
      <c r="F30" s="508">
        <v>8074718.6100000003</v>
      </c>
      <c r="G30" s="508">
        <v>354488.74</v>
      </c>
      <c r="H30" s="508">
        <v>0</v>
      </c>
      <c r="I30" s="508">
        <v>354488.74</v>
      </c>
      <c r="J30" s="508">
        <v>735921.96</v>
      </c>
      <c r="K30" s="508">
        <v>380106.53</v>
      </c>
      <c r="L30" s="508">
        <v>355815.42</v>
      </c>
      <c r="M30" s="508">
        <v>232491.16</v>
      </c>
      <c r="N30" s="508">
        <v>0</v>
      </c>
      <c r="O30" s="508">
        <v>232491.16</v>
      </c>
      <c r="P30" s="510"/>
      <c r="Q30" s="508">
        <v>599603.82999999996</v>
      </c>
      <c r="R30" s="508">
        <v>299.99</v>
      </c>
    </row>
    <row r="31" spans="2:18" s="98" customFormat="1" ht="33">
      <c r="B31" s="220" t="s">
        <v>897</v>
      </c>
      <c r="C31" s="200" t="s">
        <v>132</v>
      </c>
      <c r="D31" s="511">
        <v>6814877730.4499998</v>
      </c>
      <c r="E31" s="511">
        <v>6229241446.7399998</v>
      </c>
      <c r="F31" s="511">
        <v>579917309.59000003</v>
      </c>
      <c r="G31" s="511">
        <v>137345525.69999999</v>
      </c>
      <c r="H31" s="511">
        <v>0</v>
      </c>
      <c r="I31" s="511">
        <v>135109088.88</v>
      </c>
      <c r="J31" s="501">
        <v>-58197701.359999999</v>
      </c>
      <c r="K31" s="501">
        <v>-21617332.039999999</v>
      </c>
      <c r="L31" s="501">
        <v>-36574961.789999999</v>
      </c>
      <c r="M31" s="501">
        <v>-111132468.77</v>
      </c>
      <c r="N31" s="497">
        <v>0</v>
      </c>
      <c r="O31" s="501">
        <v>-110048682.98</v>
      </c>
      <c r="P31" s="512">
        <v>-1739217.74</v>
      </c>
      <c r="Q31" s="511">
        <v>606867020</v>
      </c>
      <c r="R31" s="511">
        <v>7282684.7699999996</v>
      </c>
    </row>
    <row r="33" spans="2:18" ht="15" customHeight="1">
      <c r="B33" s="708" t="s">
        <v>898</v>
      </c>
      <c r="C33" s="708"/>
      <c r="D33" s="708"/>
      <c r="E33" s="708"/>
      <c r="F33" s="708"/>
      <c r="G33" s="708"/>
      <c r="H33" s="708"/>
      <c r="I33" s="708"/>
      <c r="J33" s="708"/>
      <c r="K33" s="708"/>
      <c r="L33" s="708"/>
      <c r="M33" s="708"/>
      <c r="N33" s="708"/>
      <c r="O33" s="708"/>
      <c r="P33" s="708"/>
      <c r="Q33" s="708"/>
      <c r="R33" s="708"/>
    </row>
  </sheetData>
  <mergeCells count="12">
    <mergeCell ref="B3:C3"/>
    <mergeCell ref="B33:R33"/>
    <mergeCell ref="D6:I6"/>
    <mergeCell ref="J6:O6"/>
    <mergeCell ref="P6:P7"/>
    <mergeCell ref="Q6:R6"/>
    <mergeCell ref="D7:F7"/>
    <mergeCell ref="G7:I7"/>
    <mergeCell ref="J7:L7"/>
    <mergeCell ref="M7:O7"/>
    <mergeCell ref="Q7:Q8"/>
    <mergeCell ref="R7:R8"/>
  </mergeCells>
  <pageMargins left="0.70866141732283472" right="0.70866141732283472" top="0.74803149606299213" bottom="0.74803149606299213" header="0.31496062992125984" footer="0.31496062992125984"/>
  <pageSetup paperSize="9" scale="78" fitToHeight="0" orientation="landscape" r:id="rId1"/>
  <headerFooter>
    <oddFooter>&amp;C&amp;P_x000D_&amp;1#&amp;"Calibri"&amp;10&amp;K000000 This document is classified as: INTERNAL</oddFooter>
  </headerFooter>
  <ignoredErrors>
    <ignoredError sqref="B9:B3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3EE0-6734-4B87-9BAF-5311B710907F}">
  <dimension ref="B2:I10"/>
  <sheetViews>
    <sheetView showGridLines="0" zoomScale="90" zoomScaleNormal="90" workbookViewId="0"/>
  </sheetViews>
  <sheetFormatPr defaultColWidth="9.140625" defaultRowHeight="16.5"/>
  <cols>
    <col min="1" max="1" width="5.7109375" style="2" customWidth="1"/>
    <col min="2" max="2" width="6.140625" style="2" customWidth="1"/>
    <col min="3" max="3" width="27" style="2" customWidth="1"/>
    <col min="4" max="9" width="15.7109375" style="2" customWidth="1"/>
    <col min="10" max="16384" width="9.140625" style="2"/>
  </cols>
  <sheetData>
    <row r="2" spans="2:9" ht="18.75">
      <c r="B2" s="108" t="s">
        <v>899</v>
      </c>
    </row>
    <row r="3" spans="2:9">
      <c r="B3" s="46" t="str">
        <f>'EU OV1'!B3</f>
        <v>31.12.2023 - in EUR million</v>
      </c>
    </row>
    <row r="4" spans="2:9">
      <c r="B4" s="46"/>
    </row>
    <row r="5" spans="2:9">
      <c r="B5" s="239"/>
      <c r="D5" s="240" t="s">
        <v>95</v>
      </c>
      <c r="E5" s="240" t="s">
        <v>96</v>
      </c>
      <c r="F5" s="240" t="s">
        <v>97</v>
      </c>
      <c r="G5" s="240" t="s">
        <v>224</v>
      </c>
      <c r="H5" s="240" t="s">
        <v>134</v>
      </c>
      <c r="I5" s="240" t="s">
        <v>225</v>
      </c>
    </row>
    <row r="6" spans="2:9">
      <c r="D6" s="714" t="s">
        <v>900</v>
      </c>
      <c r="E6" s="714"/>
      <c r="F6" s="714"/>
      <c r="G6" s="714"/>
      <c r="H6" s="714"/>
      <c r="I6" s="714"/>
    </row>
    <row r="7" spans="2:9" ht="42" customHeight="1">
      <c r="D7" s="93" t="s">
        <v>901</v>
      </c>
      <c r="E7" s="93" t="s">
        <v>902</v>
      </c>
      <c r="F7" s="93" t="s">
        <v>903</v>
      </c>
      <c r="G7" s="93" t="s">
        <v>904</v>
      </c>
      <c r="H7" s="93" t="s">
        <v>905</v>
      </c>
      <c r="I7" s="93" t="s">
        <v>132</v>
      </c>
    </row>
    <row r="8" spans="2:9">
      <c r="B8" s="241">
        <v>1</v>
      </c>
      <c r="C8" s="86" t="s">
        <v>868</v>
      </c>
      <c r="D8" s="242">
        <v>137200000</v>
      </c>
      <c r="E8" s="242">
        <v>1054379333.6643639</v>
      </c>
      <c r="F8" s="242">
        <v>1766658341.6750329</v>
      </c>
      <c r="G8" s="242">
        <v>596284979.42521703</v>
      </c>
      <c r="H8" s="242">
        <v>1290993.49</v>
      </c>
      <c r="I8" s="243">
        <v>3555813648.2546134</v>
      </c>
    </row>
    <row r="9" spans="2:9">
      <c r="B9" s="241">
        <v>2</v>
      </c>
      <c r="C9" s="86" t="s">
        <v>883</v>
      </c>
      <c r="D9" s="242">
        <v>50900000</v>
      </c>
      <c r="E9" s="242">
        <v>108154808.50867701</v>
      </c>
      <c r="F9" s="242">
        <v>717846797.907902</v>
      </c>
      <c r="G9" s="242">
        <v>337703874.474783</v>
      </c>
      <c r="H9" s="242">
        <v>1754214.15</v>
      </c>
      <c r="I9" s="243">
        <v>1216359695.041362</v>
      </c>
    </row>
    <row r="10" spans="2:9">
      <c r="B10" s="96">
        <v>3</v>
      </c>
      <c r="C10" s="244" t="s">
        <v>132</v>
      </c>
      <c r="D10" s="243">
        <v>188100000</v>
      </c>
      <c r="E10" s="243">
        <v>1162534142.1730409</v>
      </c>
      <c r="F10" s="243">
        <v>2484505139.5829349</v>
      </c>
      <c r="G10" s="243">
        <v>933988853.9000001</v>
      </c>
      <c r="H10" s="243">
        <v>3045207.6399999997</v>
      </c>
      <c r="I10" s="243">
        <v>4772173343.2959757</v>
      </c>
    </row>
  </sheetData>
  <mergeCells count="1">
    <mergeCell ref="D6:I6"/>
  </mergeCells>
  <pageMargins left="0.7" right="0.7" top="0.75" bottom="0.75" header="0.3" footer="0.3"/>
  <pageSetup paperSize="9" orientation="landscape" verticalDpi="200" r:id="rId1"/>
  <headerFooter>
    <oddHeader>&amp;CEN
Annex 19</oddHeader>
    <oddFooter>&amp;C&amp;P_x000D_&amp;1#&amp;"Calibri"&amp;10&amp;K000000 This document is classified as: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D12"/>
  <sheetViews>
    <sheetView showGridLines="0" zoomScale="90" zoomScaleNormal="90" workbookViewId="0">
      <selection activeCell="D5" sqref="D5"/>
    </sheetView>
  </sheetViews>
  <sheetFormatPr defaultColWidth="9.140625" defaultRowHeight="16.5"/>
  <cols>
    <col min="1" max="1" width="2.28515625" style="228" customWidth="1"/>
    <col min="2" max="2" width="4.7109375" style="228" customWidth="1"/>
    <col min="3" max="3" width="58.5703125" style="228" customWidth="1"/>
    <col min="4" max="4" width="25.7109375" style="229" customWidth="1"/>
    <col min="5" max="5" width="9.140625" style="228"/>
    <col min="6" max="6" width="3.28515625" style="228" customWidth="1"/>
    <col min="7" max="7" width="54.5703125" style="228" customWidth="1"/>
    <col min="8" max="8" width="25" style="228" customWidth="1"/>
    <col min="9" max="16384" width="9.140625" style="228"/>
  </cols>
  <sheetData>
    <row r="2" spans="2:4" ht="18.75">
      <c r="B2" s="216" t="s">
        <v>906</v>
      </c>
    </row>
    <row r="3" spans="2:4">
      <c r="B3" s="46" t="str">
        <f>'EU OV1'!B3</f>
        <v>31.12.2023 - in EUR million</v>
      </c>
    </row>
    <row r="4" spans="2:4" ht="18">
      <c r="C4" s="230"/>
      <c r="D4" s="231"/>
    </row>
    <row r="5" spans="2:4">
      <c r="B5" s="232"/>
      <c r="D5" s="233" t="s">
        <v>95</v>
      </c>
    </row>
    <row r="6" spans="2:4">
      <c r="B6" s="232"/>
      <c r="D6" s="226" t="s">
        <v>907</v>
      </c>
    </row>
    <row r="7" spans="2:4" ht="18.75" customHeight="1">
      <c r="B7" s="234" t="s">
        <v>579</v>
      </c>
      <c r="C7" s="235" t="s">
        <v>908</v>
      </c>
      <c r="D7" s="505">
        <v>155005399.80000001</v>
      </c>
    </row>
    <row r="8" spans="2:4" ht="18.75" customHeight="1">
      <c r="B8" s="236" t="s">
        <v>637</v>
      </c>
      <c r="C8" s="237" t="s">
        <v>909</v>
      </c>
      <c r="D8" s="261">
        <v>73531437.959999993</v>
      </c>
    </row>
    <row r="9" spans="2:4" ht="18.75" customHeight="1">
      <c r="B9" s="236" t="s">
        <v>870</v>
      </c>
      <c r="C9" s="238" t="s">
        <v>910</v>
      </c>
      <c r="D9" s="488">
        <v>-95405111.180000007</v>
      </c>
    </row>
    <row r="10" spans="2:4" ht="18.75" customHeight="1">
      <c r="B10" s="236" t="s">
        <v>872</v>
      </c>
      <c r="C10" s="238" t="s">
        <v>911</v>
      </c>
      <c r="D10" s="482">
        <v>-49897784.240000002</v>
      </c>
    </row>
    <row r="11" spans="2:4" ht="18.75" customHeight="1">
      <c r="B11" s="236" t="s">
        <v>874</v>
      </c>
      <c r="C11" s="238" t="s">
        <v>912</v>
      </c>
      <c r="D11" s="482">
        <v>-45507326.939999998</v>
      </c>
    </row>
    <row r="12" spans="2:4" ht="18.75" customHeight="1">
      <c r="B12" s="234" t="s">
        <v>876</v>
      </c>
      <c r="C12" s="235" t="s">
        <v>913</v>
      </c>
      <c r="D12" s="269">
        <v>133131726.58</v>
      </c>
    </row>
  </sheetData>
  <pageMargins left="0.70866141732283472" right="0.70866141732283472" top="0.74803149606299213" bottom="0.74803149606299213" header="0.31496062992125984" footer="0.31496062992125984"/>
  <pageSetup paperSize="9" orientation="landscape" r:id="rId1"/>
  <headerFooter>
    <oddFooter>&amp;C&amp;P_x000D_&amp;1#&amp;"Calibri"&amp;10&amp;K000000 This document is classified as: INTERNAL</oddFooter>
  </headerFooter>
  <ignoredErrors>
    <ignoredError sqref="B7:B1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79B01-E7DC-4DAF-8E15-68E06CC76EBD}">
  <sheetPr>
    <pageSetUpPr fitToPage="1"/>
  </sheetPr>
  <dimension ref="B2:P22"/>
  <sheetViews>
    <sheetView showGridLines="0" zoomScale="90" zoomScaleNormal="90" workbookViewId="0">
      <selection activeCell="C12" sqref="C12"/>
    </sheetView>
  </sheetViews>
  <sheetFormatPr defaultColWidth="9.140625" defaultRowHeight="16.5"/>
  <cols>
    <col min="1" max="1" width="2.28515625" style="2" customWidth="1"/>
    <col min="2" max="2" width="9.140625" style="2"/>
    <col min="3" max="3" width="58" style="2" customWidth="1"/>
    <col min="4" max="11" width="14.85546875" style="2" customWidth="1"/>
    <col min="12" max="16384" width="9.140625" style="2"/>
  </cols>
  <sheetData>
    <row r="2" spans="2:11" ht="18.75">
      <c r="B2" s="216" t="s">
        <v>914</v>
      </c>
    </row>
    <row r="3" spans="2:11" ht="18">
      <c r="B3" s="74" t="str">
        <f>'EU OV1'!B3</f>
        <v>31.12.2023 - in EUR million</v>
      </c>
      <c r="C3" s="222"/>
      <c r="D3" s="222"/>
      <c r="E3" s="222"/>
      <c r="F3" s="222"/>
      <c r="G3" s="222"/>
      <c r="H3" s="222"/>
      <c r="I3" s="222"/>
      <c r="J3" s="222"/>
      <c r="K3" s="222"/>
    </row>
    <row r="4" spans="2:11" ht="18">
      <c r="B4" s="74"/>
      <c r="C4" s="222"/>
      <c r="D4" s="222"/>
      <c r="E4" s="222"/>
      <c r="F4" s="222"/>
      <c r="G4" s="222"/>
      <c r="H4" s="222"/>
      <c r="I4" s="222"/>
      <c r="J4" s="222"/>
      <c r="K4" s="222"/>
    </row>
    <row r="5" spans="2:11">
      <c r="B5" s="26"/>
      <c r="C5" s="26"/>
      <c r="D5" s="217" t="s">
        <v>95</v>
      </c>
      <c r="E5" s="217" t="s">
        <v>96</v>
      </c>
      <c r="F5" s="217" t="s">
        <v>97</v>
      </c>
      <c r="G5" s="217" t="s">
        <v>224</v>
      </c>
      <c r="H5" s="217" t="s">
        <v>134</v>
      </c>
      <c r="I5" s="217" t="s">
        <v>225</v>
      </c>
      <c r="J5" s="217" t="s">
        <v>226</v>
      </c>
      <c r="K5" s="217" t="s">
        <v>276</v>
      </c>
    </row>
    <row r="6" spans="2:11" ht="70.5" customHeight="1">
      <c r="B6" s="26"/>
      <c r="C6" s="26"/>
      <c r="D6" s="703" t="s">
        <v>915</v>
      </c>
      <c r="E6" s="703"/>
      <c r="F6" s="703"/>
      <c r="G6" s="703"/>
      <c r="H6" s="716" t="s">
        <v>854</v>
      </c>
      <c r="I6" s="716"/>
      <c r="J6" s="712" t="s">
        <v>916</v>
      </c>
      <c r="K6" s="703"/>
    </row>
    <row r="7" spans="2:11" ht="54" customHeight="1">
      <c r="B7" s="26"/>
      <c r="C7" s="26"/>
      <c r="D7" s="716" t="s">
        <v>917</v>
      </c>
      <c r="E7" s="712" t="s">
        <v>918</v>
      </c>
      <c r="F7" s="703"/>
      <c r="G7" s="703"/>
      <c r="H7" s="703" t="s">
        <v>919</v>
      </c>
      <c r="I7" s="703" t="s">
        <v>920</v>
      </c>
      <c r="J7" s="223"/>
      <c r="K7" s="711" t="s">
        <v>921</v>
      </c>
    </row>
    <row r="8" spans="2:11" ht="91.5" customHeight="1">
      <c r="B8" s="26"/>
      <c r="C8" s="26"/>
      <c r="D8" s="717"/>
      <c r="E8" s="224"/>
      <c r="F8" s="225" t="s">
        <v>922</v>
      </c>
      <c r="G8" s="226" t="s">
        <v>923</v>
      </c>
      <c r="H8" s="703"/>
      <c r="I8" s="703"/>
      <c r="J8" s="227"/>
      <c r="K8" s="711"/>
    </row>
    <row r="9" spans="2:11" ht="18" customHeight="1">
      <c r="B9" s="195" t="s">
        <v>866</v>
      </c>
      <c r="C9" s="196" t="s">
        <v>867</v>
      </c>
      <c r="D9" s="502">
        <v>0</v>
      </c>
      <c r="E9" s="502">
        <v>0</v>
      </c>
      <c r="F9" s="502">
        <v>0</v>
      </c>
      <c r="G9" s="502">
        <v>0</v>
      </c>
      <c r="H9" s="502">
        <v>0</v>
      </c>
      <c r="I9" s="502">
        <v>0</v>
      </c>
      <c r="J9" s="502">
        <v>0</v>
      </c>
      <c r="K9" s="502">
        <v>0</v>
      </c>
    </row>
    <row r="10" spans="2:11" ht="18" customHeight="1">
      <c r="B10" s="195" t="s">
        <v>579</v>
      </c>
      <c r="C10" s="196" t="s">
        <v>868</v>
      </c>
      <c r="D10" s="494">
        <v>36580019.420000002</v>
      </c>
      <c r="E10" s="494">
        <v>24826850.059999999</v>
      </c>
      <c r="F10" s="494">
        <v>24826850.050000001</v>
      </c>
      <c r="G10" s="494">
        <v>24826850.050000001</v>
      </c>
      <c r="H10" s="495">
        <v>-3381109.04</v>
      </c>
      <c r="I10" s="495">
        <v>-19695069.140000001</v>
      </c>
      <c r="J10" s="494">
        <v>18088216.390000001</v>
      </c>
      <c r="K10" s="494">
        <v>2286872.67</v>
      </c>
    </row>
    <row r="11" spans="2:11" ht="18" customHeight="1">
      <c r="B11" s="211" t="s">
        <v>637</v>
      </c>
      <c r="C11" s="219" t="s">
        <v>869</v>
      </c>
      <c r="D11" s="494">
        <v>0</v>
      </c>
      <c r="E11" s="494">
        <v>0</v>
      </c>
      <c r="F11" s="494">
        <v>0</v>
      </c>
      <c r="G11" s="494">
        <v>0</v>
      </c>
      <c r="H11" s="494">
        <v>0</v>
      </c>
      <c r="I11" s="494">
        <v>0</v>
      </c>
      <c r="J11" s="494">
        <v>0</v>
      </c>
      <c r="K11" s="494">
        <v>0</v>
      </c>
    </row>
    <row r="12" spans="2:11">
      <c r="B12" s="211" t="s">
        <v>870</v>
      </c>
      <c r="C12" s="219" t="s">
        <v>871</v>
      </c>
      <c r="D12" s="494">
        <v>0</v>
      </c>
      <c r="E12" s="494">
        <v>0</v>
      </c>
      <c r="F12" s="494">
        <v>0</v>
      </c>
      <c r="G12" s="494">
        <v>0</v>
      </c>
      <c r="H12" s="494">
        <v>0</v>
      </c>
      <c r="I12" s="494">
        <v>0</v>
      </c>
      <c r="J12" s="494">
        <v>0</v>
      </c>
      <c r="K12" s="494">
        <v>0</v>
      </c>
    </row>
    <row r="13" spans="2:11">
      <c r="B13" s="211" t="s">
        <v>872</v>
      </c>
      <c r="C13" s="219" t="s">
        <v>873</v>
      </c>
      <c r="D13" s="494">
        <v>0</v>
      </c>
      <c r="E13" s="494">
        <v>0</v>
      </c>
      <c r="F13" s="494">
        <v>0</v>
      </c>
      <c r="G13" s="494">
        <v>0</v>
      </c>
      <c r="H13" s="494">
        <v>0</v>
      </c>
      <c r="I13" s="494">
        <v>0</v>
      </c>
      <c r="J13" s="494">
        <v>0</v>
      </c>
      <c r="K13" s="494">
        <v>0</v>
      </c>
    </row>
    <row r="14" spans="2:11">
      <c r="B14" s="211" t="s">
        <v>874</v>
      </c>
      <c r="C14" s="219" t="s">
        <v>875</v>
      </c>
      <c r="D14" s="494">
        <v>0</v>
      </c>
      <c r="E14" s="494">
        <v>0</v>
      </c>
      <c r="F14" s="494">
        <v>0</v>
      </c>
      <c r="G14" s="494">
        <v>0</v>
      </c>
      <c r="H14" s="494">
        <v>0</v>
      </c>
      <c r="I14" s="494">
        <v>0</v>
      </c>
      <c r="J14" s="494">
        <v>0</v>
      </c>
      <c r="K14" s="494">
        <v>0</v>
      </c>
    </row>
    <row r="15" spans="2:11">
      <c r="B15" s="211" t="s">
        <v>876</v>
      </c>
      <c r="C15" s="219" t="s">
        <v>877</v>
      </c>
      <c r="D15" s="494">
        <v>16816023.890000001</v>
      </c>
      <c r="E15" s="494">
        <v>13425179.310000001</v>
      </c>
      <c r="F15" s="494">
        <v>13425179.300000001</v>
      </c>
      <c r="G15" s="494">
        <v>13425179.300000001</v>
      </c>
      <c r="H15" s="495">
        <v>-2439629.37</v>
      </c>
      <c r="I15" s="495">
        <v>-10262318.199999999</v>
      </c>
      <c r="J15" s="494">
        <v>10137211.859999999</v>
      </c>
      <c r="K15" s="494">
        <v>1950093.13</v>
      </c>
    </row>
    <row r="16" spans="2:11">
      <c r="B16" s="211" t="s">
        <v>878</v>
      </c>
      <c r="C16" s="219" t="s">
        <v>881</v>
      </c>
      <c r="D16" s="494">
        <v>19763995.530000001</v>
      </c>
      <c r="E16" s="494">
        <v>11401670.75</v>
      </c>
      <c r="F16" s="494">
        <v>11401670.75</v>
      </c>
      <c r="G16" s="494">
        <v>11401670.75</v>
      </c>
      <c r="H16" s="495">
        <v>-941479.67</v>
      </c>
      <c r="I16" s="495">
        <v>-9432750.9399999995</v>
      </c>
      <c r="J16" s="494">
        <v>7951004.5300000003</v>
      </c>
      <c r="K16" s="494">
        <v>336779.54</v>
      </c>
    </row>
    <row r="17" spans="2:16">
      <c r="B17" s="195" t="s">
        <v>880</v>
      </c>
      <c r="C17" s="196" t="s">
        <v>924</v>
      </c>
      <c r="D17" s="494">
        <v>0</v>
      </c>
      <c r="E17" s="494">
        <v>0</v>
      </c>
      <c r="F17" s="494">
        <v>0</v>
      </c>
      <c r="G17" s="494">
        <v>0</v>
      </c>
      <c r="H17" s="494">
        <v>0</v>
      </c>
      <c r="I17" s="494">
        <v>0</v>
      </c>
      <c r="J17" s="494">
        <v>0</v>
      </c>
      <c r="K17" s="494">
        <v>0</v>
      </c>
    </row>
    <row r="18" spans="2:16">
      <c r="B18" s="195" t="s">
        <v>882</v>
      </c>
      <c r="C18" s="196" t="s">
        <v>925</v>
      </c>
      <c r="D18" s="494">
        <v>19334.53</v>
      </c>
      <c r="E18" s="494">
        <v>92772.82</v>
      </c>
      <c r="F18" s="494">
        <v>0</v>
      </c>
      <c r="G18" s="494">
        <v>92772.82</v>
      </c>
      <c r="H18" s="494">
        <v>315.45999999999998</v>
      </c>
      <c r="I18" s="494">
        <v>88148.17</v>
      </c>
      <c r="J18" s="494">
        <v>9807.07</v>
      </c>
      <c r="K18" s="494">
        <v>9713.49</v>
      </c>
    </row>
    <row r="19" spans="2:16">
      <c r="B19" s="220">
        <v>100</v>
      </c>
      <c r="C19" s="200" t="s">
        <v>132</v>
      </c>
      <c r="D19" s="497">
        <v>36599353.950000003</v>
      </c>
      <c r="E19" s="497">
        <v>24919622.879999999</v>
      </c>
      <c r="F19" s="497">
        <v>24826850.050000001</v>
      </c>
      <c r="G19" s="497">
        <v>24919622.870000001</v>
      </c>
      <c r="H19" s="501">
        <v>-3381424.5</v>
      </c>
      <c r="I19" s="501">
        <v>-19783217.309999999</v>
      </c>
      <c r="J19" s="497">
        <v>18098023.460000001</v>
      </c>
      <c r="K19" s="497">
        <v>2296586.16</v>
      </c>
    </row>
    <row r="21" spans="2:16" ht="17.25">
      <c r="B21" s="715" t="s">
        <v>926</v>
      </c>
      <c r="C21" s="715"/>
      <c r="D21" s="715"/>
      <c r="E21" s="715"/>
      <c r="F21" s="715"/>
      <c r="G21" s="715"/>
      <c r="H21" s="715"/>
      <c r="I21" s="715"/>
      <c r="J21" s="715"/>
      <c r="K21" s="221"/>
      <c r="L21" s="715"/>
      <c r="M21" s="715"/>
      <c r="N21" s="715"/>
      <c r="O21" s="715"/>
      <c r="P21" s="715"/>
    </row>
    <row r="22" spans="2:16" ht="17.25">
      <c r="B22" s="715" t="s">
        <v>1168</v>
      </c>
      <c r="C22" s="715"/>
      <c r="D22" s="715"/>
      <c r="E22" s="715"/>
      <c r="F22" s="715"/>
      <c r="G22" s="715"/>
      <c r="H22" s="715"/>
      <c r="I22" s="715"/>
      <c r="J22" s="715"/>
      <c r="K22" s="715"/>
      <c r="L22" s="715"/>
      <c r="M22" s="715"/>
      <c r="N22" s="715"/>
      <c r="O22" s="715"/>
      <c r="P22" s="221"/>
    </row>
  </sheetData>
  <mergeCells count="14">
    <mergeCell ref="D6:G6"/>
    <mergeCell ref="H6:I6"/>
    <mergeCell ref="J6:K6"/>
    <mergeCell ref="D7:D8"/>
    <mergeCell ref="E7:G7"/>
    <mergeCell ref="H7:H8"/>
    <mergeCell ref="I7:I8"/>
    <mergeCell ref="K7:K8"/>
    <mergeCell ref="L21:M21"/>
    <mergeCell ref="N21:P21"/>
    <mergeCell ref="B22:H22"/>
    <mergeCell ref="I22:O22"/>
    <mergeCell ref="B21:H21"/>
    <mergeCell ref="I21:J21"/>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&amp;C&amp;P_x000D_&amp;1#&amp;"Calibri"&amp;10&amp;K000000 This document is classified as: INTERNAL</oddFooter>
  </headerFooter>
  <ignoredErrors>
    <ignoredError sqref="B9:B19"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59537-2CB6-4EDB-86F9-DFE73E02868F}">
  <sheetPr>
    <pageSetUpPr fitToPage="1"/>
  </sheetPr>
  <dimension ref="B2:O35"/>
  <sheetViews>
    <sheetView showGridLines="0" zoomScale="90" zoomScaleNormal="90" workbookViewId="0">
      <selection activeCell="C12" sqref="C12"/>
    </sheetView>
  </sheetViews>
  <sheetFormatPr defaultColWidth="9.140625" defaultRowHeight="16.5"/>
  <cols>
    <col min="1" max="1" width="2.85546875" style="2" customWidth="1"/>
    <col min="2" max="2" width="9.140625" style="2"/>
    <col min="3" max="3" width="57.5703125" style="2" customWidth="1"/>
    <col min="4" max="15" width="14.42578125" style="2" customWidth="1"/>
    <col min="16" max="16384" width="9.140625" style="2"/>
  </cols>
  <sheetData>
    <row r="2" spans="2:15" ht="18.75">
      <c r="B2" s="216" t="s">
        <v>927</v>
      </c>
    </row>
    <row r="3" spans="2:15">
      <c r="B3" s="74" t="str">
        <f>'EU OV1'!B3</f>
        <v>31.12.2023 - in EUR million</v>
      </c>
    </row>
    <row r="4" spans="2:15">
      <c r="B4" s="74"/>
    </row>
    <row r="5" spans="2:15">
      <c r="B5" s="26"/>
      <c r="C5" s="26"/>
      <c r="D5" s="217" t="s">
        <v>95</v>
      </c>
      <c r="E5" s="217" t="s">
        <v>96</v>
      </c>
      <c r="F5" s="217" t="s">
        <v>97</v>
      </c>
      <c r="G5" s="217" t="s">
        <v>224</v>
      </c>
      <c r="H5" s="217" t="s">
        <v>134</v>
      </c>
      <c r="I5" s="217" t="s">
        <v>225</v>
      </c>
      <c r="J5" s="217" t="s">
        <v>226</v>
      </c>
      <c r="K5" s="217" t="s">
        <v>276</v>
      </c>
      <c r="L5" s="217" t="s">
        <v>559</v>
      </c>
      <c r="M5" s="217" t="s">
        <v>560</v>
      </c>
      <c r="N5" s="217" t="s">
        <v>561</v>
      </c>
      <c r="O5" s="217" t="s">
        <v>562</v>
      </c>
    </row>
    <row r="6" spans="2:15">
      <c r="B6" s="26"/>
      <c r="C6" s="26"/>
      <c r="D6" s="716" t="s">
        <v>853</v>
      </c>
      <c r="E6" s="716"/>
      <c r="F6" s="716"/>
      <c r="G6" s="716"/>
      <c r="H6" s="716"/>
      <c r="I6" s="716"/>
      <c r="J6" s="716"/>
      <c r="K6" s="716"/>
      <c r="L6" s="716"/>
      <c r="M6" s="716"/>
      <c r="N6" s="716"/>
      <c r="O6" s="716"/>
    </row>
    <row r="7" spans="2:15">
      <c r="B7" s="26"/>
      <c r="C7" s="26"/>
      <c r="D7" s="720" t="s">
        <v>857</v>
      </c>
      <c r="E7" s="721"/>
      <c r="F7" s="722"/>
      <c r="G7" s="723" t="s">
        <v>858</v>
      </c>
      <c r="H7" s="721"/>
      <c r="I7" s="721"/>
      <c r="J7" s="721"/>
      <c r="K7" s="721"/>
      <c r="L7" s="721"/>
      <c r="M7" s="721"/>
      <c r="N7" s="721"/>
      <c r="O7" s="724"/>
    </row>
    <row r="8" spans="2:15">
      <c r="B8" s="718"/>
      <c r="C8" s="718"/>
      <c r="D8" s="719"/>
      <c r="E8" s="703" t="s">
        <v>928</v>
      </c>
      <c r="F8" s="703" t="s">
        <v>929</v>
      </c>
      <c r="G8" s="725"/>
      <c r="H8" s="703" t="s">
        <v>930</v>
      </c>
      <c r="I8" s="703" t="s">
        <v>931</v>
      </c>
      <c r="J8" s="703" t="s">
        <v>932</v>
      </c>
      <c r="K8" s="703" t="s">
        <v>933</v>
      </c>
      <c r="L8" s="703" t="s">
        <v>934</v>
      </c>
      <c r="M8" s="703" t="s">
        <v>935</v>
      </c>
      <c r="N8" s="703" t="s">
        <v>936</v>
      </c>
      <c r="O8" s="703" t="s">
        <v>922</v>
      </c>
    </row>
    <row r="9" spans="2:15">
      <c r="B9" s="718"/>
      <c r="C9" s="718"/>
      <c r="D9" s="719"/>
      <c r="E9" s="703"/>
      <c r="F9" s="703"/>
      <c r="G9" s="725"/>
      <c r="H9" s="703"/>
      <c r="I9" s="703"/>
      <c r="J9" s="703"/>
      <c r="K9" s="703"/>
      <c r="L9" s="703"/>
      <c r="M9" s="703"/>
      <c r="N9" s="703"/>
      <c r="O9" s="703"/>
    </row>
    <row r="10" spans="2:15" ht="63" customHeight="1">
      <c r="B10" s="26"/>
      <c r="C10" s="26"/>
      <c r="D10" s="218"/>
      <c r="E10" s="703"/>
      <c r="F10" s="703"/>
      <c r="G10" s="725"/>
      <c r="H10" s="703"/>
      <c r="I10" s="703"/>
      <c r="J10" s="703"/>
      <c r="K10" s="703"/>
      <c r="L10" s="703"/>
      <c r="M10" s="703"/>
      <c r="N10" s="703"/>
      <c r="O10" s="703"/>
    </row>
    <row r="11" spans="2:15" ht="18.75" customHeight="1">
      <c r="B11" s="195" t="s">
        <v>866</v>
      </c>
      <c r="C11" s="196" t="s">
        <v>867</v>
      </c>
      <c r="D11" s="494">
        <v>1140271576.23</v>
      </c>
      <c r="E11" s="502">
        <v>1140271576.23</v>
      </c>
      <c r="F11" s="502">
        <v>0</v>
      </c>
      <c r="G11" s="494">
        <v>0</v>
      </c>
      <c r="H11" s="502">
        <v>0</v>
      </c>
      <c r="I11" s="502">
        <v>0</v>
      </c>
      <c r="J11" s="502">
        <v>0</v>
      </c>
      <c r="K11" s="502">
        <v>0</v>
      </c>
      <c r="L11" s="502">
        <v>0</v>
      </c>
      <c r="M11" s="502">
        <v>0</v>
      </c>
      <c r="N11" s="502">
        <v>0</v>
      </c>
      <c r="O11" s="502">
        <v>0</v>
      </c>
    </row>
    <row r="12" spans="2:15">
      <c r="B12" s="195" t="s">
        <v>579</v>
      </c>
      <c r="C12" s="196" t="s">
        <v>868</v>
      </c>
      <c r="D12" s="494">
        <v>3583927144.8400002</v>
      </c>
      <c r="E12" s="494">
        <v>3560911830.4699998</v>
      </c>
      <c r="F12" s="494">
        <v>23015314.370000001</v>
      </c>
      <c r="G12" s="494">
        <v>133131726.58</v>
      </c>
      <c r="H12" s="494">
        <v>45054371.100000001</v>
      </c>
      <c r="I12" s="494">
        <v>15101949.58</v>
      </c>
      <c r="J12" s="494">
        <v>25527942.68</v>
      </c>
      <c r="K12" s="494">
        <v>26064641.109999999</v>
      </c>
      <c r="L12" s="494">
        <v>12831304.1</v>
      </c>
      <c r="M12" s="494">
        <v>4581695.26</v>
      </c>
      <c r="N12" s="494">
        <v>3969822.75</v>
      </c>
      <c r="O12" s="494">
        <v>133131726.56999999</v>
      </c>
    </row>
    <row r="13" spans="2:15">
      <c r="B13" s="211" t="s">
        <v>637</v>
      </c>
      <c r="C13" s="219" t="s">
        <v>869</v>
      </c>
      <c r="D13" s="494">
        <v>58081294.090000004</v>
      </c>
      <c r="E13" s="494">
        <v>58081294.090000004</v>
      </c>
      <c r="F13" s="494">
        <v>0</v>
      </c>
      <c r="G13" s="494">
        <v>0</v>
      </c>
      <c r="H13" s="494">
        <v>0</v>
      </c>
      <c r="I13" s="494">
        <v>0</v>
      </c>
      <c r="J13" s="494">
        <v>0</v>
      </c>
      <c r="K13" s="494">
        <v>0</v>
      </c>
      <c r="L13" s="494">
        <v>0</v>
      </c>
      <c r="M13" s="494">
        <v>0</v>
      </c>
      <c r="N13" s="494">
        <v>0</v>
      </c>
      <c r="O13" s="494">
        <v>0</v>
      </c>
    </row>
    <row r="14" spans="2:15">
      <c r="B14" s="211" t="s">
        <v>870</v>
      </c>
      <c r="C14" s="219" t="s">
        <v>871</v>
      </c>
      <c r="D14" s="494">
        <v>35938718.509999998</v>
      </c>
      <c r="E14" s="494">
        <v>35938718.509999998</v>
      </c>
      <c r="F14" s="494">
        <v>0</v>
      </c>
      <c r="G14" s="494">
        <v>259.44</v>
      </c>
      <c r="H14" s="494">
        <v>259.44</v>
      </c>
      <c r="I14" s="494">
        <v>0</v>
      </c>
      <c r="J14" s="494">
        <v>0</v>
      </c>
      <c r="K14" s="494">
        <v>0</v>
      </c>
      <c r="L14" s="494">
        <v>0</v>
      </c>
      <c r="M14" s="494">
        <v>0</v>
      </c>
      <c r="N14" s="494">
        <v>0</v>
      </c>
      <c r="O14" s="494">
        <v>259.44</v>
      </c>
    </row>
    <row r="15" spans="2:15">
      <c r="B15" s="211" t="s">
        <v>872</v>
      </c>
      <c r="C15" s="219" t="s">
        <v>873</v>
      </c>
      <c r="D15" s="494">
        <v>8631139.2100000009</v>
      </c>
      <c r="E15" s="494">
        <v>8631139.2100000009</v>
      </c>
      <c r="F15" s="494">
        <v>0</v>
      </c>
      <c r="G15" s="494">
        <v>0</v>
      </c>
      <c r="H15" s="494">
        <v>0</v>
      </c>
      <c r="I15" s="494">
        <v>0</v>
      </c>
      <c r="J15" s="494">
        <v>0</v>
      </c>
      <c r="K15" s="494">
        <v>0</v>
      </c>
      <c r="L15" s="494">
        <v>0</v>
      </c>
      <c r="M15" s="494">
        <v>0</v>
      </c>
      <c r="N15" s="494">
        <v>0</v>
      </c>
      <c r="O15" s="494">
        <v>0</v>
      </c>
    </row>
    <row r="16" spans="2:15">
      <c r="B16" s="211" t="s">
        <v>874</v>
      </c>
      <c r="C16" s="219" t="s">
        <v>875</v>
      </c>
      <c r="D16" s="494">
        <v>24815928.420000002</v>
      </c>
      <c r="E16" s="494">
        <v>24815928.420000002</v>
      </c>
      <c r="F16" s="494">
        <v>0</v>
      </c>
      <c r="G16" s="494">
        <v>15745.14</v>
      </c>
      <c r="H16" s="494">
        <v>7538.39</v>
      </c>
      <c r="I16" s="494">
        <v>543.65</v>
      </c>
      <c r="J16" s="494">
        <v>6848.08</v>
      </c>
      <c r="K16" s="494">
        <v>328.57</v>
      </c>
      <c r="L16" s="494">
        <v>486.45</v>
      </c>
      <c r="M16" s="494">
        <v>0</v>
      </c>
      <c r="N16" s="494">
        <v>0</v>
      </c>
      <c r="O16" s="494">
        <v>15745.14</v>
      </c>
    </row>
    <row r="17" spans="2:15">
      <c r="B17" s="211" t="s">
        <v>876</v>
      </c>
      <c r="C17" s="219" t="s">
        <v>877</v>
      </c>
      <c r="D17" s="494">
        <v>1286229374.3900001</v>
      </c>
      <c r="E17" s="494">
        <v>1281991953.1300001</v>
      </c>
      <c r="F17" s="494">
        <v>4237421.26</v>
      </c>
      <c r="G17" s="494">
        <v>55683447.240000002</v>
      </c>
      <c r="H17" s="494">
        <v>18660940.100000001</v>
      </c>
      <c r="I17" s="494">
        <v>5026513.3</v>
      </c>
      <c r="J17" s="494">
        <v>12405038.689999999</v>
      </c>
      <c r="K17" s="494">
        <v>14789877.6</v>
      </c>
      <c r="L17" s="494">
        <v>3042899.58</v>
      </c>
      <c r="M17" s="494">
        <v>1406373.2</v>
      </c>
      <c r="N17" s="494">
        <v>351804.77</v>
      </c>
      <c r="O17" s="494">
        <v>55683447.229999997</v>
      </c>
    </row>
    <row r="18" spans="2:15">
      <c r="B18" s="211" t="s">
        <v>878</v>
      </c>
      <c r="C18" s="219" t="s">
        <v>937</v>
      </c>
      <c r="D18" s="494">
        <v>1224420646.3900001</v>
      </c>
      <c r="E18" s="494">
        <v>1220201655.0599999</v>
      </c>
      <c r="F18" s="494">
        <v>4218991.33</v>
      </c>
      <c r="G18" s="494">
        <v>36811290.880000003</v>
      </c>
      <c r="H18" s="494">
        <v>13221791.210000001</v>
      </c>
      <c r="I18" s="494">
        <v>5022205.04</v>
      </c>
      <c r="J18" s="494">
        <v>11560934.869999999</v>
      </c>
      <c r="K18" s="494">
        <v>5224294.92</v>
      </c>
      <c r="L18" s="494">
        <v>818630.39</v>
      </c>
      <c r="M18" s="494">
        <v>698767.45</v>
      </c>
      <c r="N18" s="494">
        <v>264667</v>
      </c>
      <c r="O18" s="494">
        <v>36811290.880000003</v>
      </c>
    </row>
    <row r="19" spans="2:15">
      <c r="B19" s="211" t="s">
        <v>880</v>
      </c>
      <c r="C19" s="219" t="s">
        <v>881</v>
      </c>
      <c r="D19" s="494">
        <v>2170230690.2199998</v>
      </c>
      <c r="E19" s="494">
        <v>2151452797.1100001</v>
      </c>
      <c r="F19" s="494">
        <v>18777893.109999999</v>
      </c>
      <c r="G19" s="494">
        <v>77432274.760000005</v>
      </c>
      <c r="H19" s="494">
        <v>26385633.170000002</v>
      </c>
      <c r="I19" s="494">
        <v>10074892.630000001</v>
      </c>
      <c r="J19" s="494">
        <v>13116055.91</v>
      </c>
      <c r="K19" s="494">
        <v>11274434.939999999</v>
      </c>
      <c r="L19" s="494">
        <v>9787918.0700000003</v>
      </c>
      <c r="M19" s="494">
        <v>3175322.06</v>
      </c>
      <c r="N19" s="494">
        <v>3618017.98</v>
      </c>
      <c r="O19" s="494">
        <v>77432274.760000005</v>
      </c>
    </row>
    <row r="20" spans="2:15">
      <c r="B20" s="195" t="s">
        <v>882</v>
      </c>
      <c r="C20" s="196" t="s">
        <v>883</v>
      </c>
      <c r="D20" s="494">
        <v>1217113840.1400001</v>
      </c>
      <c r="E20" s="494">
        <v>1217113840.1400001</v>
      </c>
      <c r="F20" s="494">
        <v>0</v>
      </c>
      <c r="G20" s="494">
        <v>0</v>
      </c>
      <c r="H20" s="494">
        <v>0</v>
      </c>
      <c r="I20" s="494">
        <v>0</v>
      </c>
      <c r="J20" s="494">
        <v>0</v>
      </c>
      <c r="K20" s="494">
        <v>0</v>
      </c>
      <c r="L20" s="494">
        <v>0</v>
      </c>
      <c r="M20" s="494">
        <v>0</v>
      </c>
      <c r="N20" s="494">
        <v>0</v>
      </c>
      <c r="O20" s="494">
        <v>0</v>
      </c>
    </row>
    <row r="21" spans="2:15">
      <c r="B21" s="211" t="s">
        <v>884</v>
      </c>
      <c r="C21" s="219" t="s">
        <v>869</v>
      </c>
      <c r="D21" s="494">
        <v>0</v>
      </c>
      <c r="E21" s="494">
        <v>0</v>
      </c>
      <c r="F21" s="494">
        <v>0</v>
      </c>
      <c r="G21" s="494">
        <v>0</v>
      </c>
      <c r="H21" s="494">
        <v>0</v>
      </c>
      <c r="I21" s="494">
        <v>0</v>
      </c>
      <c r="J21" s="494">
        <v>0</v>
      </c>
      <c r="K21" s="494">
        <v>0</v>
      </c>
      <c r="L21" s="494">
        <v>0</v>
      </c>
      <c r="M21" s="494">
        <v>0</v>
      </c>
      <c r="N21" s="494">
        <v>0</v>
      </c>
      <c r="O21" s="494">
        <v>0</v>
      </c>
    </row>
    <row r="22" spans="2:15">
      <c r="B22" s="211" t="s">
        <v>885</v>
      </c>
      <c r="C22" s="219" t="s">
        <v>871</v>
      </c>
      <c r="D22" s="494">
        <v>1085090502.01</v>
      </c>
      <c r="E22" s="494">
        <v>1085090502.01</v>
      </c>
      <c r="F22" s="494">
        <v>0</v>
      </c>
      <c r="G22" s="494">
        <v>0</v>
      </c>
      <c r="H22" s="494">
        <v>0</v>
      </c>
      <c r="I22" s="494">
        <v>0</v>
      </c>
      <c r="J22" s="494">
        <v>0</v>
      </c>
      <c r="K22" s="494">
        <v>0</v>
      </c>
      <c r="L22" s="494">
        <v>0</v>
      </c>
      <c r="M22" s="494">
        <v>0</v>
      </c>
      <c r="N22" s="494">
        <v>0</v>
      </c>
      <c r="O22" s="494">
        <v>0</v>
      </c>
    </row>
    <row r="23" spans="2:15">
      <c r="B23" s="211" t="s">
        <v>886</v>
      </c>
      <c r="C23" s="219" t="s">
        <v>873</v>
      </c>
      <c r="D23" s="494">
        <v>119915088.53</v>
      </c>
      <c r="E23" s="494">
        <v>119915088.53</v>
      </c>
      <c r="F23" s="494">
        <v>0</v>
      </c>
      <c r="G23" s="494">
        <v>0</v>
      </c>
      <c r="H23" s="494">
        <v>0</v>
      </c>
      <c r="I23" s="494">
        <v>0</v>
      </c>
      <c r="J23" s="494">
        <v>0</v>
      </c>
      <c r="K23" s="494">
        <v>0</v>
      </c>
      <c r="L23" s="494">
        <v>0</v>
      </c>
      <c r="M23" s="494">
        <v>0</v>
      </c>
      <c r="N23" s="494">
        <v>0</v>
      </c>
      <c r="O23" s="494">
        <v>0</v>
      </c>
    </row>
    <row r="24" spans="2:15">
      <c r="B24" s="211" t="s">
        <v>887</v>
      </c>
      <c r="C24" s="219" t="s">
        <v>875</v>
      </c>
      <c r="D24" s="494">
        <v>7144832.7300000004</v>
      </c>
      <c r="E24" s="494">
        <v>7144832.7300000004</v>
      </c>
      <c r="F24" s="494">
        <v>0</v>
      </c>
      <c r="G24" s="494">
        <v>0</v>
      </c>
      <c r="H24" s="494">
        <v>0</v>
      </c>
      <c r="I24" s="494">
        <v>0</v>
      </c>
      <c r="J24" s="494">
        <v>0</v>
      </c>
      <c r="K24" s="494">
        <v>0</v>
      </c>
      <c r="L24" s="494">
        <v>0</v>
      </c>
      <c r="M24" s="494">
        <v>0</v>
      </c>
      <c r="N24" s="494">
        <v>0</v>
      </c>
      <c r="O24" s="494">
        <v>0</v>
      </c>
    </row>
    <row r="25" spans="2:15">
      <c r="B25" s="211" t="s">
        <v>888</v>
      </c>
      <c r="C25" s="219" t="s">
        <v>877</v>
      </c>
      <c r="D25" s="494">
        <v>4963416.87</v>
      </c>
      <c r="E25" s="494">
        <v>4963416.87</v>
      </c>
      <c r="F25" s="494">
        <v>0</v>
      </c>
      <c r="G25" s="494">
        <v>0</v>
      </c>
      <c r="H25" s="494">
        <v>0</v>
      </c>
      <c r="I25" s="494">
        <v>0</v>
      </c>
      <c r="J25" s="494">
        <v>0</v>
      </c>
      <c r="K25" s="494">
        <v>0</v>
      </c>
      <c r="L25" s="494">
        <v>0</v>
      </c>
      <c r="M25" s="494">
        <v>0</v>
      </c>
      <c r="N25" s="494">
        <v>0</v>
      </c>
      <c r="O25" s="494">
        <v>0</v>
      </c>
    </row>
    <row r="26" spans="2:15">
      <c r="B26" s="195" t="s">
        <v>889</v>
      </c>
      <c r="C26" s="196" t="s">
        <v>890</v>
      </c>
      <c r="D26" s="494">
        <v>873565169.24000001</v>
      </c>
      <c r="E26" s="503"/>
      <c r="F26" s="503"/>
      <c r="G26" s="494">
        <v>4213799.12</v>
      </c>
      <c r="H26" s="503"/>
      <c r="I26" s="503"/>
      <c r="J26" s="503"/>
      <c r="K26" s="503"/>
      <c r="L26" s="503"/>
      <c r="M26" s="503"/>
      <c r="N26" s="503"/>
      <c r="O26" s="494">
        <v>4213799.12</v>
      </c>
    </row>
    <row r="27" spans="2:15">
      <c r="B27" s="211" t="s">
        <v>891</v>
      </c>
      <c r="C27" s="219" t="s">
        <v>869</v>
      </c>
      <c r="D27" s="494">
        <v>0</v>
      </c>
      <c r="E27" s="503"/>
      <c r="F27" s="503"/>
      <c r="G27" s="494">
        <v>0</v>
      </c>
      <c r="H27" s="503"/>
      <c r="I27" s="503"/>
      <c r="J27" s="503"/>
      <c r="K27" s="503"/>
      <c r="L27" s="503"/>
      <c r="M27" s="503"/>
      <c r="N27" s="503"/>
      <c r="O27" s="494">
        <v>0</v>
      </c>
    </row>
    <row r="28" spans="2:15">
      <c r="B28" s="211" t="s">
        <v>892</v>
      </c>
      <c r="C28" s="219" t="s">
        <v>871</v>
      </c>
      <c r="D28" s="494">
        <v>1132652.8</v>
      </c>
      <c r="E28" s="503"/>
      <c r="F28" s="503"/>
      <c r="G28" s="494">
        <v>0</v>
      </c>
      <c r="H28" s="503"/>
      <c r="I28" s="503"/>
      <c r="J28" s="503"/>
      <c r="K28" s="503"/>
      <c r="L28" s="503"/>
      <c r="M28" s="503"/>
      <c r="N28" s="503"/>
      <c r="O28" s="494">
        <v>0</v>
      </c>
    </row>
    <row r="29" spans="2:15">
      <c r="B29" s="211" t="s">
        <v>893</v>
      </c>
      <c r="C29" s="219" t="s">
        <v>873</v>
      </c>
      <c r="D29" s="494">
        <v>2605709.0499999998</v>
      </c>
      <c r="E29" s="503"/>
      <c r="F29" s="503"/>
      <c r="G29" s="494">
        <v>0</v>
      </c>
      <c r="H29" s="503"/>
      <c r="I29" s="503"/>
      <c r="J29" s="503"/>
      <c r="K29" s="503"/>
      <c r="L29" s="503"/>
      <c r="M29" s="503"/>
      <c r="N29" s="503"/>
      <c r="O29" s="494">
        <v>0</v>
      </c>
    </row>
    <row r="30" spans="2:15">
      <c r="B30" s="211" t="s">
        <v>894</v>
      </c>
      <c r="C30" s="219" t="s">
        <v>875</v>
      </c>
      <c r="D30" s="494">
        <v>5734539.8499999996</v>
      </c>
      <c r="E30" s="503"/>
      <c r="F30" s="503"/>
      <c r="G30" s="494">
        <v>0</v>
      </c>
      <c r="H30" s="503"/>
      <c r="I30" s="503"/>
      <c r="J30" s="503"/>
      <c r="K30" s="503"/>
      <c r="L30" s="503"/>
      <c r="M30" s="503"/>
      <c r="N30" s="503"/>
      <c r="O30" s="494">
        <v>0</v>
      </c>
    </row>
    <row r="31" spans="2:15">
      <c r="B31" s="211" t="s">
        <v>895</v>
      </c>
      <c r="C31" s="219" t="s">
        <v>877</v>
      </c>
      <c r="D31" s="494">
        <v>693127768.91999996</v>
      </c>
      <c r="E31" s="503"/>
      <c r="F31" s="503"/>
      <c r="G31" s="494">
        <v>3859310.38</v>
      </c>
      <c r="H31" s="503"/>
      <c r="I31" s="503"/>
      <c r="J31" s="503"/>
      <c r="K31" s="503"/>
      <c r="L31" s="503"/>
      <c r="M31" s="503"/>
      <c r="N31" s="503"/>
      <c r="O31" s="494">
        <v>3859310.38</v>
      </c>
    </row>
    <row r="32" spans="2:15">
      <c r="B32" s="211" t="s">
        <v>896</v>
      </c>
      <c r="C32" s="219" t="s">
        <v>881</v>
      </c>
      <c r="D32" s="494">
        <v>170964498.62</v>
      </c>
      <c r="E32" s="503"/>
      <c r="F32" s="503"/>
      <c r="G32" s="494">
        <v>354488.74</v>
      </c>
      <c r="H32" s="503"/>
      <c r="I32" s="503"/>
      <c r="J32" s="503"/>
      <c r="K32" s="503"/>
      <c r="L32" s="503"/>
      <c r="M32" s="503"/>
      <c r="N32" s="503"/>
      <c r="O32" s="494">
        <v>354488.74</v>
      </c>
    </row>
    <row r="33" spans="2:15">
      <c r="B33" s="220" t="s">
        <v>897</v>
      </c>
      <c r="C33" s="200" t="s">
        <v>132</v>
      </c>
      <c r="D33" s="504">
        <v>6814877730.4499998</v>
      </c>
      <c r="E33" s="504">
        <v>5918297246.8400002</v>
      </c>
      <c r="F33" s="504">
        <v>23015314.370000001</v>
      </c>
      <c r="G33" s="504">
        <v>137345525.69999999</v>
      </c>
      <c r="H33" s="504">
        <v>45054371.100000001</v>
      </c>
      <c r="I33" s="504">
        <v>15101949.58</v>
      </c>
      <c r="J33" s="504">
        <v>25527942.68</v>
      </c>
      <c r="K33" s="504">
        <v>26064641.109999999</v>
      </c>
      <c r="L33" s="504">
        <v>12831304.1</v>
      </c>
      <c r="M33" s="504">
        <v>4581695.26</v>
      </c>
      <c r="N33" s="504">
        <v>3969822.75</v>
      </c>
      <c r="O33" s="504">
        <v>137345525.69</v>
      </c>
    </row>
    <row r="35" spans="2:15" ht="17.25">
      <c r="B35" s="221" t="s">
        <v>938</v>
      </c>
    </row>
  </sheetData>
  <mergeCells count="17">
    <mergeCell ref="M8:M10"/>
    <mergeCell ref="N8:N10"/>
    <mergeCell ref="D6:O6"/>
    <mergeCell ref="D7:F7"/>
    <mergeCell ref="G7:O7"/>
    <mergeCell ref="G8:G10"/>
    <mergeCell ref="H8:H10"/>
    <mergeCell ref="O8:O10"/>
    <mergeCell ref="I8:I10"/>
    <mergeCell ref="J8:J10"/>
    <mergeCell ref="K8:K10"/>
    <mergeCell ref="L8:L10"/>
    <mergeCell ref="B8:B9"/>
    <mergeCell ref="C8:C9"/>
    <mergeCell ref="D8:D9"/>
    <mergeCell ref="E8:E10"/>
    <mergeCell ref="F8:F10"/>
  </mergeCells>
  <pageMargins left="0.70866141732283472" right="0.70866141732283472" top="0.74803149606299213" bottom="0.74803149606299213" header="0.31496062992125984" footer="0.31496062992125984"/>
  <pageSetup paperSize="9" scale="53" fitToHeight="0" orientation="landscape" r:id="rId1"/>
  <headerFooter>
    <oddHeader>&amp;CEN
Annex XV</oddHeader>
    <oddFooter>&amp;C&amp;P_x000D_&amp;1#&amp;"Calibri"&amp;10&amp;K000000 This document is classified as: INTERNAL</oddFooter>
  </headerFooter>
  <ignoredErrors>
    <ignoredError sqref="B11:B33"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O43"/>
  <sheetViews>
    <sheetView showGridLines="0" zoomScale="90" zoomScaleNormal="90" workbookViewId="0">
      <selection activeCell="N39" sqref="N39"/>
    </sheetView>
  </sheetViews>
  <sheetFormatPr defaultColWidth="9.140625" defaultRowHeight="16.5"/>
  <cols>
    <col min="1" max="1" width="4.28515625" style="190" customWidth="1"/>
    <col min="2" max="2" width="9.140625" style="190"/>
    <col min="3" max="3" width="52" style="190" customWidth="1"/>
    <col min="4" max="5" width="11.85546875" style="190" customWidth="1"/>
    <col min="6" max="7" width="12.42578125" style="190" customWidth="1"/>
    <col min="8" max="8" width="14.28515625" style="190" customWidth="1"/>
    <col min="9" max="9" width="13.28515625" style="190" customWidth="1"/>
    <col min="10" max="11" width="7.42578125" style="190" customWidth="1"/>
    <col min="12" max="16384" width="9.140625" style="190"/>
  </cols>
  <sheetData>
    <row r="2" spans="2:15" ht="18.75">
      <c r="B2" s="731" t="s">
        <v>939</v>
      </c>
      <c r="C2" s="731"/>
      <c r="D2" s="731"/>
      <c r="E2" s="731"/>
      <c r="F2" s="731"/>
      <c r="G2" s="203"/>
      <c r="H2" s="203"/>
      <c r="I2" s="203"/>
      <c r="J2" s="203"/>
      <c r="K2" s="203"/>
      <c r="L2" s="203"/>
      <c r="M2" s="203"/>
      <c r="N2" s="203"/>
      <c r="O2" s="203"/>
    </row>
    <row r="3" spans="2:15">
      <c r="B3" s="74" t="str">
        <f>'EU OV1'!B3</f>
        <v>31.12.2023 - in EUR million</v>
      </c>
      <c r="C3" s="74"/>
      <c r="D3" s="74"/>
      <c r="E3" s="74"/>
      <c r="F3" s="74"/>
      <c r="G3" s="203"/>
      <c r="H3" s="203"/>
      <c r="I3" s="203"/>
      <c r="J3" s="203"/>
      <c r="K3" s="203"/>
      <c r="L3" s="203"/>
      <c r="M3" s="203"/>
      <c r="N3" s="203"/>
      <c r="O3" s="203"/>
    </row>
    <row r="4" spans="2:15">
      <c r="B4" s="732"/>
      <c r="C4" s="732"/>
      <c r="D4" s="732"/>
      <c r="E4" s="732"/>
      <c r="F4" s="732"/>
      <c r="G4" s="732"/>
      <c r="H4" s="732"/>
      <c r="I4" s="732"/>
      <c r="J4" s="732"/>
      <c r="K4" s="732"/>
      <c r="L4" s="206"/>
      <c r="M4" s="207"/>
      <c r="N4" s="207"/>
      <c r="O4" s="203"/>
    </row>
    <row r="5" spans="2:15" ht="18">
      <c r="D5" s="192" t="s">
        <v>95</v>
      </c>
      <c r="E5" s="192" t="s">
        <v>96</v>
      </c>
      <c r="F5" s="192" t="s">
        <v>97</v>
      </c>
      <c r="G5" s="182" t="s">
        <v>224</v>
      </c>
      <c r="H5" s="192" t="s">
        <v>134</v>
      </c>
      <c r="I5" s="192" t="s">
        <v>225</v>
      </c>
      <c r="J5" s="733" t="s">
        <v>226</v>
      </c>
      <c r="K5" s="733"/>
      <c r="L5" s="191"/>
      <c r="M5" s="191"/>
      <c r="N5" s="191"/>
      <c r="O5" s="203"/>
    </row>
    <row r="6" spans="2:15" ht="59.25" customHeight="1">
      <c r="D6" s="734" t="s">
        <v>940</v>
      </c>
      <c r="E6" s="735"/>
      <c r="F6" s="735"/>
      <c r="G6" s="735"/>
      <c r="H6" s="736" t="s">
        <v>941</v>
      </c>
      <c r="I6" s="736" t="s">
        <v>942</v>
      </c>
      <c r="J6" s="736" t="s">
        <v>943</v>
      </c>
      <c r="K6" s="736"/>
      <c r="L6" s="191"/>
      <c r="M6" s="191"/>
      <c r="N6" s="191"/>
      <c r="O6" s="203"/>
    </row>
    <row r="7" spans="2:15" ht="33" customHeight="1">
      <c r="D7" s="737"/>
      <c r="E7" s="739" t="s">
        <v>944</v>
      </c>
      <c r="F7" s="736"/>
      <c r="G7" s="736" t="s">
        <v>945</v>
      </c>
      <c r="H7" s="736"/>
      <c r="I7" s="736"/>
      <c r="J7" s="736"/>
      <c r="K7" s="736"/>
      <c r="L7" s="191"/>
      <c r="M7" s="191"/>
      <c r="N7" s="191"/>
      <c r="O7" s="203"/>
    </row>
    <row r="8" spans="2:15" ht="70.5" customHeight="1">
      <c r="D8" s="738"/>
      <c r="E8" s="208"/>
      <c r="F8" s="194" t="s">
        <v>946</v>
      </c>
      <c r="G8" s="736"/>
      <c r="H8" s="736"/>
      <c r="I8" s="736"/>
      <c r="J8" s="736"/>
      <c r="K8" s="736"/>
      <c r="L8" s="191"/>
      <c r="M8" s="191"/>
      <c r="N8" s="191"/>
      <c r="O8" s="203"/>
    </row>
    <row r="9" spans="2:15" ht="18">
      <c r="B9" s="209" t="s">
        <v>579</v>
      </c>
      <c r="C9" s="210" t="s">
        <v>947</v>
      </c>
      <c r="D9" s="491">
        <v>4934172711.5799999</v>
      </c>
      <c r="E9" s="491">
        <v>133131726.58</v>
      </c>
      <c r="F9" s="491">
        <v>133131726.56999999</v>
      </c>
      <c r="G9" s="491">
        <v>4932418497.4099998</v>
      </c>
      <c r="H9" s="492">
        <v>-161999368.27000001</v>
      </c>
      <c r="I9" s="493"/>
      <c r="J9" s="729">
        <v>0</v>
      </c>
      <c r="K9" s="730">
        <v>0</v>
      </c>
      <c r="L9" s="191"/>
      <c r="M9" s="191"/>
      <c r="N9" s="191"/>
      <c r="O9" s="203"/>
    </row>
    <row r="10" spans="2:15" ht="18">
      <c r="B10" s="211" t="s">
        <v>637</v>
      </c>
      <c r="C10" s="212" t="s">
        <v>495</v>
      </c>
      <c r="D10" s="494">
        <v>1077843.05</v>
      </c>
      <c r="E10" s="494">
        <v>933.94</v>
      </c>
      <c r="F10" s="494">
        <v>933.94</v>
      </c>
      <c r="G10" s="494">
        <v>1077843.05</v>
      </c>
      <c r="H10" s="495">
        <v>-8985.48</v>
      </c>
      <c r="I10" s="496"/>
      <c r="J10" s="726">
        <v>0</v>
      </c>
      <c r="K10" s="727">
        <v>0</v>
      </c>
      <c r="L10" s="191"/>
      <c r="M10" s="191"/>
      <c r="N10" s="191"/>
      <c r="O10" s="203"/>
    </row>
    <row r="11" spans="2:15" ht="18">
      <c r="B11" s="211" t="s">
        <v>870</v>
      </c>
      <c r="C11" s="212" t="s">
        <v>948</v>
      </c>
      <c r="D11" s="494">
        <v>1026935295.6900001</v>
      </c>
      <c r="E11" s="494">
        <v>21841190.989999998</v>
      </c>
      <c r="F11" s="494">
        <v>21841190.989999998</v>
      </c>
      <c r="G11" s="494">
        <v>1026935295.6900001</v>
      </c>
      <c r="H11" s="495">
        <v>-32301588.309999999</v>
      </c>
      <c r="I11" s="496"/>
      <c r="J11" s="726">
        <v>0</v>
      </c>
      <c r="K11" s="727">
        <v>0</v>
      </c>
      <c r="L11" s="191"/>
      <c r="M11" s="191"/>
      <c r="N11" s="191"/>
      <c r="O11" s="203"/>
    </row>
    <row r="12" spans="2:15" ht="18">
      <c r="B12" s="211" t="s">
        <v>872</v>
      </c>
      <c r="C12" s="212" t="s">
        <v>949</v>
      </c>
      <c r="D12" s="494">
        <v>1560684921.6500001</v>
      </c>
      <c r="E12" s="494">
        <v>43852383.270000003</v>
      </c>
      <c r="F12" s="494">
        <v>43852383.270000003</v>
      </c>
      <c r="G12" s="494">
        <v>1560684921.6500001</v>
      </c>
      <c r="H12" s="495">
        <v>-50506894.170000002</v>
      </c>
      <c r="I12" s="496"/>
      <c r="J12" s="726">
        <v>0</v>
      </c>
      <c r="K12" s="727">
        <v>0</v>
      </c>
      <c r="L12" s="191"/>
      <c r="M12" s="191"/>
      <c r="N12" s="191"/>
      <c r="O12" s="203"/>
    </row>
    <row r="13" spans="2:15" ht="18">
      <c r="B13" s="211" t="s">
        <v>874</v>
      </c>
      <c r="C13" s="212" t="s">
        <v>950</v>
      </c>
      <c r="D13" s="494">
        <v>860382754.25999999</v>
      </c>
      <c r="E13" s="494">
        <v>29854522.469999999</v>
      </c>
      <c r="F13" s="494">
        <v>29854522.469999999</v>
      </c>
      <c r="G13" s="494">
        <v>860382754.25999999</v>
      </c>
      <c r="H13" s="495">
        <v>-34722339.619999997</v>
      </c>
      <c r="I13" s="496"/>
      <c r="J13" s="726">
        <v>0</v>
      </c>
      <c r="K13" s="727">
        <v>0</v>
      </c>
      <c r="L13" s="191"/>
      <c r="M13" s="191"/>
      <c r="N13" s="191"/>
      <c r="O13" s="203"/>
    </row>
    <row r="14" spans="2:15" ht="18">
      <c r="B14" s="211" t="s">
        <v>876</v>
      </c>
      <c r="C14" s="212" t="s">
        <v>951</v>
      </c>
      <c r="D14" s="494">
        <v>690492502.22000003</v>
      </c>
      <c r="E14" s="494">
        <v>26271545.800000001</v>
      </c>
      <c r="F14" s="494">
        <v>26271545.800000001</v>
      </c>
      <c r="G14" s="494">
        <v>690492502.22000003</v>
      </c>
      <c r="H14" s="495">
        <v>-32378685.539999999</v>
      </c>
      <c r="I14" s="496"/>
      <c r="J14" s="726">
        <v>0</v>
      </c>
      <c r="K14" s="727">
        <v>0</v>
      </c>
      <c r="L14" s="191"/>
      <c r="M14" s="191"/>
      <c r="N14" s="191"/>
      <c r="O14" s="203"/>
    </row>
    <row r="15" spans="2:15" ht="18">
      <c r="B15" s="211"/>
      <c r="C15" s="212" t="s">
        <v>952</v>
      </c>
      <c r="D15" s="494">
        <v>187622414.28</v>
      </c>
      <c r="E15" s="494">
        <v>10991391.02</v>
      </c>
      <c r="F15" s="494">
        <v>10991391.02</v>
      </c>
      <c r="G15" s="494">
        <v>187622414.28</v>
      </c>
      <c r="H15" s="495">
        <v>-10880876.210000001</v>
      </c>
      <c r="I15" s="496"/>
      <c r="J15" s="726">
        <v>0</v>
      </c>
      <c r="K15" s="727">
        <v>0</v>
      </c>
      <c r="L15" s="191"/>
      <c r="M15" s="191"/>
      <c r="N15" s="191"/>
      <c r="O15" s="203"/>
    </row>
    <row r="16" spans="2:15" ht="18">
      <c r="B16" s="211"/>
      <c r="C16" s="212" t="s">
        <v>953</v>
      </c>
      <c r="D16" s="494">
        <v>27947194.57</v>
      </c>
      <c r="E16" s="494">
        <v>72392.960000000006</v>
      </c>
      <c r="F16" s="494">
        <v>72392.960000000006</v>
      </c>
      <c r="G16" s="494">
        <v>27947194.57</v>
      </c>
      <c r="H16" s="495">
        <v>-162347.16</v>
      </c>
      <c r="I16" s="496"/>
      <c r="J16" s="726">
        <v>0</v>
      </c>
      <c r="K16" s="727">
        <v>0</v>
      </c>
      <c r="L16" s="191"/>
      <c r="M16" s="191"/>
      <c r="N16" s="191"/>
      <c r="O16" s="203"/>
    </row>
    <row r="17" spans="2:15" ht="18">
      <c r="B17" s="211"/>
      <c r="C17" s="212" t="s">
        <v>954</v>
      </c>
      <c r="D17" s="494">
        <v>34135760.659999996</v>
      </c>
      <c r="E17" s="494">
        <v>313.06</v>
      </c>
      <c r="F17" s="494">
        <v>313.06</v>
      </c>
      <c r="G17" s="494">
        <v>34135760.659999996</v>
      </c>
      <c r="H17" s="494">
        <v>-80962.350000000006</v>
      </c>
      <c r="I17" s="496"/>
      <c r="J17" s="726">
        <v>0</v>
      </c>
      <c r="K17" s="727">
        <v>0</v>
      </c>
      <c r="L17" s="191"/>
      <c r="M17" s="191"/>
      <c r="N17" s="191"/>
      <c r="O17" s="203"/>
    </row>
    <row r="18" spans="2:15" ht="18">
      <c r="B18" s="211"/>
      <c r="C18" s="212" t="s">
        <v>955</v>
      </c>
      <c r="D18" s="494">
        <v>9958347.2599999998</v>
      </c>
      <c r="E18" s="494">
        <v>382.45</v>
      </c>
      <c r="F18" s="494">
        <v>382.45</v>
      </c>
      <c r="G18" s="494">
        <v>9958347.2599999998</v>
      </c>
      <c r="H18" s="495">
        <v>-12439.32</v>
      </c>
      <c r="I18" s="496"/>
      <c r="J18" s="726">
        <v>0</v>
      </c>
      <c r="K18" s="727">
        <v>0</v>
      </c>
      <c r="L18" s="191"/>
      <c r="M18" s="191"/>
      <c r="N18" s="191"/>
      <c r="O18" s="203"/>
    </row>
    <row r="19" spans="2:15" ht="18">
      <c r="B19" s="211"/>
      <c r="C19" s="212" t="s">
        <v>956</v>
      </c>
      <c r="D19" s="494">
        <v>75977639.930000007</v>
      </c>
      <c r="E19" s="494">
        <v>2079.44</v>
      </c>
      <c r="F19" s="494">
        <v>2079.44</v>
      </c>
      <c r="G19" s="494">
        <v>75977639.930000007</v>
      </c>
      <c r="H19" s="494">
        <v>-117010.86</v>
      </c>
      <c r="I19" s="496"/>
      <c r="J19" s="726">
        <v>0</v>
      </c>
      <c r="K19" s="727">
        <v>0</v>
      </c>
      <c r="L19" s="191"/>
      <c r="M19" s="191"/>
      <c r="N19" s="191"/>
      <c r="O19" s="203"/>
    </row>
    <row r="20" spans="2:15" ht="18">
      <c r="B20" s="211"/>
      <c r="C20" s="212" t="s">
        <v>957</v>
      </c>
      <c r="D20" s="494">
        <v>3569371.92</v>
      </c>
      <c r="E20" s="494">
        <v>0</v>
      </c>
      <c r="F20" s="494">
        <v>0</v>
      </c>
      <c r="G20" s="494">
        <v>3569371.92</v>
      </c>
      <c r="H20" s="494">
        <v>-23564.65</v>
      </c>
      <c r="I20" s="496"/>
      <c r="J20" s="726">
        <v>0</v>
      </c>
      <c r="K20" s="727">
        <v>0</v>
      </c>
      <c r="L20" s="191"/>
      <c r="M20" s="191"/>
      <c r="N20" s="191"/>
      <c r="O20" s="203"/>
    </row>
    <row r="21" spans="2:15" ht="18">
      <c r="B21" s="211"/>
      <c r="C21" s="212" t="s">
        <v>958</v>
      </c>
      <c r="D21" s="494">
        <v>39593722.960000001</v>
      </c>
      <c r="E21" s="494">
        <v>192.4</v>
      </c>
      <c r="F21" s="494">
        <v>192.4</v>
      </c>
      <c r="G21" s="494">
        <v>37839508.810000002</v>
      </c>
      <c r="H21" s="495">
        <v>-118736.99</v>
      </c>
      <c r="I21" s="496"/>
      <c r="J21" s="726">
        <v>0</v>
      </c>
      <c r="K21" s="727">
        <v>0</v>
      </c>
      <c r="L21" s="191"/>
      <c r="M21" s="191"/>
      <c r="N21" s="191"/>
      <c r="O21" s="203"/>
    </row>
    <row r="22" spans="2:15" ht="18">
      <c r="B22" s="211"/>
      <c r="C22" s="212" t="s">
        <v>959</v>
      </c>
      <c r="D22" s="494">
        <v>84025401.319999993</v>
      </c>
      <c r="E22" s="494">
        <v>326.92</v>
      </c>
      <c r="F22" s="494">
        <v>326.92</v>
      </c>
      <c r="G22" s="494">
        <v>84025401.319999993</v>
      </c>
      <c r="H22" s="494">
        <v>-358.52</v>
      </c>
      <c r="I22" s="496"/>
      <c r="J22" s="726">
        <v>0</v>
      </c>
      <c r="K22" s="727">
        <v>0</v>
      </c>
      <c r="L22" s="191"/>
      <c r="M22" s="191"/>
      <c r="N22" s="191"/>
      <c r="O22" s="203"/>
    </row>
    <row r="23" spans="2:15" ht="18">
      <c r="B23" s="211"/>
      <c r="C23" s="212" t="s">
        <v>960</v>
      </c>
      <c r="D23" s="494">
        <v>150468345.66</v>
      </c>
      <c r="E23" s="494">
        <v>198926.14</v>
      </c>
      <c r="F23" s="494">
        <v>198926.14</v>
      </c>
      <c r="G23" s="494">
        <v>150468345.66</v>
      </c>
      <c r="H23" s="494">
        <v>-565642.73</v>
      </c>
      <c r="I23" s="496"/>
      <c r="J23" s="726">
        <v>0</v>
      </c>
      <c r="K23" s="727">
        <v>0</v>
      </c>
      <c r="L23" s="191"/>
      <c r="M23" s="191"/>
      <c r="N23" s="191"/>
      <c r="O23" s="203"/>
    </row>
    <row r="24" spans="2:15" ht="18">
      <c r="B24" s="211"/>
      <c r="C24" s="212" t="s">
        <v>961</v>
      </c>
      <c r="D24" s="494">
        <v>35159734.909999996</v>
      </c>
      <c r="E24" s="494">
        <v>0</v>
      </c>
      <c r="F24" s="494">
        <v>0</v>
      </c>
      <c r="G24" s="494">
        <v>35159734.909999996</v>
      </c>
      <c r="H24" s="495">
        <v>-0.98</v>
      </c>
      <c r="I24" s="496"/>
      <c r="J24" s="726">
        <v>0</v>
      </c>
      <c r="K24" s="727">
        <v>0</v>
      </c>
      <c r="L24" s="191"/>
      <c r="M24" s="191"/>
      <c r="N24" s="191"/>
      <c r="O24" s="203"/>
    </row>
    <row r="25" spans="2:15" ht="18">
      <c r="B25" s="211"/>
      <c r="C25" s="212" t="s">
        <v>962</v>
      </c>
      <c r="D25" s="494">
        <v>104038672.89</v>
      </c>
      <c r="E25" s="494">
        <v>321.81</v>
      </c>
      <c r="F25" s="494">
        <v>321.81</v>
      </c>
      <c r="G25" s="494">
        <v>104038672.89</v>
      </c>
      <c r="H25" s="495">
        <v>-337.71</v>
      </c>
      <c r="I25" s="496"/>
      <c r="J25" s="726">
        <v>0</v>
      </c>
      <c r="K25" s="727">
        <v>0</v>
      </c>
      <c r="L25" s="191"/>
      <c r="M25" s="191"/>
      <c r="N25" s="191"/>
      <c r="O25" s="203"/>
    </row>
    <row r="26" spans="2:15" ht="18">
      <c r="B26" s="211"/>
      <c r="C26" s="212" t="s">
        <v>963</v>
      </c>
      <c r="D26" s="494">
        <v>12868375.17</v>
      </c>
      <c r="E26" s="494">
        <v>151.5</v>
      </c>
      <c r="F26" s="494">
        <v>151.5</v>
      </c>
      <c r="G26" s="494">
        <v>12868375.17</v>
      </c>
      <c r="H26" s="494">
        <v>-29206.240000000002</v>
      </c>
      <c r="I26" s="496"/>
      <c r="J26" s="726">
        <v>0</v>
      </c>
      <c r="K26" s="727">
        <v>0</v>
      </c>
      <c r="L26" s="191"/>
      <c r="M26" s="191"/>
      <c r="N26" s="191"/>
      <c r="O26" s="203"/>
    </row>
    <row r="27" spans="2:15" ht="18">
      <c r="B27" s="211"/>
      <c r="C27" s="212" t="s">
        <v>964</v>
      </c>
      <c r="D27" s="494">
        <v>26707427.190000001</v>
      </c>
      <c r="E27" s="494">
        <v>0</v>
      </c>
      <c r="F27" s="494">
        <v>0</v>
      </c>
      <c r="G27" s="494">
        <v>26707427.190000001</v>
      </c>
      <c r="H27" s="494">
        <v>0</v>
      </c>
      <c r="I27" s="496"/>
      <c r="J27" s="726">
        <v>0</v>
      </c>
      <c r="K27" s="727">
        <v>0</v>
      </c>
      <c r="L27" s="191"/>
      <c r="M27" s="191"/>
      <c r="N27" s="191"/>
      <c r="O27" s="203"/>
    </row>
    <row r="28" spans="2:15" ht="18">
      <c r="B28" s="211" t="s">
        <v>878</v>
      </c>
      <c r="C28" s="213" t="s">
        <v>965</v>
      </c>
      <c r="D28" s="494">
        <v>2526985.9900000002</v>
      </c>
      <c r="E28" s="494">
        <v>44672.41</v>
      </c>
      <c r="F28" s="494">
        <v>44672.4</v>
      </c>
      <c r="G28" s="494">
        <v>2526985.9700000002</v>
      </c>
      <c r="H28" s="495">
        <v>-89391.43</v>
      </c>
      <c r="I28" s="496"/>
      <c r="J28" s="726">
        <v>0</v>
      </c>
      <c r="K28" s="727">
        <v>0</v>
      </c>
      <c r="L28" s="191"/>
      <c r="M28" s="191"/>
      <c r="N28" s="191"/>
      <c r="O28" s="203"/>
    </row>
    <row r="29" spans="2:15" ht="18">
      <c r="B29" s="211" t="s">
        <v>880</v>
      </c>
      <c r="C29" s="210" t="s">
        <v>890</v>
      </c>
      <c r="D29" s="497">
        <v>877778968.34000003</v>
      </c>
      <c r="E29" s="497">
        <v>4213799.12</v>
      </c>
      <c r="F29" s="497">
        <v>4213799.12</v>
      </c>
      <c r="G29" s="498"/>
      <c r="H29" s="498"/>
      <c r="I29" s="497">
        <v>7170402.3399999999</v>
      </c>
      <c r="J29" s="728"/>
      <c r="K29" s="728"/>
      <c r="L29" s="191"/>
      <c r="M29" s="191"/>
      <c r="N29" s="191"/>
      <c r="O29" s="203"/>
    </row>
    <row r="30" spans="2:15" ht="18">
      <c r="B30" s="195" t="s">
        <v>882</v>
      </c>
      <c r="C30" s="212" t="s">
        <v>495</v>
      </c>
      <c r="D30" s="494">
        <v>6633.98</v>
      </c>
      <c r="E30" s="494">
        <v>0</v>
      </c>
      <c r="F30" s="494">
        <v>0</v>
      </c>
      <c r="G30" s="496"/>
      <c r="H30" s="496"/>
      <c r="I30" s="494">
        <v>39.869999999999997</v>
      </c>
      <c r="J30" s="728"/>
      <c r="K30" s="728"/>
      <c r="L30" s="191"/>
      <c r="M30" s="191"/>
      <c r="N30" s="191"/>
      <c r="O30" s="203"/>
    </row>
    <row r="31" spans="2:15" ht="18">
      <c r="B31" s="211" t="s">
        <v>884</v>
      </c>
      <c r="C31" s="212" t="s">
        <v>948</v>
      </c>
      <c r="D31" s="494">
        <v>280362673.97000003</v>
      </c>
      <c r="E31" s="494">
        <v>878047.52</v>
      </c>
      <c r="F31" s="494">
        <v>878047.52</v>
      </c>
      <c r="G31" s="496"/>
      <c r="H31" s="496"/>
      <c r="I31" s="494">
        <v>1673599.33</v>
      </c>
      <c r="J31" s="728"/>
      <c r="K31" s="728"/>
      <c r="L31" s="191"/>
      <c r="M31" s="191"/>
      <c r="N31" s="191"/>
      <c r="O31" s="203"/>
    </row>
    <row r="32" spans="2:15" ht="18">
      <c r="B32" s="211" t="s">
        <v>885</v>
      </c>
      <c r="C32" s="212" t="s">
        <v>949</v>
      </c>
      <c r="D32" s="494">
        <v>210460419.77000001</v>
      </c>
      <c r="E32" s="494">
        <v>2094767</v>
      </c>
      <c r="F32" s="494">
        <v>2094767</v>
      </c>
      <c r="G32" s="496"/>
      <c r="H32" s="496"/>
      <c r="I32" s="494">
        <v>2755066.35</v>
      </c>
      <c r="J32" s="728"/>
      <c r="K32" s="728"/>
      <c r="L32" s="191"/>
      <c r="M32" s="191"/>
      <c r="N32" s="191"/>
      <c r="O32" s="203"/>
    </row>
    <row r="33" spans="2:15" ht="18">
      <c r="B33" s="214" t="s">
        <v>886</v>
      </c>
      <c r="C33" s="215" t="s">
        <v>950</v>
      </c>
      <c r="D33" s="499">
        <v>192455845.18000001</v>
      </c>
      <c r="E33" s="499">
        <v>1175229.55</v>
      </c>
      <c r="F33" s="499">
        <v>1175229.55</v>
      </c>
      <c r="G33" s="500"/>
      <c r="H33" s="500"/>
      <c r="I33" s="499">
        <v>1810067.16</v>
      </c>
      <c r="J33" s="743"/>
      <c r="K33" s="743"/>
      <c r="L33" s="191"/>
      <c r="M33" s="191"/>
      <c r="N33" s="191"/>
      <c r="O33" s="203"/>
    </row>
    <row r="34" spans="2:15" ht="18">
      <c r="B34" s="211" t="s">
        <v>887</v>
      </c>
      <c r="C34" s="212" t="s">
        <v>951</v>
      </c>
      <c r="D34" s="494">
        <v>171630697.94</v>
      </c>
      <c r="E34" s="494">
        <v>0.65</v>
      </c>
      <c r="F34" s="494">
        <v>0.65</v>
      </c>
      <c r="G34" s="496"/>
      <c r="H34" s="496"/>
      <c r="I34" s="494">
        <v>757208.34</v>
      </c>
      <c r="J34" s="728"/>
      <c r="K34" s="728"/>
      <c r="L34" s="191"/>
      <c r="M34" s="191"/>
      <c r="N34" s="191"/>
      <c r="O34" s="203"/>
    </row>
    <row r="35" spans="2:15" ht="18">
      <c r="B35" s="211"/>
      <c r="C35" s="212" t="s">
        <v>952</v>
      </c>
      <c r="D35" s="494">
        <v>20359882.07</v>
      </c>
      <c r="E35" s="494">
        <v>65748.69</v>
      </c>
      <c r="F35" s="494">
        <v>65748.69</v>
      </c>
      <c r="G35" s="496"/>
      <c r="H35" s="496"/>
      <c r="I35" s="494">
        <v>169725.48</v>
      </c>
      <c r="J35" s="728"/>
      <c r="K35" s="728"/>
      <c r="L35" s="191"/>
      <c r="M35" s="191"/>
      <c r="N35" s="191"/>
      <c r="O35" s="203"/>
    </row>
    <row r="36" spans="2:15" ht="18">
      <c r="B36" s="211"/>
      <c r="C36" s="212" t="s">
        <v>953</v>
      </c>
      <c r="D36" s="494">
        <v>878194.07</v>
      </c>
      <c r="E36" s="494">
        <v>0</v>
      </c>
      <c r="F36" s="494">
        <v>0</v>
      </c>
      <c r="G36" s="496"/>
      <c r="H36" s="496"/>
      <c r="I36" s="494">
        <v>1998.75</v>
      </c>
      <c r="J36" s="728"/>
      <c r="K36" s="728"/>
      <c r="L36" s="191"/>
      <c r="M36" s="191"/>
      <c r="N36" s="191"/>
      <c r="O36" s="203"/>
    </row>
    <row r="37" spans="2:15" ht="18">
      <c r="B37" s="211"/>
      <c r="C37" s="212" t="s">
        <v>966</v>
      </c>
      <c r="D37" s="494">
        <v>1076976.6499999999</v>
      </c>
      <c r="E37" s="494">
        <v>0</v>
      </c>
      <c r="F37" s="494">
        <v>0</v>
      </c>
      <c r="G37" s="496"/>
      <c r="H37" s="496"/>
      <c r="I37" s="494">
        <v>870.06</v>
      </c>
      <c r="J37" s="728"/>
      <c r="K37" s="728"/>
      <c r="L37" s="191"/>
      <c r="M37" s="191"/>
      <c r="N37" s="191"/>
      <c r="O37" s="203"/>
    </row>
    <row r="38" spans="2:15" ht="18">
      <c r="B38" s="211"/>
      <c r="C38" s="212" t="s">
        <v>955</v>
      </c>
      <c r="D38" s="494">
        <v>290262.88</v>
      </c>
      <c r="E38" s="494">
        <v>0</v>
      </c>
      <c r="F38" s="494">
        <v>0</v>
      </c>
      <c r="G38" s="496"/>
      <c r="H38" s="496"/>
      <c r="I38" s="494">
        <v>648.36</v>
      </c>
      <c r="J38" s="728"/>
      <c r="K38" s="728"/>
      <c r="L38" s="191"/>
      <c r="M38" s="191"/>
      <c r="N38" s="191"/>
      <c r="O38" s="203"/>
    </row>
    <row r="39" spans="2:15" ht="18">
      <c r="B39" s="211"/>
      <c r="C39" s="212" t="s">
        <v>956</v>
      </c>
      <c r="D39" s="494">
        <v>233180.3</v>
      </c>
      <c r="E39" s="494">
        <v>0</v>
      </c>
      <c r="F39" s="494">
        <v>0</v>
      </c>
      <c r="G39" s="496"/>
      <c r="H39" s="496"/>
      <c r="I39" s="494">
        <v>1141.94</v>
      </c>
      <c r="J39" s="728"/>
      <c r="K39" s="728"/>
      <c r="L39" s="191"/>
      <c r="M39" s="191"/>
      <c r="N39" s="191"/>
      <c r="O39" s="203"/>
    </row>
    <row r="40" spans="2:15">
      <c r="B40" s="211" t="s">
        <v>888</v>
      </c>
      <c r="C40" s="213" t="s">
        <v>965</v>
      </c>
      <c r="D40" s="494">
        <v>24201.53</v>
      </c>
      <c r="E40" s="494">
        <v>5.71</v>
      </c>
      <c r="F40" s="494">
        <v>5.71</v>
      </c>
      <c r="G40" s="496"/>
      <c r="H40" s="496"/>
      <c r="I40" s="494">
        <v>36.700000000000003</v>
      </c>
      <c r="J40" s="728"/>
      <c r="K40" s="728"/>
      <c r="L40" s="207"/>
      <c r="M40" s="207"/>
      <c r="N40" s="207"/>
      <c r="O40" s="203"/>
    </row>
    <row r="41" spans="2:15" ht="18">
      <c r="B41" s="209" t="s">
        <v>889</v>
      </c>
      <c r="C41" s="210" t="s">
        <v>132</v>
      </c>
      <c r="D41" s="497">
        <v>5811951679.9200001</v>
      </c>
      <c r="E41" s="497">
        <v>137345525.69999999</v>
      </c>
      <c r="F41" s="497">
        <v>137345525.69</v>
      </c>
      <c r="G41" s="497">
        <v>4932418497.4099998</v>
      </c>
      <c r="H41" s="501">
        <v>-161999368.27000001</v>
      </c>
      <c r="I41" s="497">
        <v>7170402.3399999999</v>
      </c>
      <c r="J41" s="729">
        <v>0</v>
      </c>
      <c r="K41" s="730"/>
      <c r="L41" s="191"/>
      <c r="M41" s="191"/>
      <c r="N41" s="191"/>
      <c r="O41" s="203"/>
    </row>
    <row r="42" spans="2:15">
      <c r="B42" s="742"/>
      <c r="C42" s="742"/>
      <c r="D42" s="742"/>
      <c r="E42" s="742"/>
      <c r="F42" s="742"/>
      <c r="G42" s="742"/>
      <c r="H42" s="742"/>
      <c r="I42" s="742"/>
      <c r="J42" s="742"/>
      <c r="K42" s="741"/>
      <c r="L42" s="741"/>
      <c r="M42" s="741"/>
      <c r="N42" s="741"/>
      <c r="O42" s="741"/>
    </row>
    <row r="43" spans="2:15" ht="18">
      <c r="B43" s="740"/>
      <c r="C43" s="740"/>
      <c r="D43" s="740"/>
      <c r="E43" s="740"/>
      <c r="F43" s="740"/>
      <c r="G43" s="740"/>
      <c r="H43" s="740"/>
      <c r="I43" s="740"/>
      <c r="J43" s="740"/>
      <c r="K43" s="741"/>
      <c r="L43" s="741"/>
      <c r="M43" s="741"/>
      <c r="N43" s="741"/>
      <c r="O43" s="741"/>
    </row>
  </sheetData>
  <mergeCells count="47">
    <mergeCell ref="J26:K26"/>
    <mergeCell ref="J27:K27"/>
    <mergeCell ref="J33:K33"/>
    <mergeCell ref="J34:K34"/>
    <mergeCell ref="J32:K32"/>
    <mergeCell ref="B43:J43"/>
    <mergeCell ref="K43:O43"/>
    <mergeCell ref="J35:K35"/>
    <mergeCell ref="J36:K36"/>
    <mergeCell ref="J37:K37"/>
    <mergeCell ref="J38:K38"/>
    <mergeCell ref="J39:K39"/>
    <mergeCell ref="J40:K40"/>
    <mergeCell ref="J41:K41"/>
    <mergeCell ref="B42:J42"/>
    <mergeCell ref="K42:O42"/>
    <mergeCell ref="B2:F2"/>
    <mergeCell ref="B4:K4"/>
    <mergeCell ref="J5:K5"/>
    <mergeCell ref="D6:G6"/>
    <mergeCell ref="H6:H8"/>
    <mergeCell ref="I6:I8"/>
    <mergeCell ref="J6:K8"/>
    <mergeCell ref="D7:D8"/>
    <mergeCell ref="E7:F7"/>
    <mergeCell ref="G7:G8"/>
    <mergeCell ref="J9:K9"/>
    <mergeCell ref="J10:K10"/>
    <mergeCell ref="J11:K11"/>
    <mergeCell ref="J12:K12"/>
    <mergeCell ref="J13:K13"/>
    <mergeCell ref="J14:K14"/>
    <mergeCell ref="J28:K28"/>
    <mergeCell ref="J29:K29"/>
    <mergeCell ref="J30:K30"/>
    <mergeCell ref="J31:K31"/>
    <mergeCell ref="J15:K15"/>
    <mergeCell ref="J16:K16"/>
    <mergeCell ref="J17:K17"/>
    <mergeCell ref="J18:K18"/>
    <mergeCell ref="J19:K19"/>
    <mergeCell ref="J20:K20"/>
    <mergeCell ref="J21:K21"/>
    <mergeCell ref="J22:K22"/>
    <mergeCell ref="J23:K23"/>
    <mergeCell ref="J24:K24"/>
    <mergeCell ref="J25:K25"/>
  </mergeCells>
  <pageMargins left="0.7" right="0.7" top="0.75" bottom="0.75" header="0.3" footer="0.3"/>
  <pageSetup orientation="portrait" horizontalDpi="1200" verticalDpi="1200" r:id="rId1"/>
  <headerFooter>
    <oddFooter>&amp;C_x000D_&amp;1#&amp;"Calibri"&amp;10&amp;K000000 This document is classified as: INTERNAL</oddFooter>
  </headerFooter>
  <ignoredErrors>
    <ignoredError sqref="B40:B41 B9:B3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K46"/>
  <sheetViews>
    <sheetView showGridLines="0" zoomScale="90" zoomScaleNormal="90" workbookViewId="0">
      <selection activeCell="D7" sqref="D7:D8"/>
    </sheetView>
  </sheetViews>
  <sheetFormatPr defaultColWidth="9.140625" defaultRowHeight="16.5"/>
  <cols>
    <col min="1" max="1" width="3.5703125" style="190" customWidth="1"/>
    <col min="2" max="2" width="5.5703125" style="190" customWidth="1"/>
    <col min="3" max="3" width="67" style="190" customWidth="1"/>
    <col min="4" max="8" width="14.7109375" style="190" customWidth="1"/>
    <col min="9" max="9" width="19.28515625" style="190" customWidth="1"/>
    <col min="10" max="16384" width="9.140625" style="190"/>
  </cols>
  <sheetData>
    <row r="2" spans="2:11" ht="18.75">
      <c r="B2" s="189" t="s">
        <v>967</v>
      </c>
      <c r="C2" s="189"/>
      <c r="D2" s="189"/>
      <c r="E2" s="189"/>
      <c r="F2" s="189"/>
      <c r="G2" s="189"/>
      <c r="H2" s="189"/>
      <c r="I2" s="189"/>
      <c r="J2" s="189"/>
      <c r="K2" s="189"/>
    </row>
    <row r="3" spans="2:11">
      <c r="B3" s="74" t="str">
        <f>'EU OV1'!B3</f>
        <v>31.12.2023 - in EUR million</v>
      </c>
      <c r="C3" s="74"/>
      <c r="D3" s="74"/>
      <c r="E3" s="74"/>
      <c r="F3" s="74"/>
      <c r="G3" s="741"/>
      <c r="H3" s="741"/>
      <c r="I3" s="741"/>
      <c r="J3" s="741"/>
      <c r="K3" s="741"/>
    </row>
    <row r="5" spans="2:11" ht="18">
      <c r="B5" s="191"/>
      <c r="C5" s="191"/>
      <c r="D5" s="192" t="s">
        <v>95</v>
      </c>
      <c r="E5" s="192" t="s">
        <v>96</v>
      </c>
      <c r="F5" s="192" t="s">
        <v>97</v>
      </c>
      <c r="G5" s="192" t="s">
        <v>224</v>
      </c>
      <c r="H5" s="192" t="s">
        <v>134</v>
      </c>
      <c r="I5" s="192" t="s">
        <v>225</v>
      </c>
      <c r="J5" s="744"/>
      <c r="K5" s="744"/>
    </row>
    <row r="6" spans="2:11" ht="18">
      <c r="B6" s="191"/>
      <c r="C6" s="191"/>
      <c r="D6" s="734" t="s">
        <v>968</v>
      </c>
      <c r="E6" s="735"/>
      <c r="F6" s="735"/>
      <c r="G6" s="735"/>
      <c r="H6" s="736" t="s">
        <v>941</v>
      </c>
      <c r="I6" s="736" t="s">
        <v>943</v>
      </c>
      <c r="J6" s="744"/>
      <c r="K6" s="744"/>
    </row>
    <row r="7" spans="2:11" ht="18">
      <c r="B7" s="191"/>
      <c r="C7" s="191"/>
      <c r="D7" s="737"/>
      <c r="E7" s="747" t="s">
        <v>944</v>
      </c>
      <c r="F7" s="735"/>
      <c r="G7" s="736" t="s">
        <v>969</v>
      </c>
      <c r="H7" s="736"/>
      <c r="I7" s="736"/>
      <c r="J7" s="744"/>
      <c r="K7" s="744"/>
    </row>
    <row r="8" spans="2:11" ht="62.25" customHeight="1">
      <c r="B8" s="191"/>
      <c r="C8" s="191"/>
      <c r="D8" s="746"/>
      <c r="E8" s="193"/>
      <c r="F8" s="194" t="s">
        <v>946</v>
      </c>
      <c r="G8" s="736"/>
      <c r="H8" s="736"/>
      <c r="I8" s="736"/>
      <c r="J8" s="744"/>
      <c r="K8" s="744"/>
    </row>
    <row r="9" spans="2:11">
      <c r="B9" s="195" t="s">
        <v>579</v>
      </c>
      <c r="C9" s="196" t="s">
        <v>970</v>
      </c>
      <c r="D9" s="486">
        <v>37280257.509999998</v>
      </c>
      <c r="E9" s="486">
        <v>2415826.37</v>
      </c>
      <c r="F9" s="486">
        <v>2415826.37</v>
      </c>
      <c r="G9" s="486">
        <v>37280257.509999998</v>
      </c>
      <c r="H9" s="487">
        <v>-2219912.0099999998</v>
      </c>
      <c r="I9" s="486">
        <v>0</v>
      </c>
      <c r="J9" s="745"/>
      <c r="K9" s="745"/>
    </row>
    <row r="10" spans="2:11">
      <c r="B10" s="197" t="s">
        <v>637</v>
      </c>
      <c r="C10" s="196" t="s">
        <v>971</v>
      </c>
      <c r="D10" s="261">
        <v>10164174.4</v>
      </c>
      <c r="E10" s="261">
        <v>3007.64</v>
      </c>
      <c r="F10" s="261">
        <v>3007.64</v>
      </c>
      <c r="G10" s="261">
        <v>10164174.4</v>
      </c>
      <c r="H10" s="488">
        <v>-92536.36</v>
      </c>
      <c r="I10" s="261">
        <v>0</v>
      </c>
      <c r="J10" s="745"/>
      <c r="K10" s="745"/>
    </row>
    <row r="11" spans="2:11">
      <c r="B11" s="197" t="s">
        <v>870</v>
      </c>
      <c r="C11" s="196" t="s">
        <v>972</v>
      </c>
      <c r="D11" s="261">
        <v>352871881.25</v>
      </c>
      <c r="E11" s="261">
        <v>19211645.07</v>
      </c>
      <c r="F11" s="261">
        <v>19211645.07</v>
      </c>
      <c r="G11" s="261">
        <v>352871881.25</v>
      </c>
      <c r="H11" s="488">
        <v>-20747261.960000001</v>
      </c>
      <c r="I11" s="261">
        <v>0</v>
      </c>
      <c r="J11" s="745"/>
      <c r="K11" s="745"/>
    </row>
    <row r="12" spans="2:11">
      <c r="B12" s="197" t="s">
        <v>872</v>
      </c>
      <c r="C12" s="196" t="s">
        <v>973</v>
      </c>
      <c r="D12" s="261">
        <v>20693636.489999998</v>
      </c>
      <c r="E12" s="261">
        <v>342.89</v>
      </c>
      <c r="F12" s="261">
        <v>342.89</v>
      </c>
      <c r="G12" s="261">
        <v>20693636.489999998</v>
      </c>
      <c r="H12" s="488">
        <v>-424510.34</v>
      </c>
      <c r="I12" s="261">
        <v>0</v>
      </c>
      <c r="J12" s="745"/>
      <c r="K12" s="745"/>
    </row>
    <row r="13" spans="2:11">
      <c r="B13" s="197" t="s">
        <v>874</v>
      </c>
      <c r="C13" s="196" t="s">
        <v>974</v>
      </c>
      <c r="D13" s="261">
        <v>14746339.710000001</v>
      </c>
      <c r="E13" s="261">
        <v>336638</v>
      </c>
      <c r="F13" s="261">
        <v>336638</v>
      </c>
      <c r="G13" s="261">
        <v>14746339.710000001</v>
      </c>
      <c r="H13" s="488">
        <v>-419077.28</v>
      </c>
      <c r="I13" s="261">
        <v>0</v>
      </c>
      <c r="J13" s="745"/>
      <c r="K13" s="745"/>
    </row>
    <row r="14" spans="2:11">
      <c r="B14" s="197" t="s">
        <v>876</v>
      </c>
      <c r="C14" s="196" t="s">
        <v>975</v>
      </c>
      <c r="D14" s="261">
        <v>192071333.62</v>
      </c>
      <c r="E14" s="261">
        <v>5701475.6799999997</v>
      </c>
      <c r="F14" s="261">
        <v>5701475.6799999997</v>
      </c>
      <c r="G14" s="261">
        <v>192071333.62</v>
      </c>
      <c r="H14" s="488">
        <v>-7274767.4500000002</v>
      </c>
      <c r="I14" s="261">
        <v>0</v>
      </c>
      <c r="J14" s="745"/>
      <c r="K14" s="745"/>
    </row>
    <row r="15" spans="2:11">
      <c r="B15" s="197" t="s">
        <v>878</v>
      </c>
      <c r="C15" s="196" t="s">
        <v>976</v>
      </c>
      <c r="D15" s="261">
        <v>361810782.42000002</v>
      </c>
      <c r="E15" s="261">
        <v>17427238.77</v>
      </c>
      <c r="F15" s="261">
        <v>17427238.77</v>
      </c>
      <c r="G15" s="261">
        <v>361810782.42000002</v>
      </c>
      <c r="H15" s="488">
        <v>-17945464.390000001</v>
      </c>
      <c r="I15" s="261">
        <v>0</v>
      </c>
      <c r="J15" s="745"/>
      <c r="K15" s="745"/>
    </row>
    <row r="16" spans="2:11">
      <c r="B16" s="197" t="s">
        <v>880</v>
      </c>
      <c r="C16" s="196" t="s">
        <v>977</v>
      </c>
      <c r="D16" s="261">
        <v>98824274.569999993</v>
      </c>
      <c r="E16" s="261">
        <v>3875354.58</v>
      </c>
      <c r="F16" s="261">
        <v>3875354.58</v>
      </c>
      <c r="G16" s="261">
        <v>98824274.569999993</v>
      </c>
      <c r="H16" s="488">
        <v>-5434473.0099999998</v>
      </c>
      <c r="I16" s="261">
        <v>0</v>
      </c>
      <c r="J16" s="745"/>
      <c r="K16" s="745"/>
    </row>
    <row r="17" spans="2:11">
      <c r="B17" s="195" t="s">
        <v>882</v>
      </c>
      <c r="C17" s="196" t="s">
        <v>978</v>
      </c>
      <c r="D17" s="261">
        <v>55004717.829999998</v>
      </c>
      <c r="E17" s="261">
        <v>974152.92</v>
      </c>
      <c r="F17" s="261">
        <v>974152.92</v>
      </c>
      <c r="G17" s="261">
        <v>55004717.829999998</v>
      </c>
      <c r="H17" s="488">
        <v>-2358902.2799999998</v>
      </c>
      <c r="I17" s="261">
        <v>0</v>
      </c>
      <c r="J17" s="745"/>
      <c r="K17" s="745"/>
    </row>
    <row r="18" spans="2:11">
      <c r="B18" s="197" t="s">
        <v>884</v>
      </c>
      <c r="C18" s="196" t="s">
        <v>979</v>
      </c>
      <c r="D18" s="261">
        <v>40011631.399999999</v>
      </c>
      <c r="E18" s="261">
        <v>1257557.77</v>
      </c>
      <c r="F18" s="261">
        <v>1257557.77</v>
      </c>
      <c r="G18" s="261">
        <v>40011631.399999999</v>
      </c>
      <c r="H18" s="488">
        <v>-1539739.8</v>
      </c>
      <c r="I18" s="261">
        <v>0</v>
      </c>
      <c r="J18" s="748"/>
      <c r="K18" s="748"/>
    </row>
    <row r="19" spans="2:11">
      <c r="B19" s="197" t="s">
        <v>885</v>
      </c>
      <c r="C19" s="196" t="s">
        <v>980</v>
      </c>
      <c r="D19" s="261">
        <v>2362493.56</v>
      </c>
      <c r="E19" s="261">
        <v>4301.08</v>
      </c>
      <c r="F19" s="261">
        <v>4301.08</v>
      </c>
      <c r="G19" s="261">
        <v>2362493.56</v>
      </c>
      <c r="H19" s="488">
        <v>-27333.119999999999</v>
      </c>
      <c r="I19" s="261">
        <v>0</v>
      </c>
      <c r="J19" s="748"/>
      <c r="K19" s="748"/>
    </row>
    <row r="20" spans="2:11">
      <c r="B20" s="197" t="s">
        <v>886</v>
      </c>
      <c r="C20" s="196" t="s">
        <v>981</v>
      </c>
      <c r="D20" s="261">
        <v>25407736.84</v>
      </c>
      <c r="E20" s="261">
        <v>427531.39</v>
      </c>
      <c r="F20" s="261">
        <v>427531.39</v>
      </c>
      <c r="G20" s="261">
        <v>25407736.84</v>
      </c>
      <c r="H20" s="488">
        <v>-648909.72</v>
      </c>
      <c r="I20" s="261">
        <v>0</v>
      </c>
      <c r="J20" s="198"/>
      <c r="K20" s="198"/>
    </row>
    <row r="21" spans="2:11">
      <c r="B21" s="197" t="s">
        <v>887</v>
      </c>
      <c r="C21" s="196" t="s">
        <v>982</v>
      </c>
      <c r="D21" s="261">
        <v>67967565.799999997</v>
      </c>
      <c r="E21" s="261">
        <v>1703663.9</v>
      </c>
      <c r="F21" s="261">
        <v>1703663.9</v>
      </c>
      <c r="G21" s="261">
        <v>67967565.799999997</v>
      </c>
      <c r="H21" s="488">
        <v>-2977081.67</v>
      </c>
      <c r="I21" s="261">
        <v>0</v>
      </c>
      <c r="J21" s="748"/>
      <c r="K21" s="748"/>
    </row>
    <row r="22" spans="2:11">
      <c r="B22" s="197" t="s">
        <v>888</v>
      </c>
      <c r="C22" s="196" t="s">
        <v>983</v>
      </c>
      <c r="D22" s="261">
        <v>39491104.57</v>
      </c>
      <c r="E22" s="261">
        <v>1490578.23</v>
      </c>
      <c r="F22" s="261">
        <v>1490578.23</v>
      </c>
      <c r="G22" s="261">
        <v>39491104.57</v>
      </c>
      <c r="H22" s="488">
        <v>-1810159.45</v>
      </c>
      <c r="I22" s="261">
        <v>0</v>
      </c>
      <c r="J22" s="748"/>
      <c r="K22" s="748"/>
    </row>
    <row r="23" spans="2:11">
      <c r="B23" s="195" t="s">
        <v>889</v>
      </c>
      <c r="C23" s="196" t="s">
        <v>984</v>
      </c>
      <c r="D23" s="261">
        <v>0</v>
      </c>
      <c r="E23" s="261">
        <v>0</v>
      </c>
      <c r="F23" s="261">
        <v>0</v>
      </c>
      <c r="G23" s="261">
        <v>0</v>
      </c>
      <c r="H23" s="261">
        <v>0</v>
      </c>
      <c r="I23" s="261">
        <v>0</v>
      </c>
      <c r="J23" s="748"/>
      <c r="K23" s="748"/>
    </row>
    <row r="24" spans="2:11">
      <c r="B24" s="197" t="s">
        <v>891</v>
      </c>
      <c r="C24" s="196" t="s">
        <v>985</v>
      </c>
      <c r="D24" s="261">
        <v>3207106</v>
      </c>
      <c r="E24" s="261">
        <v>1890.03</v>
      </c>
      <c r="F24" s="261">
        <v>1890.03</v>
      </c>
      <c r="G24" s="261">
        <v>3207106</v>
      </c>
      <c r="H24" s="261">
        <v>-58076.85</v>
      </c>
      <c r="I24" s="261">
        <v>0</v>
      </c>
      <c r="J24" s="748"/>
      <c r="K24" s="748"/>
    </row>
    <row r="25" spans="2:11">
      <c r="B25" s="197" t="s">
        <v>892</v>
      </c>
      <c r="C25" s="196" t="s">
        <v>986</v>
      </c>
      <c r="D25" s="261">
        <v>10723671.369999999</v>
      </c>
      <c r="E25" s="261">
        <v>763191.69</v>
      </c>
      <c r="F25" s="261">
        <v>763191.69</v>
      </c>
      <c r="G25" s="261">
        <v>10723671.369999999</v>
      </c>
      <c r="H25" s="488">
        <v>-672150.09</v>
      </c>
      <c r="I25" s="261">
        <v>0</v>
      </c>
      <c r="J25" s="748"/>
      <c r="K25" s="748"/>
    </row>
    <row r="26" spans="2:11">
      <c r="B26" s="197" t="s">
        <v>893</v>
      </c>
      <c r="C26" s="196" t="s">
        <v>987</v>
      </c>
      <c r="D26" s="261">
        <v>4633188.29</v>
      </c>
      <c r="E26" s="261">
        <v>78310.559999999998</v>
      </c>
      <c r="F26" s="261">
        <v>78310.559999999998</v>
      </c>
      <c r="G26" s="261">
        <v>4633188.29</v>
      </c>
      <c r="H26" s="488">
        <v>-119735</v>
      </c>
      <c r="I26" s="261">
        <v>0</v>
      </c>
      <c r="J26" s="748"/>
      <c r="K26" s="748"/>
    </row>
    <row r="27" spans="2:11">
      <c r="B27" s="197" t="s">
        <v>894</v>
      </c>
      <c r="C27" s="196" t="s">
        <v>988</v>
      </c>
      <c r="D27" s="261">
        <v>4640925.97</v>
      </c>
      <c r="E27" s="261">
        <v>10740.67</v>
      </c>
      <c r="F27" s="261">
        <v>10740.67</v>
      </c>
      <c r="G27" s="261">
        <v>4640925.97</v>
      </c>
      <c r="H27" s="488">
        <v>-83064.47</v>
      </c>
      <c r="I27" s="261">
        <v>0</v>
      </c>
      <c r="J27" s="748"/>
      <c r="K27" s="748"/>
    </row>
    <row r="28" spans="2:11">
      <c r="B28" s="199" t="s">
        <v>895</v>
      </c>
      <c r="C28" s="200" t="s">
        <v>132</v>
      </c>
      <c r="D28" s="489">
        <v>1341912821.5999999</v>
      </c>
      <c r="E28" s="489">
        <v>55683447.240000002</v>
      </c>
      <c r="F28" s="489">
        <v>55683447.240000002</v>
      </c>
      <c r="G28" s="489">
        <v>1341912821.5999999</v>
      </c>
      <c r="H28" s="490">
        <v>-64853155.25</v>
      </c>
      <c r="I28" s="489">
        <v>0</v>
      </c>
      <c r="J28" s="748"/>
      <c r="K28" s="748"/>
    </row>
    <row r="29" spans="2:11" ht="18">
      <c r="B29" s="191"/>
      <c r="C29" s="201"/>
      <c r="D29" s="201"/>
      <c r="E29" s="201"/>
      <c r="F29" s="201"/>
      <c r="G29" s="750"/>
      <c r="H29" s="750"/>
      <c r="I29" s="750"/>
      <c r="J29" s="750"/>
      <c r="K29" s="202"/>
    </row>
    <row r="30" spans="2:11" ht="18">
      <c r="B30" s="751"/>
      <c r="C30" s="751"/>
      <c r="D30" s="751"/>
      <c r="E30" s="751"/>
      <c r="F30" s="191"/>
      <c r="G30" s="752"/>
      <c r="H30" s="752"/>
      <c r="I30" s="752"/>
      <c r="J30" s="752"/>
      <c r="K30" s="203"/>
    </row>
    <row r="31" spans="2:11" ht="18">
      <c r="B31" s="191"/>
      <c r="C31" s="191"/>
      <c r="D31" s="191"/>
      <c r="E31" s="191"/>
      <c r="F31" s="191"/>
      <c r="G31" s="752"/>
      <c r="H31" s="752"/>
      <c r="I31" s="752"/>
      <c r="J31" s="752"/>
      <c r="K31" s="203"/>
    </row>
    <row r="32" spans="2:11" ht="18">
      <c r="B32" s="751"/>
      <c r="C32" s="751"/>
      <c r="D32" s="751"/>
      <c r="E32" s="751"/>
      <c r="F32" s="191"/>
      <c r="G32" s="752"/>
      <c r="H32" s="752"/>
      <c r="I32" s="752"/>
      <c r="J32" s="752"/>
      <c r="K32" s="203"/>
    </row>
    <row r="33" spans="2:11">
      <c r="B33" s="749"/>
      <c r="C33" s="749"/>
      <c r="D33" s="749"/>
      <c r="E33" s="749"/>
      <c r="F33" s="749"/>
      <c r="G33" s="749"/>
      <c r="H33" s="749"/>
      <c r="I33" s="749"/>
      <c r="J33" s="749"/>
      <c r="K33" s="203"/>
    </row>
    <row r="34" spans="2:11">
      <c r="B34" s="753"/>
      <c r="C34" s="753"/>
      <c r="D34" s="753"/>
      <c r="E34" s="753"/>
      <c r="F34" s="753"/>
      <c r="G34" s="753"/>
      <c r="H34" s="753"/>
      <c r="I34" s="753"/>
      <c r="J34" s="753"/>
      <c r="K34" s="741"/>
    </row>
    <row r="35" spans="2:11">
      <c r="B35" s="754"/>
      <c r="C35" s="754"/>
      <c r="D35" s="754"/>
      <c r="E35" s="754"/>
      <c r="F35" s="754"/>
      <c r="G35" s="754"/>
      <c r="H35" s="754"/>
      <c r="I35" s="754"/>
      <c r="J35" s="754"/>
      <c r="K35" s="741"/>
    </row>
    <row r="36" spans="2:11">
      <c r="B36" s="753"/>
      <c r="C36" s="753"/>
      <c r="D36" s="753"/>
      <c r="E36" s="753"/>
      <c r="F36" s="753"/>
      <c r="G36" s="753"/>
      <c r="H36" s="753"/>
      <c r="I36" s="753"/>
      <c r="J36" s="753"/>
      <c r="K36" s="741"/>
    </row>
    <row r="37" spans="2:11">
      <c r="B37" s="753"/>
      <c r="C37" s="753"/>
      <c r="D37" s="753"/>
      <c r="E37" s="753"/>
      <c r="F37" s="753"/>
      <c r="G37" s="753"/>
      <c r="H37" s="753"/>
      <c r="I37" s="753"/>
      <c r="J37" s="753"/>
      <c r="K37" s="741"/>
    </row>
    <row r="38" spans="2:11">
      <c r="B38" s="755"/>
      <c r="C38" s="755"/>
      <c r="D38" s="755"/>
      <c r="E38" s="755"/>
      <c r="F38" s="755"/>
      <c r="G38" s="755"/>
      <c r="H38" s="755"/>
      <c r="I38" s="755"/>
      <c r="J38" s="755"/>
      <c r="K38" s="741"/>
    </row>
    <row r="39" spans="2:11">
      <c r="B39" s="753"/>
      <c r="C39" s="753"/>
      <c r="D39" s="753"/>
      <c r="E39" s="753"/>
      <c r="F39" s="753"/>
      <c r="G39" s="753"/>
      <c r="H39" s="753"/>
      <c r="I39" s="753"/>
      <c r="J39" s="753"/>
      <c r="K39" s="741"/>
    </row>
    <row r="40" spans="2:11">
      <c r="B40" s="754"/>
      <c r="C40" s="754"/>
      <c r="D40" s="754"/>
      <c r="E40" s="754"/>
      <c r="F40" s="754"/>
      <c r="G40" s="754"/>
      <c r="H40" s="754"/>
      <c r="I40" s="754"/>
      <c r="J40" s="754"/>
      <c r="K40" s="741"/>
    </row>
    <row r="41" spans="2:11" ht="18">
      <c r="B41" s="751"/>
      <c r="C41" s="751"/>
      <c r="D41" s="751"/>
      <c r="E41" s="751"/>
      <c r="F41" s="191"/>
      <c r="G41" s="204"/>
      <c r="H41" s="191"/>
      <c r="I41" s="752"/>
      <c r="J41" s="752"/>
      <c r="K41" s="752"/>
    </row>
    <row r="42" spans="2:11">
      <c r="B42" s="754"/>
      <c r="C42" s="754"/>
      <c r="D42" s="754"/>
      <c r="E42" s="754"/>
      <c r="F42" s="754"/>
      <c r="G42" s="754"/>
      <c r="H42" s="754"/>
      <c r="I42" s="754"/>
      <c r="J42" s="754"/>
      <c r="K42" s="741"/>
    </row>
    <row r="43" spans="2:11">
      <c r="B43" s="754"/>
      <c r="C43" s="754"/>
      <c r="D43" s="754"/>
      <c r="E43" s="754"/>
      <c r="F43" s="754"/>
      <c r="G43" s="754"/>
      <c r="H43" s="754"/>
      <c r="I43" s="754"/>
      <c r="J43" s="754"/>
      <c r="K43" s="741"/>
    </row>
    <row r="44" spans="2:11">
      <c r="B44" s="754"/>
      <c r="C44" s="754"/>
      <c r="D44" s="754"/>
      <c r="E44" s="754"/>
      <c r="F44" s="754"/>
      <c r="G44" s="754"/>
      <c r="H44" s="754"/>
      <c r="I44" s="754"/>
      <c r="J44" s="754"/>
      <c r="K44" s="741"/>
    </row>
    <row r="45" spans="2:11">
      <c r="B45" s="754"/>
      <c r="C45" s="754"/>
      <c r="D45" s="754"/>
      <c r="E45" s="754"/>
      <c r="F45" s="754"/>
      <c r="G45" s="754"/>
      <c r="H45" s="754"/>
      <c r="I45" s="754"/>
      <c r="J45" s="754"/>
      <c r="K45" s="741"/>
    </row>
    <row r="46" spans="2:11">
      <c r="B46" s="205"/>
    </row>
  </sheetData>
  <mergeCells count="57">
    <mergeCell ref="B44:J44"/>
    <mergeCell ref="K44:K45"/>
    <mergeCell ref="B45:J45"/>
    <mergeCell ref="B39:J39"/>
    <mergeCell ref="K39:K40"/>
    <mergeCell ref="B40:J40"/>
    <mergeCell ref="B41:E41"/>
    <mergeCell ref="I41:K41"/>
    <mergeCell ref="B42:J42"/>
    <mergeCell ref="K42:K43"/>
    <mergeCell ref="B43:J43"/>
    <mergeCell ref="B34:J34"/>
    <mergeCell ref="K34:K35"/>
    <mergeCell ref="B35:J35"/>
    <mergeCell ref="B36:J36"/>
    <mergeCell ref="K36:K38"/>
    <mergeCell ref="B37:J37"/>
    <mergeCell ref="B38:J38"/>
    <mergeCell ref="B33:J33"/>
    <mergeCell ref="J28:K28"/>
    <mergeCell ref="G29:H29"/>
    <mergeCell ref="I29:J29"/>
    <mergeCell ref="B30:E30"/>
    <mergeCell ref="G30:H30"/>
    <mergeCell ref="I30:J30"/>
    <mergeCell ref="G31:H31"/>
    <mergeCell ref="I31:J31"/>
    <mergeCell ref="B32:E32"/>
    <mergeCell ref="G32:H32"/>
    <mergeCell ref="I32:J32"/>
    <mergeCell ref="J27:K27"/>
    <mergeCell ref="J15:K15"/>
    <mergeCell ref="J16:K16"/>
    <mergeCell ref="J17:K17"/>
    <mergeCell ref="J18:K18"/>
    <mergeCell ref="J19:K19"/>
    <mergeCell ref="J21:K21"/>
    <mergeCell ref="J22:K22"/>
    <mergeCell ref="J23:K23"/>
    <mergeCell ref="J24:K24"/>
    <mergeCell ref="J25:K25"/>
    <mergeCell ref="J26:K26"/>
    <mergeCell ref="J5:K5"/>
    <mergeCell ref="G3:K3"/>
    <mergeCell ref="J14:K14"/>
    <mergeCell ref="D6:G6"/>
    <mergeCell ref="H6:H8"/>
    <mergeCell ref="I6:I8"/>
    <mergeCell ref="J6:K8"/>
    <mergeCell ref="D7:D8"/>
    <mergeCell ref="E7:F7"/>
    <mergeCell ref="G7:G8"/>
    <mergeCell ref="J9:K9"/>
    <mergeCell ref="J10:K10"/>
    <mergeCell ref="J11:K11"/>
    <mergeCell ref="J12:K12"/>
    <mergeCell ref="J13:K13"/>
  </mergeCells>
  <pageMargins left="0.7" right="0.7" top="0.75" bottom="0.75" header="0.3" footer="0.3"/>
  <pageSetup paperSize="9" orientation="portrait" r:id="rId1"/>
  <headerFooter>
    <oddFooter>&amp;C_x000D_&amp;1#&amp;"Calibri"&amp;10&amp;K000000 This document is classified as: INTERNAL</oddFooter>
  </headerFooter>
  <ignoredErrors>
    <ignoredError sqref="B9:B2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G40"/>
  <sheetViews>
    <sheetView showGridLines="0" zoomScale="90" zoomScaleNormal="90" workbookViewId="0">
      <selection activeCell="B2" sqref="B2:E2"/>
    </sheetView>
  </sheetViews>
  <sheetFormatPr defaultColWidth="20.5703125" defaultRowHeight="16.5"/>
  <cols>
    <col min="1" max="1" width="2.5703125" style="46" customWidth="1"/>
    <col min="2" max="2" width="6.85546875" style="46" customWidth="1"/>
    <col min="3" max="3" width="37.5703125" style="46" customWidth="1"/>
    <col min="4" max="5" width="32" style="46" customWidth="1"/>
    <col min="6" max="16384" width="20.5703125" style="46"/>
  </cols>
  <sheetData>
    <row r="2" spans="2:7" ht="18.75">
      <c r="B2" s="756" t="s">
        <v>989</v>
      </c>
      <c r="C2" s="756"/>
      <c r="D2" s="756"/>
      <c r="E2" s="756"/>
      <c r="F2" s="175"/>
      <c r="G2" s="175"/>
    </row>
    <row r="3" spans="2:7" ht="18">
      <c r="B3" s="46" t="str">
        <f>'EU OV1'!B3</f>
        <v>31.12.2023 - in EUR million</v>
      </c>
      <c r="C3" s="175"/>
      <c r="D3" s="175"/>
      <c r="E3" s="175"/>
      <c r="F3" s="175"/>
      <c r="G3" s="175"/>
    </row>
    <row r="4" spans="2:7" ht="18">
      <c r="B4" s="175"/>
      <c r="C4" s="175"/>
      <c r="D4" s="175"/>
      <c r="E4" s="175"/>
      <c r="F4" s="175"/>
      <c r="G4" s="175"/>
    </row>
    <row r="5" spans="2:7">
      <c r="B5" s="176"/>
      <c r="C5" s="176"/>
      <c r="D5" s="177" t="s">
        <v>95</v>
      </c>
      <c r="E5" s="178" t="s">
        <v>96</v>
      </c>
      <c r="F5" s="179"/>
      <c r="G5" s="176"/>
    </row>
    <row r="6" spans="2:7" ht="18">
      <c r="B6" s="175"/>
      <c r="C6" s="175"/>
      <c r="D6" s="757" t="s">
        <v>990</v>
      </c>
      <c r="E6" s="758"/>
      <c r="F6" s="175"/>
      <c r="G6" s="175"/>
    </row>
    <row r="7" spans="2:7" ht="24" customHeight="1">
      <c r="B7" s="175"/>
      <c r="C7" s="175"/>
      <c r="D7" s="180" t="s">
        <v>991</v>
      </c>
      <c r="E7" s="181" t="s">
        <v>992</v>
      </c>
      <c r="F7" s="175"/>
      <c r="G7" s="175"/>
    </row>
    <row r="8" spans="2:7" ht="18">
      <c r="B8" s="182" t="s">
        <v>579</v>
      </c>
      <c r="C8" s="183" t="s">
        <v>993</v>
      </c>
      <c r="D8" s="479">
        <v>0</v>
      </c>
      <c r="E8" s="480">
        <v>0</v>
      </c>
      <c r="F8" s="175"/>
      <c r="G8" s="175"/>
    </row>
    <row r="9" spans="2:7" ht="18">
      <c r="B9" s="182" t="s">
        <v>637</v>
      </c>
      <c r="C9" s="183" t="s">
        <v>994</v>
      </c>
      <c r="D9" s="481">
        <v>4238651.79</v>
      </c>
      <c r="E9" s="482">
        <v>-3249379.19</v>
      </c>
      <c r="F9" s="175"/>
      <c r="G9" s="175"/>
    </row>
    <row r="10" spans="2:7" ht="18">
      <c r="B10" s="184" t="s">
        <v>870</v>
      </c>
      <c r="C10" s="185" t="s">
        <v>995</v>
      </c>
      <c r="D10" s="481">
        <v>2172619.56</v>
      </c>
      <c r="E10" s="482">
        <v>-1641295.02</v>
      </c>
      <c r="F10" s="175"/>
      <c r="G10" s="175"/>
    </row>
    <row r="11" spans="2:7" ht="18">
      <c r="B11" s="184" t="s">
        <v>872</v>
      </c>
      <c r="C11" s="185" t="s">
        <v>996</v>
      </c>
      <c r="D11" s="481">
        <v>2058697.46</v>
      </c>
      <c r="E11" s="482">
        <v>-1606239.15</v>
      </c>
      <c r="F11" s="175"/>
      <c r="G11" s="175"/>
    </row>
    <row r="12" spans="2:7" ht="18">
      <c r="B12" s="184" t="s">
        <v>874</v>
      </c>
      <c r="C12" s="185" t="s">
        <v>997</v>
      </c>
      <c r="D12" s="481">
        <v>0</v>
      </c>
      <c r="E12" s="483">
        <v>0</v>
      </c>
      <c r="F12" s="175"/>
      <c r="G12" s="175"/>
    </row>
    <row r="13" spans="2:7" ht="18">
      <c r="B13" s="184" t="s">
        <v>876</v>
      </c>
      <c r="C13" s="185" t="s">
        <v>998</v>
      </c>
      <c r="D13" s="481">
        <v>0</v>
      </c>
      <c r="E13" s="483">
        <v>0</v>
      </c>
      <c r="F13" s="175"/>
      <c r="G13" s="175"/>
    </row>
    <row r="14" spans="2:7" ht="18">
      <c r="B14" s="184" t="s">
        <v>878</v>
      </c>
      <c r="C14" s="185" t="s">
        <v>999</v>
      </c>
      <c r="D14" s="481">
        <v>7334.77</v>
      </c>
      <c r="E14" s="483">
        <v>-1845.02</v>
      </c>
      <c r="F14" s="175"/>
      <c r="G14" s="175"/>
    </row>
    <row r="15" spans="2:7" ht="18">
      <c r="B15" s="186" t="s">
        <v>880</v>
      </c>
      <c r="C15" s="187" t="s">
        <v>132</v>
      </c>
      <c r="D15" s="484">
        <v>4238651.79</v>
      </c>
      <c r="E15" s="485">
        <v>-3249379.19</v>
      </c>
      <c r="F15" s="175"/>
      <c r="G15" s="175"/>
    </row>
    <row r="16" spans="2:7" ht="18">
      <c r="B16" s="175"/>
      <c r="C16" s="175"/>
      <c r="D16" s="175"/>
      <c r="E16" s="175"/>
      <c r="F16" s="175"/>
      <c r="G16" s="175"/>
    </row>
    <row r="17" spans="2:7" ht="18">
      <c r="B17" s="759"/>
      <c r="C17" s="759"/>
      <c r="D17" s="175"/>
      <c r="E17" s="175"/>
      <c r="F17" s="175"/>
      <c r="G17" s="175"/>
    </row>
    <row r="18" spans="2:7" ht="18">
      <c r="B18" s="175"/>
      <c r="C18" s="175"/>
      <c r="D18" s="175"/>
      <c r="E18" s="175"/>
      <c r="F18" s="175"/>
      <c r="G18" s="175"/>
    </row>
    <row r="19" spans="2:7" ht="18">
      <c r="B19" s="188"/>
      <c r="C19" s="175"/>
      <c r="D19" s="175"/>
      <c r="E19" s="175"/>
      <c r="F19" s="175"/>
      <c r="G19" s="175"/>
    </row>
    <row r="20" spans="2:7">
      <c r="B20" s="760"/>
      <c r="C20" s="760"/>
      <c r="D20" s="760"/>
      <c r="E20" s="760"/>
      <c r="F20" s="760"/>
      <c r="G20" s="760"/>
    </row>
    <row r="21" spans="2:7" ht="36" customHeight="1">
      <c r="B21" s="760"/>
      <c r="C21" s="760"/>
      <c r="D21" s="760"/>
      <c r="E21" s="760"/>
      <c r="F21" s="760"/>
      <c r="G21" s="760"/>
    </row>
    <row r="22" spans="2:7" ht="60" customHeight="1">
      <c r="B22" s="760"/>
      <c r="C22" s="760"/>
      <c r="D22" s="760"/>
      <c r="E22" s="760"/>
      <c r="F22" s="760"/>
      <c r="G22" s="760"/>
    </row>
    <row r="23" spans="2:7" ht="18">
      <c r="B23" s="175"/>
      <c r="C23" s="175"/>
      <c r="D23" s="175"/>
      <c r="E23" s="175"/>
      <c r="F23" s="175"/>
      <c r="G23" s="175"/>
    </row>
    <row r="24" spans="2:7" ht="18">
      <c r="B24" s="188"/>
      <c r="C24" s="175"/>
      <c r="D24" s="175"/>
      <c r="E24" s="175"/>
      <c r="F24" s="175"/>
      <c r="G24" s="175"/>
    </row>
    <row r="25" spans="2:7">
      <c r="B25" s="760"/>
      <c r="C25" s="760"/>
      <c r="D25" s="760"/>
      <c r="E25" s="760"/>
      <c r="F25" s="760"/>
      <c r="G25" s="760"/>
    </row>
    <row r="26" spans="2:7" ht="48" customHeight="1">
      <c r="B26" s="761"/>
      <c r="C26" s="761"/>
      <c r="D26" s="761"/>
      <c r="E26" s="761"/>
      <c r="F26" s="761"/>
      <c r="G26" s="761"/>
    </row>
    <row r="27" spans="2:7">
      <c r="B27" s="760"/>
      <c r="C27" s="760"/>
      <c r="D27" s="760"/>
      <c r="E27" s="760"/>
      <c r="F27" s="760"/>
      <c r="G27" s="760"/>
    </row>
    <row r="28" spans="2:7">
      <c r="B28" s="760"/>
      <c r="C28" s="760"/>
      <c r="D28" s="760"/>
      <c r="E28" s="760"/>
      <c r="F28" s="760"/>
      <c r="G28" s="760"/>
    </row>
    <row r="29" spans="2:7" ht="96" customHeight="1">
      <c r="B29" s="760"/>
      <c r="C29" s="760"/>
      <c r="D29" s="760"/>
      <c r="E29" s="760"/>
      <c r="F29" s="760"/>
      <c r="G29" s="760"/>
    </row>
    <row r="30" spans="2:7">
      <c r="B30" s="760"/>
      <c r="C30" s="760"/>
      <c r="D30" s="760"/>
      <c r="E30" s="760"/>
      <c r="F30" s="760"/>
      <c r="G30" s="760"/>
    </row>
    <row r="31" spans="2:7" ht="36" customHeight="1">
      <c r="B31" s="760"/>
      <c r="C31" s="760"/>
      <c r="D31" s="760"/>
      <c r="E31" s="760"/>
      <c r="F31" s="760"/>
      <c r="G31" s="760"/>
    </row>
    <row r="32" spans="2:7">
      <c r="B32" s="760"/>
      <c r="C32" s="760"/>
      <c r="D32" s="760"/>
      <c r="E32" s="760"/>
      <c r="F32" s="760"/>
      <c r="G32" s="760"/>
    </row>
    <row r="33" spans="2:7" ht="60" customHeight="1">
      <c r="B33" s="760"/>
      <c r="C33" s="760"/>
      <c r="D33" s="760"/>
      <c r="E33" s="760"/>
      <c r="F33" s="760"/>
      <c r="G33" s="760"/>
    </row>
    <row r="34" spans="2:7">
      <c r="B34" s="760"/>
      <c r="C34" s="760"/>
      <c r="D34" s="760"/>
      <c r="E34" s="760"/>
      <c r="F34" s="760"/>
      <c r="G34" s="760"/>
    </row>
    <row r="35" spans="2:7" ht="24" customHeight="1">
      <c r="B35" s="760"/>
      <c r="C35" s="760"/>
      <c r="D35" s="760"/>
      <c r="E35" s="760"/>
      <c r="F35" s="760"/>
      <c r="G35" s="760"/>
    </row>
    <row r="36" spans="2:7">
      <c r="B36" s="760"/>
      <c r="C36" s="760"/>
      <c r="D36" s="760"/>
      <c r="E36" s="760"/>
      <c r="F36" s="760"/>
      <c r="G36" s="760"/>
    </row>
    <row r="37" spans="2:7" ht="24" customHeight="1">
      <c r="B37" s="760"/>
      <c r="C37" s="760"/>
      <c r="D37" s="760"/>
      <c r="E37" s="760"/>
      <c r="F37" s="760"/>
      <c r="G37" s="760"/>
    </row>
    <row r="38" spans="2:7">
      <c r="B38" s="760"/>
      <c r="C38" s="760"/>
      <c r="D38" s="760"/>
      <c r="E38" s="760"/>
      <c r="F38" s="760"/>
      <c r="G38" s="760"/>
    </row>
    <row r="39" spans="2:7" ht="60" customHeight="1">
      <c r="B39" s="760"/>
      <c r="C39" s="760"/>
      <c r="D39" s="760"/>
      <c r="E39" s="760"/>
      <c r="F39" s="760"/>
      <c r="G39" s="760"/>
    </row>
    <row r="40" spans="2:7">
      <c r="B40" s="760"/>
      <c r="C40" s="760"/>
      <c r="D40" s="760"/>
      <c r="E40" s="760"/>
      <c r="F40" s="760"/>
      <c r="G40" s="760"/>
    </row>
  </sheetData>
  <mergeCells count="22">
    <mergeCell ref="B37:G37"/>
    <mergeCell ref="B38:G38"/>
    <mergeCell ref="B39:G39"/>
    <mergeCell ref="B40:G40"/>
    <mergeCell ref="B31:G31"/>
    <mergeCell ref="B32:G32"/>
    <mergeCell ref="B33:G33"/>
    <mergeCell ref="B34:G34"/>
    <mergeCell ref="B35:G35"/>
    <mergeCell ref="B36:G36"/>
    <mergeCell ref="B2:E2"/>
    <mergeCell ref="D6:E6"/>
    <mergeCell ref="B17:C17"/>
    <mergeCell ref="B30:G30"/>
    <mergeCell ref="B20:G20"/>
    <mergeCell ref="B21:G21"/>
    <mergeCell ref="B22:G22"/>
    <mergeCell ref="B25:G25"/>
    <mergeCell ref="B26:G26"/>
    <mergeCell ref="B27:G27"/>
    <mergeCell ref="B28:G28"/>
    <mergeCell ref="B29:G29"/>
  </mergeCells>
  <pageMargins left="0.7" right="0.7" top="0.75" bottom="0.75" header="0.3" footer="0.3"/>
  <pageSetup paperSize="9" orientation="portrait" r:id="rId1"/>
  <headerFooter>
    <oddFooter>&amp;C_x000D_&amp;1#&amp;"Calibri"&amp;10&amp;K000000 This document is classified as: INTERNAL</oddFooter>
  </headerFooter>
  <ignoredErrors>
    <ignoredError sqref="B8:B15"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J14"/>
  <sheetViews>
    <sheetView showGridLines="0" zoomScale="90" zoomScaleNormal="90" workbookViewId="0">
      <selection activeCell="C18" sqref="C18"/>
    </sheetView>
  </sheetViews>
  <sheetFormatPr defaultColWidth="9.140625" defaultRowHeight="16.5"/>
  <cols>
    <col min="1" max="1" width="2" style="46" customWidth="1"/>
    <col min="2" max="2" width="7.42578125" style="46" customWidth="1"/>
    <col min="3" max="3" width="43.42578125" style="46" customWidth="1"/>
    <col min="4" max="8" width="18.42578125" style="46" customWidth="1"/>
    <col min="9" max="9" width="19.85546875" style="46" customWidth="1"/>
    <col min="10" max="16384" width="9.140625" style="46"/>
  </cols>
  <sheetData>
    <row r="2" spans="1:10" ht="18.75">
      <c r="B2" s="146" t="s">
        <v>1000</v>
      </c>
      <c r="C2" s="147"/>
      <c r="D2" s="147"/>
      <c r="E2" s="147"/>
      <c r="F2" s="147"/>
      <c r="G2" s="147"/>
      <c r="H2" s="147"/>
      <c r="I2" s="147"/>
      <c r="J2" s="50"/>
    </row>
    <row r="3" spans="1:10" ht="21">
      <c r="A3" s="148"/>
      <c r="B3" s="762" t="str">
        <f>'EU OV1'!B3</f>
        <v>31.12.2023 - in EUR million</v>
      </c>
      <c r="C3" s="718"/>
      <c r="D3" s="149"/>
      <c r="E3" s="149"/>
      <c r="F3" s="149"/>
      <c r="G3" s="149"/>
      <c r="H3" s="149"/>
      <c r="J3" s="50"/>
    </row>
    <row r="5" spans="1:10" ht="22.5" customHeight="1">
      <c r="C5" s="150"/>
      <c r="D5" s="763" t="s">
        <v>1001</v>
      </c>
      <c r="E5" s="765" t="s">
        <v>1002</v>
      </c>
      <c r="F5" s="151"/>
      <c r="G5" s="152"/>
      <c r="H5" s="153"/>
      <c r="I5" s="50"/>
      <c r="J5" s="50"/>
    </row>
    <row r="6" spans="1:10" ht="22.5" customHeight="1">
      <c r="C6" s="154"/>
      <c r="D6" s="766"/>
      <c r="E6" s="766"/>
      <c r="F6" s="763" t="s">
        <v>1165</v>
      </c>
      <c r="G6" s="765" t="s">
        <v>1166</v>
      </c>
      <c r="H6" s="155"/>
      <c r="I6" s="50"/>
      <c r="J6" s="50"/>
    </row>
    <row r="7" spans="1:10" ht="49.5" customHeight="1">
      <c r="C7" s="154"/>
      <c r="D7" s="764"/>
      <c r="E7" s="764"/>
      <c r="F7" s="764"/>
      <c r="G7" s="764"/>
      <c r="H7" s="156" t="s">
        <v>1167</v>
      </c>
      <c r="I7" s="50"/>
      <c r="J7" s="50"/>
    </row>
    <row r="8" spans="1:10" ht="14.25" customHeight="1">
      <c r="C8" s="154"/>
      <c r="D8" s="157" t="s">
        <v>95</v>
      </c>
      <c r="E8" s="158" t="s">
        <v>96</v>
      </c>
      <c r="F8" s="157" t="s">
        <v>97</v>
      </c>
      <c r="G8" s="158" t="s">
        <v>224</v>
      </c>
      <c r="H8" s="157" t="s">
        <v>134</v>
      </c>
      <c r="I8" s="50"/>
      <c r="J8" s="50"/>
    </row>
    <row r="9" spans="1:10" ht="15.75" customHeight="1">
      <c r="B9" s="159">
        <v>1</v>
      </c>
      <c r="C9" s="160" t="s">
        <v>868</v>
      </c>
      <c r="D9" s="161">
        <v>4143999501.9499998</v>
      </c>
      <c r="E9" s="162">
        <v>551925323.00999999</v>
      </c>
      <c r="F9" s="162">
        <v>527075247.66000003</v>
      </c>
      <c r="G9" s="162">
        <v>24850075.350000001</v>
      </c>
      <c r="H9" s="163">
        <v>0</v>
      </c>
      <c r="I9" s="164"/>
      <c r="J9" s="50"/>
    </row>
    <row r="10" spans="1:10" ht="15.75" customHeight="1">
      <c r="B10" s="159">
        <v>2</v>
      </c>
      <c r="C10" s="160" t="s">
        <v>1003</v>
      </c>
      <c r="D10" s="165">
        <v>1216359695.04</v>
      </c>
      <c r="E10" s="166">
        <v>0</v>
      </c>
      <c r="F10" s="166">
        <v>0</v>
      </c>
      <c r="G10" s="166">
        <v>0</v>
      </c>
      <c r="H10" s="167"/>
      <c r="I10" s="50"/>
      <c r="J10" s="50"/>
    </row>
    <row r="11" spans="1:10" ht="15.75" customHeight="1">
      <c r="B11" s="159">
        <v>3</v>
      </c>
      <c r="C11" s="160" t="s">
        <v>132</v>
      </c>
      <c r="D11" s="165">
        <v>5360359196.9899998</v>
      </c>
      <c r="E11" s="166">
        <v>551925323.00999999</v>
      </c>
      <c r="F11" s="166">
        <v>527075247.66000003</v>
      </c>
      <c r="G11" s="166">
        <v>24850075.350000001</v>
      </c>
      <c r="H11" s="166">
        <v>0</v>
      </c>
      <c r="I11" s="50"/>
      <c r="J11" s="50"/>
    </row>
    <row r="12" spans="1:10" ht="15.75" customHeight="1">
      <c r="B12" s="94">
        <v>4</v>
      </c>
      <c r="C12" s="168" t="s">
        <v>1004</v>
      </c>
      <c r="D12" s="169">
        <v>18366047.75</v>
      </c>
      <c r="E12" s="165">
        <v>6561957.6100000003</v>
      </c>
      <c r="F12" s="166">
        <v>6555096.2199999997</v>
      </c>
      <c r="G12" s="170">
        <v>6861.39</v>
      </c>
      <c r="H12" s="171">
        <v>0</v>
      </c>
      <c r="I12" s="50"/>
      <c r="J12" s="50"/>
    </row>
    <row r="13" spans="1:10" ht="15.75" customHeight="1">
      <c r="B13" s="94" t="s">
        <v>754</v>
      </c>
      <c r="C13" s="168" t="s">
        <v>1005</v>
      </c>
      <c r="D13" s="169">
        <v>18366047.75</v>
      </c>
      <c r="E13" s="169">
        <v>6561957.6100000003</v>
      </c>
      <c r="F13" s="172"/>
      <c r="G13" s="173"/>
      <c r="H13" s="173"/>
      <c r="I13" s="50"/>
      <c r="J13" s="50"/>
    </row>
    <row r="14" spans="1:10">
      <c r="C14" s="174"/>
    </row>
  </sheetData>
  <mergeCells count="5">
    <mergeCell ref="B3:C3"/>
    <mergeCell ref="F6:F7"/>
    <mergeCell ref="G6:G7"/>
    <mergeCell ref="D5:D7"/>
    <mergeCell ref="E5:E7"/>
  </mergeCells>
  <pageMargins left="0.7" right="0.7" top="0.75" bottom="0.75" header="0.3" footer="0.3"/>
  <pageSetup paperSize="9" orientation="portrait" horizontalDpi="1200" verticalDpi="1200" r:id="rId1"/>
  <headerFooter>
    <oddFooter>&amp;C_x000D_&amp;1#&amp;"Calibri"&amp;10&amp;K000000 This document is classified as: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DR29"/>
  <sheetViews>
    <sheetView zoomScale="90" zoomScaleNormal="90" zoomScalePageLayoutView="60" workbookViewId="0">
      <selection activeCell="K10" sqref="K10"/>
    </sheetView>
  </sheetViews>
  <sheetFormatPr defaultColWidth="11.5703125" defaultRowHeight="16.5"/>
  <cols>
    <col min="1" max="1" width="3.7109375" style="124" customWidth="1"/>
    <col min="2" max="2" width="8" style="124" customWidth="1"/>
    <col min="3" max="3" width="61.85546875" style="124" bestFit="1" customWidth="1"/>
    <col min="4" max="9" width="20.5703125" style="124" customWidth="1"/>
    <col min="10" max="10" width="11.5703125" style="124"/>
    <col min="11" max="11" width="32.7109375" style="124" customWidth="1"/>
    <col min="12" max="122" width="11.5703125" style="124"/>
    <col min="123" max="16384" width="11.5703125" style="2"/>
  </cols>
  <sheetData>
    <row r="2" spans="1:122" ht="21">
      <c r="A2" s="121"/>
      <c r="B2" s="122" t="s">
        <v>1006</v>
      </c>
    </row>
    <row r="3" spans="1:122">
      <c r="B3" s="46" t="str">
        <f>'EU OV1'!B3</f>
        <v>31.12.2023 - in EUR million</v>
      </c>
      <c r="DD3" s="2"/>
      <c r="DE3" s="2"/>
      <c r="DF3" s="2"/>
      <c r="DG3" s="2"/>
      <c r="DH3" s="2"/>
      <c r="DI3" s="2"/>
      <c r="DJ3" s="2"/>
      <c r="DK3" s="2"/>
      <c r="DL3" s="2"/>
      <c r="DM3" s="2"/>
      <c r="DN3" s="2"/>
      <c r="DO3" s="2"/>
      <c r="DP3" s="2"/>
      <c r="DQ3" s="2"/>
      <c r="DR3" s="2"/>
    </row>
    <row r="4" spans="1:122">
      <c r="DD4" s="2"/>
      <c r="DE4" s="2"/>
      <c r="DF4" s="2"/>
      <c r="DG4" s="2"/>
      <c r="DH4" s="2"/>
      <c r="DI4" s="2"/>
      <c r="DJ4" s="2"/>
      <c r="DK4" s="2"/>
      <c r="DL4" s="2"/>
      <c r="DM4" s="2"/>
      <c r="DN4" s="2"/>
      <c r="DO4" s="2"/>
      <c r="DP4" s="2"/>
      <c r="DQ4" s="2"/>
      <c r="DR4" s="2"/>
    </row>
    <row r="5" spans="1:122" s="126" customFormat="1" ht="39.75" customHeight="1">
      <c r="A5" s="125"/>
      <c r="B5" s="125"/>
      <c r="C5" s="767" t="s">
        <v>1007</v>
      </c>
      <c r="D5" s="768" t="s">
        <v>1008</v>
      </c>
      <c r="E5" s="621"/>
      <c r="F5" s="769" t="s">
        <v>1009</v>
      </c>
      <c r="G5" s="770"/>
      <c r="H5" s="700" t="s">
        <v>1010</v>
      </c>
      <c r="I5" s="700"/>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row>
    <row r="6" spans="1:122" s="126" customFormat="1" ht="39.75" customHeight="1">
      <c r="A6" s="125"/>
      <c r="B6" s="127"/>
      <c r="C6" s="767"/>
      <c r="D6" s="140" t="s">
        <v>947</v>
      </c>
      <c r="E6" s="93" t="s">
        <v>890</v>
      </c>
      <c r="F6" s="140" t="s">
        <v>947</v>
      </c>
      <c r="G6" s="140" t="s">
        <v>890</v>
      </c>
      <c r="H6" s="53" t="s">
        <v>1011</v>
      </c>
      <c r="I6" s="53" t="s">
        <v>1012</v>
      </c>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row>
    <row r="7" spans="1:122" s="27" customFormat="1" ht="16.5" customHeight="1">
      <c r="A7" s="130"/>
      <c r="B7" s="127"/>
      <c r="C7" s="767"/>
      <c r="D7" s="132" t="s">
        <v>95</v>
      </c>
      <c r="E7" s="141" t="s">
        <v>96</v>
      </c>
      <c r="F7" s="141" t="s">
        <v>97</v>
      </c>
      <c r="G7" s="141" t="s">
        <v>224</v>
      </c>
      <c r="H7" s="141" t="s">
        <v>134</v>
      </c>
      <c r="I7" s="141" t="s">
        <v>225</v>
      </c>
      <c r="J7" s="133"/>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row>
    <row r="8" spans="1:122" s="136" customFormat="1">
      <c r="A8" s="133"/>
      <c r="B8" s="142">
        <v>1</v>
      </c>
      <c r="C8" s="134" t="s">
        <v>1013</v>
      </c>
      <c r="D8" s="475">
        <v>2110141367.8399999</v>
      </c>
      <c r="E8" s="475">
        <v>17585.5</v>
      </c>
      <c r="F8" s="475">
        <v>2118770753.47</v>
      </c>
      <c r="G8" s="475">
        <v>0</v>
      </c>
      <c r="H8" s="468">
        <v>266276119.75</v>
      </c>
      <c r="I8" s="476">
        <v>0.125674813716353</v>
      </c>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row>
    <row r="9" spans="1:122" s="136" customFormat="1">
      <c r="A9" s="133"/>
      <c r="B9" s="142">
        <v>2</v>
      </c>
      <c r="C9" s="143" t="s">
        <v>1014</v>
      </c>
      <c r="D9" s="475">
        <v>12544413.91</v>
      </c>
      <c r="E9" s="475">
        <v>183736.84</v>
      </c>
      <c r="F9" s="475">
        <v>12544413.91</v>
      </c>
      <c r="G9" s="475">
        <v>8653.2000000000007</v>
      </c>
      <c r="H9" s="468">
        <v>4904716.4400000004</v>
      </c>
      <c r="I9" s="476">
        <v>0.39071857077007199</v>
      </c>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row>
    <row r="10" spans="1:122" s="136" customFormat="1">
      <c r="A10" s="133"/>
      <c r="B10" s="142">
        <v>3</v>
      </c>
      <c r="C10" s="143" t="s">
        <v>1015</v>
      </c>
      <c r="D10" s="475">
        <v>8150863.79</v>
      </c>
      <c r="E10" s="475">
        <v>3015543.04</v>
      </c>
      <c r="F10" s="475">
        <v>8150863.79</v>
      </c>
      <c r="G10" s="475">
        <v>571629.96</v>
      </c>
      <c r="H10" s="468">
        <v>8471381.1799999997</v>
      </c>
      <c r="I10" s="476">
        <v>0.97121092004221798</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row>
    <row r="11" spans="1:122" s="136" customFormat="1">
      <c r="A11" s="133"/>
      <c r="B11" s="142">
        <v>4</v>
      </c>
      <c r="C11" s="143" t="s">
        <v>1016</v>
      </c>
      <c r="D11" s="475">
        <v>0</v>
      </c>
      <c r="E11" s="475">
        <v>0</v>
      </c>
      <c r="F11" s="475">
        <v>0</v>
      </c>
      <c r="G11" s="475">
        <v>0</v>
      </c>
      <c r="H11" s="468">
        <v>0</v>
      </c>
      <c r="I11" s="476">
        <v>0</v>
      </c>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row>
    <row r="12" spans="1:122" s="136" customFormat="1">
      <c r="A12" s="133"/>
      <c r="B12" s="142">
        <v>5</v>
      </c>
      <c r="C12" s="143" t="s">
        <v>1017</v>
      </c>
      <c r="D12" s="475">
        <v>0</v>
      </c>
      <c r="E12" s="475">
        <v>0</v>
      </c>
      <c r="F12" s="475">
        <v>0</v>
      </c>
      <c r="G12" s="475">
        <v>0</v>
      </c>
      <c r="H12" s="468">
        <v>0</v>
      </c>
      <c r="I12" s="476">
        <v>0</v>
      </c>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row>
    <row r="13" spans="1:122" s="136" customFormat="1">
      <c r="A13" s="133"/>
      <c r="B13" s="142">
        <v>6</v>
      </c>
      <c r="C13" s="143" t="s">
        <v>759</v>
      </c>
      <c r="D13" s="475">
        <v>211056234.99000001</v>
      </c>
      <c r="E13" s="475">
        <v>3025858.1</v>
      </c>
      <c r="F13" s="475">
        <v>206541543.69999999</v>
      </c>
      <c r="G13" s="475">
        <v>1360069.09</v>
      </c>
      <c r="H13" s="468">
        <v>77657011.390000001</v>
      </c>
      <c r="I13" s="476">
        <v>0.37352770066502999</v>
      </c>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row>
    <row r="14" spans="1:122" s="136" customFormat="1">
      <c r="A14" s="133"/>
      <c r="B14" s="142">
        <v>7</v>
      </c>
      <c r="C14" s="143" t="s">
        <v>765</v>
      </c>
      <c r="D14" s="475">
        <v>320674444.24000001</v>
      </c>
      <c r="E14" s="475">
        <v>233049236.80000001</v>
      </c>
      <c r="F14" s="475">
        <v>312241481.79000002</v>
      </c>
      <c r="G14" s="475">
        <v>72543109.430000007</v>
      </c>
      <c r="H14" s="468">
        <v>334485263.82999998</v>
      </c>
      <c r="I14" s="476">
        <v>0.86927925769968895</v>
      </c>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row>
    <row r="15" spans="1:122" s="136" customFormat="1">
      <c r="A15" s="133"/>
      <c r="B15" s="142">
        <v>8</v>
      </c>
      <c r="C15" s="143" t="s">
        <v>1018</v>
      </c>
      <c r="D15" s="475">
        <v>2824788764.4000001</v>
      </c>
      <c r="E15" s="475">
        <v>610341992.75999999</v>
      </c>
      <c r="F15" s="475">
        <v>2816287046.4000001</v>
      </c>
      <c r="G15" s="475">
        <v>176562312.63999999</v>
      </c>
      <c r="H15" s="468">
        <v>2060317969.74</v>
      </c>
      <c r="I15" s="476">
        <v>0.68841352255727195</v>
      </c>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row>
    <row r="16" spans="1:122" s="136" customFormat="1">
      <c r="A16" s="133"/>
      <c r="B16" s="142">
        <v>9</v>
      </c>
      <c r="C16" s="143" t="s">
        <v>1019</v>
      </c>
      <c r="D16" s="475">
        <v>283077603.83999997</v>
      </c>
      <c r="E16" s="475">
        <v>18848611.120000001</v>
      </c>
      <c r="F16" s="475">
        <v>283077603.83999997</v>
      </c>
      <c r="G16" s="475">
        <v>8016908.2300000004</v>
      </c>
      <c r="H16" s="468">
        <v>115106488.58</v>
      </c>
      <c r="I16" s="476">
        <v>0.39542651546903801</v>
      </c>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row>
    <row r="17" spans="1:122" s="136" customFormat="1">
      <c r="A17" s="133"/>
      <c r="B17" s="142">
        <v>10</v>
      </c>
      <c r="C17" s="143" t="s">
        <v>767</v>
      </c>
      <c r="D17" s="475">
        <v>26065405.030000001</v>
      </c>
      <c r="E17" s="475">
        <v>2904886.84</v>
      </c>
      <c r="F17" s="475">
        <v>26001647.350000001</v>
      </c>
      <c r="G17" s="475">
        <v>1282454.6599999999</v>
      </c>
      <c r="H17" s="468">
        <v>28970448.949999999</v>
      </c>
      <c r="I17" s="476">
        <v>1.061806943082896</v>
      </c>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row>
    <row r="18" spans="1:122" s="136" customFormat="1">
      <c r="A18" s="133"/>
      <c r="B18" s="142">
        <v>11</v>
      </c>
      <c r="C18" s="143" t="s">
        <v>1020</v>
      </c>
      <c r="D18" s="475">
        <v>3342016.78</v>
      </c>
      <c r="E18" s="475">
        <v>38471.9</v>
      </c>
      <c r="F18" s="475">
        <v>3342016.78</v>
      </c>
      <c r="G18" s="475">
        <v>7694.38</v>
      </c>
      <c r="H18" s="468">
        <v>5024566.74</v>
      </c>
      <c r="I18" s="476">
        <v>1.5</v>
      </c>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row>
    <row r="19" spans="1:122" s="136" customFormat="1" ht="17.25" customHeight="1">
      <c r="A19" s="133"/>
      <c r="B19" s="142">
        <v>12</v>
      </c>
      <c r="C19" s="143" t="s">
        <v>753</v>
      </c>
      <c r="D19" s="475">
        <v>0</v>
      </c>
      <c r="E19" s="475">
        <v>0</v>
      </c>
      <c r="F19" s="475">
        <v>0</v>
      </c>
      <c r="G19" s="475">
        <v>0</v>
      </c>
      <c r="H19" s="468">
        <v>0</v>
      </c>
      <c r="I19" s="476">
        <v>0</v>
      </c>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row>
    <row r="20" spans="1:122" s="136" customFormat="1" ht="17.25" customHeight="1">
      <c r="A20" s="133"/>
      <c r="B20" s="142">
        <v>13</v>
      </c>
      <c r="C20" s="143" t="s">
        <v>1021</v>
      </c>
      <c r="D20" s="475">
        <v>0</v>
      </c>
      <c r="E20" s="475">
        <v>0</v>
      </c>
      <c r="F20" s="475">
        <v>0</v>
      </c>
      <c r="G20" s="475">
        <v>0</v>
      </c>
      <c r="H20" s="468">
        <v>0</v>
      </c>
      <c r="I20" s="476">
        <v>0</v>
      </c>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row>
    <row r="21" spans="1:122" s="136" customFormat="1" ht="17.25" customHeight="1">
      <c r="A21" s="133"/>
      <c r="B21" s="142">
        <v>14</v>
      </c>
      <c r="C21" s="143" t="s">
        <v>1022</v>
      </c>
      <c r="D21" s="475">
        <v>13093549.26</v>
      </c>
      <c r="E21" s="475">
        <v>0</v>
      </c>
      <c r="F21" s="475">
        <v>13093549.26</v>
      </c>
      <c r="G21" s="475">
        <v>0</v>
      </c>
      <c r="H21" s="468">
        <v>2199716.2799999998</v>
      </c>
      <c r="I21" s="476">
        <v>0.16800000032993301</v>
      </c>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row>
    <row r="22" spans="1:122" s="136" customFormat="1">
      <c r="A22" s="133"/>
      <c r="B22" s="142">
        <v>15</v>
      </c>
      <c r="C22" s="143" t="s">
        <v>1023</v>
      </c>
      <c r="D22" s="475">
        <v>6077178.8099999996</v>
      </c>
      <c r="E22" s="475">
        <v>0</v>
      </c>
      <c r="F22" s="475">
        <v>6077178.8099999996</v>
      </c>
      <c r="G22" s="475">
        <v>0</v>
      </c>
      <c r="H22" s="468">
        <v>6077178.8099999996</v>
      </c>
      <c r="I22" s="476">
        <v>1</v>
      </c>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row>
    <row r="23" spans="1:122" s="136" customFormat="1">
      <c r="A23" s="133"/>
      <c r="B23" s="142">
        <v>16</v>
      </c>
      <c r="C23" s="143" t="s">
        <v>1024</v>
      </c>
      <c r="D23" s="475">
        <v>265601984.46000001</v>
      </c>
      <c r="E23" s="475">
        <v>0</v>
      </c>
      <c r="F23" s="475">
        <v>265601984.46000001</v>
      </c>
      <c r="G23" s="475">
        <v>0</v>
      </c>
      <c r="H23" s="468">
        <v>143183025.53</v>
      </c>
      <c r="I23" s="476">
        <v>0.539088688742699</v>
      </c>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row>
    <row r="24" spans="1:122" s="136" customFormat="1">
      <c r="A24" s="133"/>
      <c r="B24" s="144">
        <v>17</v>
      </c>
      <c r="C24" s="145" t="s">
        <v>1025</v>
      </c>
      <c r="D24" s="477">
        <v>6084613827.3500004</v>
      </c>
      <c r="E24" s="477">
        <v>871425922.89999998</v>
      </c>
      <c r="F24" s="477">
        <v>6071730083.5600004</v>
      </c>
      <c r="G24" s="477">
        <v>260352831.58999997</v>
      </c>
      <c r="H24" s="471">
        <v>3052673887.2199998</v>
      </c>
      <c r="I24" s="478">
        <v>0.48209632250965001</v>
      </c>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row>
    <row r="25" spans="1:122" s="136" customFormat="1" ht="15.75" customHeight="1">
      <c r="A25" s="133"/>
      <c r="B25" s="133"/>
      <c r="C25" s="133"/>
      <c r="D25" s="133"/>
      <c r="E25" s="133"/>
      <c r="F25" s="133"/>
      <c r="G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row>
    <row r="26" spans="1:122" s="136" customFormat="1">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row>
    <row r="27" spans="1:122" s="136" customFormat="1">
      <c r="A27" s="133"/>
      <c r="B27" s="133"/>
      <c r="C27" s="133"/>
      <c r="D27" s="133"/>
      <c r="E27" s="133"/>
      <c r="F27" s="133"/>
      <c r="G27" s="133"/>
      <c r="H27" s="133"/>
      <c r="I27" s="133"/>
      <c r="J27" s="125"/>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row>
    <row r="28" spans="1:122">
      <c r="DD28" s="2"/>
      <c r="DE28" s="2"/>
      <c r="DF28" s="2"/>
      <c r="DG28" s="2"/>
      <c r="DH28" s="2"/>
      <c r="DI28" s="2"/>
      <c r="DJ28" s="2"/>
      <c r="DK28" s="2"/>
      <c r="DL28" s="2"/>
      <c r="DM28" s="2"/>
      <c r="DN28" s="2"/>
      <c r="DO28" s="2"/>
      <c r="DP28" s="2"/>
      <c r="DQ28" s="2"/>
      <c r="DR28" s="2"/>
    </row>
    <row r="29" spans="1:122">
      <c r="DD29" s="2"/>
      <c r="DE29" s="2"/>
      <c r="DF29" s="2"/>
      <c r="DG29" s="2"/>
      <c r="DH29" s="2"/>
      <c r="DI29" s="2"/>
      <c r="DJ29" s="2"/>
      <c r="DK29" s="2"/>
      <c r="DL29" s="2"/>
      <c r="DM29" s="2"/>
      <c r="DN29" s="2"/>
      <c r="DO29" s="2"/>
      <c r="DP29" s="2"/>
      <c r="DQ29" s="2"/>
      <c r="DR29" s="2"/>
    </row>
  </sheetData>
  <mergeCells count="4">
    <mergeCell ref="C5:C7"/>
    <mergeCell ref="D5:E5"/>
    <mergeCell ref="F5:G5"/>
    <mergeCell ref="H5:I5"/>
  </mergeCells>
  <pageMargins left="0.7" right="0.7" top="0.78740157499999996" bottom="0.78740157499999996" header="0.3" footer="0.3"/>
  <pageSetup paperSize="9" scale="10" orientation="landscape" r:id="rId1"/>
  <headerFooter>
    <oddFooter>&amp;C_x000D_&amp;1#&amp;"Calibri"&amp;10&amp;K000000 This document is classified as: INTERNAL</oddFooter>
  </headerFooter>
  <colBreaks count="1" manualBreakCount="1">
    <brk id="1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DX29"/>
  <sheetViews>
    <sheetView zoomScale="90" zoomScaleNormal="90" zoomScaleSheetLayoutView="90" workbookViewId="0">
      <selection activeCell="C31" sqref="C31"/>
    </sheetView>
  </sheetViews>
  <sheetFormatPr defaultColWidth="22.7109375" defaultRowHeight="16.5"/>
  <cols>
    <col min="1" max="1" width="2.140625" style="124" customWidth="1"/>
    <col min="2" max="2" width="5.5703125" style="124" customWidth="1"/>
    <col min="3" max="3" width="80" style="124" customWidth="1"/>
    <col min="4" max="20" width="9.5703125" style="124" customWidth="1"/>
    <col min="21" max="21" width="22.7109375" style="124"/>
    <col min="22" max="22" width="33.85546875" style="124" customWidth="1"/>
    <col min="23" max="128" width="22.7109375" style="124"/>
    <col min="129" max="16384" width="22.7109375" style="2"/>
  </cols>
  <sheetData>
    <row r="2" spans="1:128" ht="21">
      <c r="A2" s="121"/>
      <c r="B2" s="122" t="s">
        <v>1026</v>
      </c>
      <c r="C2" s="123"/>
    </row>
    <row r="3" spans="1:128" ht="18.75">
      <c r="B3" s="46" t="str">
        <f>'EU OV1'!B3</f>
        <v>31.12.2023 - in EUR million</v>
      </c>
      <c r="C3" s="123"/>
      <c r="DJ3" s="2"/>
      <c r="DK3" s="2"/>
      <c r="DL3" s="2"/>
      <c r="DM3" s="2"/>
      <c r="DN3" s="2"/>
      <c r="DO3" s="2"/>
      <c r="DP3" s="2"/>
      <c r="DQ3" s="2"/>
      <c r="DR3" s="2"/>
      <c r="DS3" s="2"/>
      <c r="DT3" s="2"/>
      <c r="DU3" s="2"/>
      <c r="DV3" s="2"/>
      <c r="DW3" s="2"/>
      <c r="DX3" s="2"/>
    </row>
    <row r="4" spans="1:128" ht="17.25" customHeight="1">
      <c r="DJ4" s="2"/>
      <c r="DK4" s="2"/>
      <c r="DL4" s="2"/>
      <c r="DM4" s="2"/>
      <c r="DN4" s="2"/>
      <c r="DO4" s="2"/>
      <c r="DP4" s="2"/>
      <c r="DQ4" s="2"/>
      <c r="DR4" s="2"/>
      <c r="DS4" s="2"/>
      <c r="DT4" s="2"/>
      <c r="DU4" s="2"/>
      <c r="DV4" s="2"/>
      <c r="DW4" s="2"/>
      <c r="DX4" s="2"/>
    </row>
    <row r="5" spans="1:128" s="126" customFormat="1" ht="17.25" customHeight="1">
      <c r="A5" s="125"/>
      <c r="B5" s="125"/>
      <c r="C5" s="767" t="s">
        <v>1007</v>
      </c>
      <c r="D5" s="621" t="s">
        <v>1027</v>
      </c>
      <c r="E5" s="621"/>
      <c r="F5" s="621"/>
      <c r="G5" s="621"/>
      <c r="H5" s="621"/>
      <c r="I5" s="621"/>
      <c r="J5" s="621"/>
      <c r="K5" s="621"/>
      <c r="L5" s="621"/>
      <c r="M5" s="621"/>
      <c r="N5" s="621"/>
      <c r="O5" s="621"/>
      <c r="P5" s="621"/>
      <c r="Q5" s="621"/>
      <c r="R5" s="621"/>
      <c r="S5" s="771" t="s">
        <v>132</v>
      </c>
      <c r="T5" s="771" t="s">
        <v>1028</v>
      </c>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row>
    <row r="6" spans="1:128" s="126" customFormat="1" ht="28.5" customHeight="1">
      <c r="A6" s="125"/>
      <c r="B6" s="127"/>
      <c r="C6" s="767"/>
      <c r="D6" s="128">
        <v>0</v>
      </c>
      <c r="E6" s="104">
        <v>0.02</v>
      </c>
      <c r="F6" s="128">
        <v>0.04</v>
      </c>
      <c r="G6" s="104">
        <v>0.1</v>
      </c>
      <c r="H6" s="104">
        <v>0.2</v>
      </c>
      <c r="I6" s="104">
        <v>0.35</v>
      </c>
      <c r="J6" s="104">
        <v>0.5</v>
      </c>
      <c r="K6" s="104">
        <v>0.7</v>
      </c>
      <c r="L6" s="104">
        <v>0.75</v>
      </c>
      <c r="M6" s="129">
        <v>1</v>
      </c>
      <c r="N6" s="129">
        <v>1.5</v>
      </c>
      <c r="O6" s="129">
        <v>2.5</v>
      </c>
      <c r="P6" s="129">
        <v>3.7</v>
      </c>
      <c r="Q6" s="129">
        <v>12.5</v>
      </c>
      <c r="R6" s="129" t="s">
        <v>1029</v>
      </c>
      <c r="S6" s="771"/>
      <c r="T6" s="771"/>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row>
    <row r="7" spans="1:128" s="27" customFormat="1" ht="17.25" customHeight="1">
      <c r="A7" s="130"/>
      <c r="B7" s="127"/>
      <c r="C7" s="767"/>
      <c r="D7" s="131" t="s">
        <v>95</v>
      </c>
      <c r="E7" s="131" t="s">
        <v>96</v>
      </c>
      <c r="F7" s="131" t="s">
        <v>97</v>
      </c>
      <c r="G7" s="131" t="s">
        <v>224</v>
      </c>
      <c r="H7" s="131" t="s">
        <v>134</v>
      </c>
      <c r="I7" s="131" t="s">
        <v>225</v>
      </c>
      <c r="J7" s="131" t="s">
        <v>226</v>
      </c>
      <c r="K7" s="131" t="s">
        <v>276</v>
      </c>
      <c r="L7" s="131" t="s">
        <v>559</v>
      </c>
      <c r="M7" s="131" t="s">
        <v>560</v>
      </c>
      <c r="N7" s="131" t="s">
        <v>561</v>
      </c>
      <c r="O7" s="131" t="s">
        <v>562</v>
      </c>
      <c r="P7" s="131" t="s">
        <v>563</v>
      </c>
      <c r="Q7" s="131" t="s">
        <v>851</v>
      </c>
      <c r="R7" s="131" t="s">
        <v>852</v>
      </c>
      <c r="S7" s="132" t="s">
        <v>1030</v>
      </c>
      <c r="T7" s="132" t="s">
        <v>1031</v>
      </c>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row>
    <row r="8" spans="1:128" s="136" customFormat="1">
      <c r="A8" s="133"/>
      <c r="B8" s="134">
        <v>1</v>
      </c>
      <c r="C8" s="135" t="s">
        <v>1013</v>
      </c>
      <c r="D8" s="468">
        <v>1524386339.8</v>
      </c>
      <c r="E8" s="468">
        <v>0</v>
      </c>
      <c r="F8" s="468">
        <v>25582894.329999998</v>
      </c>
      <c r="G8" s="468">
        <v>310298274.35000002</v>
      </c>
      <c r="H8" s="468">
        <v>8737563.7599999998</v>
      </c>
      <c r="I8" s="468">
        <v>0</v>
      </c>
      <c r="J8" s="468">
        <v>34580434.899999999</v>
      </c>
      <c r="K8" s="468">
        <v>0</v>
      </c>
      <c r="L8" s="468">
        <v>0</v>
      </c>
      <c r="M8" s="468">
        <v>215185246.34</v>
      </c>
      <c r="N8" s="468">
        <v>0</v>
      </c>
      <c r="O8" s="468">
        <v>0</v>
      </c>
      <c r="P8" s="468">
        <v>0</v>
      </c>
      <c r="Q8" s="468">
        <v>0</v>
      </c>
      <c r="R8" s="468">
        <v>0</v>
      </c>
      <c r="S8" s="469">
        <v>2118770753.48</v>
      </c>
      <c r="T8" s="469">
        <v>1265841723.46</v>
      </c>
      <c r="U8" s="470"/>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row>
    <row r="9" spans="1:128" s="136" customFormat="1">
      <c r="A9" s="133"/>
      <c r="B9" s="134">
        <v>2</v>
      </c>
      <c r="C9" s="87" t="s">
        <v>1014</v>
      </c>
      <c r="D9" s="468">
        <v>0</v>
      </c>
      <c r="E9" s="468">
        <v>0</v>
      </c>
      <c r="F9" s="468">
        <v>0</v>
      </c>
      <c r="G9" s="468">
        <v>0</v>
      </c>
      <c r="H9" s="468">
        <v>9560438.3399999999</v>
      </c>
      <c r="I9" s="468">
        <v>0</v>
      </c>
      <c r="J9" s="468">
        <v>0</v>
      </c>
      <c r="K9" s="468">
        <v>0</v>
      </c>
      <c r="L9" s="468">
        <v>0</v>
      </c>
      <c r="M9" s="468">
        <v>2992628.77</v>
      </c>
      <c r="N9" s="468">
        <v>0</v>
      </c>
      <c r="O9" s="468">
        <v>0</v>
      </c>
      <c r="P9" s="468">
        <v>0</v>
      </c>
      <c r="Q9" s="468">
        <v>0</v>
      </c>
      <c r="R9" s="468">
        <v>0</v>
      </c>
      <c r="S9" s="469">
        <v>12553067.109999999</v>
      </c>
      <c r="T9" s="469">
        <v>12553067.109999999</v>
      </c>
      <c r="U9" s="470"/>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row>
    <row r="10" spans="1:128" s="136" customFormat="1">
      <c r="A10" s="133"/>
      <c r="B10" s="134">
        <v>3</v>
      </c>
      <c r="C10" s="87" t="s">
        <v>1015</v>
      </c>
      <c r="D10" s="468">
        <v>0</v>
      </c>
      <c r="E10" s="468">
        <v>0</v>
      </c>
      <c r="F10" s="468">
        <v>0</v>
      </c>
      <c r="G10" s="468">
        <v>0</v>
      </c>
      <c r="H10" s="468">
        <v>19309.57</v>
      </c>
      <c r="I10" s="468">
        <v>0</v>
      </c>
      <c r="J10" s="468">
        <v>471329.84</v>
      </c>
      <c r="K10" s="468">
        <v>0</v>
      </c>
      <c r="L10" s="468">
        <v>0</v>
      </c>
      <c r="M10" s="468">
        <v>8231854.3399999999</v>
      </c>
      <c r="N10" s="468">
        <v>0</v>
      </c>
      <c r="O10" s="468">
        <v>0</v>
      </c>
      <c r="P10" s="468">
        <v>0</v>
      </c>
      <c r="Q10" s="468">
        <v>0</v>
      </c>
      <c r="R10" s="468">
        <v>0</v>
      </c>
      <c r="S10" s="469">
        <v>8722493.75</v>
      </c>
      <c r="T10" s="469">
        <v>8722493.75</v>
      </c>
      <c r="U10" s="470"/>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row>
    <row r="11" spans="1:128" s="136" customFormat="1">
      <c r="A11" s="133"/>
      <c r="B11" s="134">
        <v>4</v>
      </c>
      <c r="C11" s="87" t="s">
        <v>1016</v>
      </c>
      <c r="D11" s="468">
        <v>0</v>
      </c>
      <c r="E11" s="468">
        <v>0</v>
      </c>
      <c r="F11" s="468">
        <v>0</v>
      </c>
      <c r="G11" s="468">
        <v>0</v>
      </c>
      <c r="H11" s="468">
        <v>0</v>
      </c>
      <c r="I11" s="468">
        <v>0</v>
      </c>
      <c r="J11" s="468">
        <v>0</v>
      </c>
      <c r="K11" s="468">
        <v>0</v>
      </c>
      <c r="L11" s="468">
        <v>0</v>
      </c>
      <c r="M11" s="468">
        <v>0</v>
      </c>
      <c r="N11" s="468">
        <v>0</v>
      </c>
      <c r="O11" s="468">
        <v>0</v>
      </c>
      <c r="P11" s="468">
        <v>0</v>
      </c>
      <c r="Q11" s="468">
        <v>0</v>
      </c>
      <c r="R11" s="468">
        <v>0</v>
      </c>
      <c r="S11" s="469">
        <v>0</v>
      </c>
      <c r="T11" s="469">
        <v>0</v>
      </c>
      <c r="U11" s="470"/>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row>
    <row r="12" spans="1:128" s="136" customFormat="1">
      <c r="A12" s="133"/>
      <c r="B12" s="134">
        <v>5</v>
      </c>
      <c r="C12" s="87" t="s">
        <v>1017</v>
      </c>
      <c r="D12" s="468">
        <v>0</v>
      </c>
      <c r="E12" s="468">
        <v>0</v>
      </c>
      <c r="F12" s="468">
        <v>0</v>
      </c>
      <c r="G12" s="468">
        <v>0</v>
      </c>
      <c r="H12" s="468">
        <v>0</v>
      </c>
      <c r="I12" s="468">
        <v>0</v>
      </c>
      <c r="J12" s="468">
        <v>0</v>
      </c>
      <c r="K12" s="468">
        <v>0</v>
      </c>
      <c r="L12" s="468">
        <v>0</v>
      </c>
      <c r="M12" s="468">
        <v>0</v>
      </c>
      <c r="N12" s="468">
        <v>0</v>
      </c>
      <c r="O12" s="468">
        <v>0</v>
      </c>
      <c r="P12" s="468">
        <v>0</v>
      </c>
      <c r="Q12" s="468">
        <v>0</v>
      </c>
      <c r="R12" s="468">
        <v>0</v>
      </c>
      <c r="S12" s="469">
        <v>0</v>
      </c>
      <c r="T12" s="469">
        <v>0</v>
      </c>
      <c r="U12" s="470"/>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row>
    <row r="13" spans="1:128" s="136" customFormat="1">
      <c r="A13" s="133"/>
      <c r="B13" s="134">
        <v>6</v>
      </c>
      <c r="C13" s="87" t="s">
        <v>759</v>
      </c>
      <c r="D13" s="468">
        <v>0</v>
      </c>
      <c r="E13" s="468">
        <v>0</v>
      </c>
      <c r="F13" s="468">
        <v>0</v>
      </c>
      <c r="G13" s="468">
        <v>0</v>
      </c>
      <c r="H13" s="468">
        <v>90780657.849999994</v>
      </c>
      <c r="I13" s="468">
        <v>0</v>
      </c>
      <c r="J13" s="468">
        <v>115240150.26000001</v>
      </c>
      <c r="K13" s="468">
        <v>0</v>
      </c>
      <c r="L13" s="468">
        <v>0</v>
      </c>
      <c r="M13" s="468">
        <v>1880804.69</v>
      </c>
      <c r="N13" s="468">
        <v>0</v>
      </c>
      <c r="O13" s="468">
        <v>0</v>
      </c>
      <c r="P13" s="468">
        <v>0</v>
      </c>
      <c r="Q13" s="468">
        <v>0</v>
      </c>
      <c r="R13" s="468">
        <v>0</v>
      </c>
      <c r="S13" s="469">
        <v>207901612.80000001</v>
      </c>
      <c r="T13" s="469">
        <v>40507410.579999998</v>
      </c>
      <c r="U13" s="470"/>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row>
    <row r="14" spans="1:128" s="136" customFormat="1">
      <c r="A14" s="133"/>
      <c r="B14" s="134">
        <v>7</v>
      </c>
      <c r="C14" s="87" t="s">
        <v>765</v>
      </c>
      <c r="D14" s="468">
        <v>0</v>
      </c>
      <c r="E14" s="468">
        <v>0</v>
      </c>
      <c r="F14" s="468">
        <v>0</v>
      </c>
      <c r="G14" s="468">
        <v>0</v>
      </c>
      <c r="H14" s="468">
        <v>0</v>
      </c>
      <c r="I14" s="468">
        <v>0</v>
      </c>
      <c r="J14" s="468">
        <v>4966290.22</v>
      </c>
      <c r="K14" s="468">
        <v>2265</v>
      </c>
      <c r="L14" s="468">
        <v>0</v>
      </c>
      <c r="M14" s="468">
        <v>379816036.00999999</v>
      </c>
      <c r="N14" s="468">
        <v>0</v>
      </c>
      <c r="O14" s="468">
        <v>0</v>
      </c>
      <c r="P14" s="468">
        <v>0</v>
      </c>
      <c r="Q14" s="468">
        <v>0</v>
      </c>
      <c r="R14" s="468">
        <v>0</v>
      </c>
      <c r="S14" s="469">
        <v>384784591.23000002</v>
      </c>
      <c r="T14" s="469">
        <v>379818301.00999999</v>
      </c>
      <c r="U14" s="470"/>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row>
    <row r="15" spans="1:128" s="136" customFormat="1">
      <c r="A15" s="133"/>
      <c r="B15" s="134">
        <v>8</v>
      </c>
      <c r="C15" s="87" t="s">
        <v>763</v>
      </c>
      <c r="D15" s="468">
        <v>0</v>
      </c>
      <c r="E15" s="468">
        <v>0</v>
      </c>
      <c r="F15" s="468">
        <v>0</v>
      </c>
      <c r="G15" s="468">
        <v>0</v>
      </c>
      <c r="H15" s="468">
        <v>0</v>
      </c>
      <c r="I15" s="468">
        <v>0</v>
      </c>
      <c r="J15" s="468">
        <v>0</v>
      </c>
      <c r="K15" s="468">
        <v>0</v>
      </c>
      <c r="L15" s="468">
        <v>2992849359.0500002</v>
      </c>
      <c r="M15" s="468">
        <v>0</v>
      </c>
      <c r="N15" s="468">
        <v>0</v>
      </c>
      <c r="O15" s="468">
        <v>0</v>
      </c>
      <c r="P15" s="468">
        <v>0</v>
      </c>
      <c r="Q15" s="468">
        <v>0</v>
      </c>
      <c r="R15" s="468">
        <v>0</v>
      </c>
      <c r="S15" s="469">
        <v>2992849359.0500002</v>
      </c>
      <c r="T15" s="469">
        <v>2992849359.0500002</v>
      </c>
      <c r="U15" s="470"/>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row>
    <row r="16" spans="1:128" s="136" customFormat="1">
      <c r="A16" s="133"/>
      <c r="B16" s="134">
        <v>9</v>
      </c>
      <c r="C16" s="87" t="s">
        <v>1032</v>
      </c>
      <c r="D16" s="468">
        <v>0</v>
      </c>
      <c r="E16" s="468">
        <v>0</v>
      </c>
      <c r="F16" s="468">
        <v>0</v>
      </c>
      <c r="G16" s="468">
        <v>0</v>
      </c>
      <c r="H16" s="468">
        <v>0</v>
      </c>
      <c r="I16" s="468">
        <v>149924609.34999999</v>
      </c>
      <c r="J16" s="468">
        <v>116760567.27</v>
      </c>
      <c r="K16" s="468">
        <v>0</v>
      </c>
      <c r="L16" s="468">
        <v>23473335.449999999</v>
      </c>
      <c r="M16" s="468">
        <v>0</v>
      </c>
      <c r="N16" s="468">
        <v>0</v>
      </c>
      <c r="O16" s="468">
        <v>0</v>
      </c>
      <c r="P16" s="468">
        <v>0</v>
      </c>
      <c r="Q16" s="468">
        <v>0</v>
      </c>
      <c r="R16" s="468">
        <v>936000</v>
      </c>
      <c r="S16" s="469">
        <v>291094512.06999999</v>
      </c>
      <c r="T16" s="469">
        <v>291094512.06999999</v>
      </c>
      <c r="U16" s="470"/>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row>
    <row r="17" spans="1:128" s="136" customFormat="1">
      <c r="A17" s="133"/>
      <c r="B17" s="134">
        <v>10</v>
      </c>
      <c r="C17" s="87" t="s">
        <v>767</v>
      </c>
      <c r="D17" s="468">
        <v>0</v>
      </c>
      <c r="E17" s="468">
        <v>0</v>
      </c>
      <c r="F17" s="468">
        <v>0</v>
      </c>
      <c r="G17" s="468">
        <v>0</v>
      </c>
      <c r="H17" s="468">
        <v>0</v>
      </c>
      <c r="I17" s="468">
        <v>0</v>
      </c>
      <c r="J17" s="468">
        <v>0</v>
      </c>
      <c r="K17" s="468">
        <v>0</v>
      </c>
      <c r="L17" s="468">
        <v>0</v>
      </c>
      <c r="M17" s="468">
        <v>23911408.129999999</v>
      </c>
      <c r="N17" s="468">
        <v>3372693.88</v>
      </c>
      <c r="O17" s="468">
        <v>0</v>
      </c>
      <c r="P17" s="468">
        <v>0</v>
      </c>
      <c r="Q17" s="468">
        <v>0</v>
      </c>
      <c r="R17" s="468">
        <v>0</v>
      </c>
      <c r="S17" s="469">
        <v>27284102.009999998</v>
      </c>
      <c r="T17" s="469">
        <v>27284102.009999998</v>
      </c>
      <c r="U17" s="470"/>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row>
    <row r="18" spans="1:128" s="136" customFormat="1">
      <c r="A18" s="133"/>
      <c r="B18" s="134">
        <v>11</v>
      </c>
      <c r="C18" s="87" t="s">
        <v>1020</v>
      </c>
      <c r="D18" s="468">
        <v>0</v>
      </c>
      <c r="E18" s="468">
        <v>0</v>
      </c>
      <c r="F18" s="468">
        <v>0</v>
      </c>
      <c r="G18" s="468">
        <v>0</v>
      </c>
      <c r="H18" s="468">
        <v>0</v>
      </c>
      <c r="I18" s="468">
        <v>0</v>
      </c>
      <c r="J18" s="468">
        <v>0</v>
      </c>
      <c r="K18" s="468">
        <v>0</v>
      </c>
      <c r="L18" s="468">
        <v>0</v>
      </c>
      <c r="M18" s="468">
        <v>0</v>
      </c>
      <c r="N18" s="468">
        <v>3349711.16</v>
      </c>
      <c r="O18" s="468">
        <v>0</v>
      </c>
      <c r="P18" s="468">
        <v>0</v>
      </c>
      <c r="Q18" s="468">
        <v>0</v>
      </c>
      <c r="R18" s="468">
        <v>0</v>
      </c>
      <c r="S18" s="469">
        <v>3349711.16</v>
      </c>
      <c r="T18" s="469">
        <v>3349711.16</v>
      </c>
      <c r="U18" s="470"/>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row>
    <row r="19" spans="1:128" s="136" customFormat="1">
      <c r="A19" s="133"/>
      <c r="B19" s="134">
        <v>12</v>
      </c>
      <c r="C19" s="87" t="s">
        <v>753</v>
      </c>
      <c r="D19" s="468">
        <v>0</v>
      </c>
      <c r="E19" s="468">
        <v>0</v>
      </c>
      <c r="F19" s="468">
        <v>0</v>
      </c>
      <c r="G19" s="468">
        <v>0</v>
      </c>
      <c r="H19" s="468">
        <v>0</v>
      </c>
      <c r="I19" s="468">
        <v>0</v>
      </c>
      <c r="J19" s="468">
        <v>0</v>
      </c>
      <c r="K19" s="468">
        <v>0</v>
      </c>
      <c r="L19" s="468">
        <v>0</v>
      </c>
      <c r="M19" s="468">
        <v>0</v>
      </c>
      <c r="N19" s="468">
        <v>0</v>
      </c>
      <c r="O19" s="468">
        <v>0</v>
      </c>
      <c r="P19" s="468">
        <v>0</v>
      </c>
      <c r="Q19" s="468">
        <v>0</v>
      </c>
      <c r="R19" s="468">
        <v>0</v>
      </c>
      <c r="S19" s="469">
        <v>0</v>
      </c>
      <c r="T19" s="469">
        <v>0</v>
      </c>
      <c r="U19" s="470"/>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row>
    <row r="20" spans="1:128" s="136" customFormat="1">
      <c r="A20" s="133"/>
      <c r="B20" s="134">
        <v>13</v>
      </c>
      <c r="C20" s="87" t="s">
        <v>1033</v>
      </c>
      <c r="D20" s="468">
        <v>0</v>
      </c>
      <c r="E20" s="468">
        <v>0</v>
      </c>
      <c r="F20" s="468">
        <v>0</v>
      </c>
      <c r="G20" s="468">
        <v>0</v>
      </c>
      <c r="H20" s="468">
        <v>0</v>
      </c>
      <c r="I20" s="468">
        <v>0</v>
      </c>
      <c r="J20" s="468">
        <v>0</v>
      </c>
      <c r="K20" s="468">
        <v>0</v>
      </c>
      <c r="L20" s="468">
        <v>0</v>
      </c>
      <c r="M20" s="468">
        <v>0</v>
      </c>
      <c r="N20" s="468">
        <v>0</v>
      </c>
      <c r="O20" s="468">
        <v>0</v>
      </c>
      <c r="P20" s="468">
        <v>0</v>
      </c>
      <c r="Q20" s="468">
        <v>0</v>
      </c>
      <c r="R20" s="468">
        <v>0</v>
      </c>
      <c r="S20" s="469">
        <v>0</v>
      </c>
      <c r="T20" s="469">
        <v>0</v>
      </c>
      <c r="U20" s="470"/>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row>
    <row r="21" spans="1:128" s="136" customFormat="1">
      <c r="A21" s="133"/>
      <c r="B21" s="134">
        <v>14</v>
      </c>
      <c r="C21" s="87" t="s">
        <v>1034</v>
      </c>
      <c r="D21" s="468">
        <v>0</v>
      </c>
      <c r="E21" s="468">
        <v>0</v>
      </c>
      <c r="F21" s="468">
        <v>0</v>
      </c>
      <c r="G21" s="468">
        <v>0</v>
      </c>
      <c r="H21" s="468">
        <v>0</v>
      </c>
      <c r="I21" s="468">
        <v>0</v>
      </c>
      <c r="J21" s="468">
        <v>0</v>
      </c>
      <c r="K21" s="468">
        <v>0</v>
      </c>
      <c r="L21" s="468">
        <v>0</v>
      </c>
      <c r="M21" s="468">
        <v>0</v>
      </c>
      <c r="N21" s="468">
        <v>0</v>
      </c>
      <c r="O21" s="468">
        <v>0</v>
      </c>
      <c r="P21" s="468">
        <v>0</v>
      </c>
      <c r="Q21" s="468">
        <v>0</v>
      </c>
      <c r="R21" s="468">
        <v>13093549.26</v>
      </c>
      <c r="S21" s="469">
        <v>13093549.26</v>
      </c>
      <c r="T21" s="469">
        <v>13093549.26</v>
      </c>
      <c r="U21" s="470"/>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row>
    <row r="22" spans="1:128" s="136" customFormat="1">
      <c r="A22" s="133"/>
      <c r="B22" s="134">
        <v>15</v>
      </c>
      <c r="C22" s="87" t="s">
        <v>1035</v>
      </c>
      <c r="D22" s="468">
        <v>0</v>
      </c>
      <c r="E22" s="468">
        <v>0</v>
      </c>
      <c r="F22" s="468">
        <v>0</v>
      </c>
      <c r="G22" s="468">
        <v>0</v>
      </c>
      <c r="H22" s="468">
        <v>0</v>
      </c>
      <c r="I22" s="468">
        <v>0</v>
      </c>
      <c r="J22" s="468">
        <v>0</v>
      </c>
      <c r="K22" s="468">
        <v>0</v>
      </c>
      <c r="L22" s="468">
        <v>0</v>
      </c>
      <c r="M22" s="468">
        <v>6077178.8099999996</v>
      </c>
      <c r="N22" s="468">
        <v>0</v>
      </c>
      <c r="O22" s="468">
        <v>0</v>
      </c>
      <c r="P22" s="468">
        <v>0</v>
      </c>
      <c r="Q22" s="468">
        <v>0</v>
      </c>
      <c r="R22" s="468">
        <v>0</v>
      </c>
      <c r="S22" s="469">
        <v>6077178.8099999996</v>
      </c>
      <c r="T22" s="469">
        <v>6077178.8099999996</v>
      </c>
      <c r="U22" s="470"/>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row>
    <row r="23" spans="1:128" s="136" customFormat="1">
      <c r="A23" s="133"/>
      <c r="B23" s="134">
        <v>16</v>
      </c>
      <c r="C23" s="87" t="s">
        <v>1024</v>
      </c>
      <c r="D23" s="468">
        <v>145351930.16999999</v>
      </c>
      <c r="E23" s="468">
        <v>0</v>
      </c>
      <c r="F23" s="468">
        <v>0</v>
      </c>
      <c r="G23" s="468">
        <v>0</v>
      </c>
      <c r="H23" s="468">
        <v>13157086.800000001</v>
      </c>
      <c r="I23" s="468">
        <v>0</v>
      </c>
      <c r="J23" s="468">
        <v>0</v>
      </c>
      <c r="K23" s="468">
        <v>0</v>
      </c>
      <c r="L23" s="468">
        <v>0</v>
      </c>
      <c r="M23" s="468">
        <v>84787207.049999997</v>
      </c>
      <c r="N23" s="468">
        <v>0</v>
      </c>
      <c r="O23" s="468">
        <v>22305760.449999999</v>
      </c>
      <c r="P23" s="468">
        <v>0</v>
      </c>
      <c r="Q23" s="468">
        <v>0</v>
      </c>
      <c r="R23" s="468">
        <v>0</v>
      </c>
      <c r="S23" s="469">
        <v>265601984.46999997</v>
      </c>
      <c r="T23" s="469">
        <v>265601984.46999997</v>
      </c>
      <c r="U23" s="470"/>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row>
    <row r="24" spans="1:128" s="136" customFormat="1">
      <c r="A24" s="133"/>
      <c r="B24" s="137">
        <v>17</v>
      </c>
      <c r="C24" s="138" t="s">
        <v>1025</v>
      </c>
      <c r="D24" s="471">
        <v>1669738269.97</v>
      </c>
      <c r="E24" s="471">
        <v>0</v>
      </c>
      <c r="F24" s="471">
        <v>25582894.329999998</v>
      </c>
      <c r="G24" s="471">
        <v>310298274.35000002</v>
      </c>
      <c r="H24" s="471">
        <v>122255056.31999999</v>
      </c>
      <c r="I24" s="471">
        <v>149924609.34999999</v>
      </c>
      <c r="J24" s="471">
        <v>272018772.49000001</v>
      </c>
      <c r="K24" s="471">
        <v>2265</v>
      </c>
      <c r="L24" s="471">
        <v>3016322694.5</v>
      </c>
      <c r="M24" s="471">
        <v>722882364.13999987</v>
      </c>
      <c r="N24" s="471">
        <v>6722405.04</v>
      </c>
      <c r="O24" s="471">
        <v>22305760.449999999</v>
      </c>
      <c r="P24" s="471">
        <v>0</v>
      </c>
      <c r="Q24" s="471">
        <v>0</v>
      </c>
      <c r="R24" s="471">
        <v>14029549.26</v>
      </c>
      <c r="S24" s="472">
        <v>6332082915.2000008</v>
      </c>
      <c r="T24" s="472">
        <f>SUM(T8:T23)</f>
        <v>5306793392.7400007</v>
      </c>
      <c r="U24" s="470"/>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row>
    <row r="25" spans="1:128" s="136" customFormat="1">
      <c r="A25" s="133"/>
      <c r="B25" s="133"/>
      <c r="C25" s="133"/>
      <c r="D25" s="470"/>
      <c r="E25" s="470"/>
      <c r="F25" s="470"/>
      <c r="G25" s="470"/>
      <c r="H25" s="470"/>
      <c r="I25" s="470"/>
      <c r="J25" s="470"/>
      <c r="K25" s="470"/>
      <c r="L25" s="470"/>
      <c r="M25" s="470"/>
      <c r="N25" s="470"/>
      <c r="O25" s="470"/>
      <c r="P25" s="470"/>
      <c r="Q25" s="470"/>
      <c r="R25" s="473"/>
      <c r="S25" s="473"/>
      <c r="T25" s="473"/>
      <c r="U25" s="470"/>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row>
    <row r="26" spans="1:128" s="136" customFormat="1">
      <c r="A26" s="133"/>
      <c r="B26" s="133"/>
      <c r="C26" s="133"/>
      <c r="D26" s="470"/>
      <c r="E26" s="470"/>
      <c r="F26" s="470"/>
      <c r="G26" s="470"/>
      <c r="H26" s="470"/>
      <c r="I26" s="470"/>
      <c r="J26" s="470"/>
      <c r="K26" s="470"/>
      <c r="L26" s="470"/>
      <c r="M26" s="470"/>
      <c r="N26" s="470"/>
      <c r="O26" s="470"/>
      <c r="P26" s="470"/>
      <c r="Q26" s="470"/>
      <c r="R26" s="473"/>
      <c r="S26" s="473"/>
      <c r="T26" s="473"/>
      <c r="U26" s="470"/>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row>
    <row r="27" spans="1:128" s="136" customFormat="1">
      <c r="A27" s="133"/>
      <c r="B27" s="133"/>
      <c r="C27" s="133"/>
      <c r="D27" s="470"/>
      <c r="E27" s="470"/>
      <c r="F27" s="470"/>
      <c r="G27" s="470"/>
      <c r="H27" s="470"/>
      <c r="I27" s="470"/>
      <c r="J27" s="470"/>
      <c r="K27" s="470"/>
      <c r="L27" s="470"/>
      <c r="M27" s="470"/>
      <c r="N27" s="470"/>
      <c r="O27" s="470"/>
      <c r="P27" s="474"/>
      <c r="Q27" s="470"/>
      <c r="R27" s="473"/>
      <c r="S27" s="473"/>
      <c r="T27" s="473"/>
      <c r="U27" s="470"/>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row>
    <row r="28" spans="1:128">
      <c r="R28" s="139"/>
      <c r="S28" s="139"/>
      <c r="T28" s="139"/>
      <c r="DJ28" s="2"/>
      <c r="DK28" s="2"/>
      <c r="DL28" s="2"/>
      <c r="DM28" s="2"/>
      <c r="DN28" s="2"/>
      <c r="DO28" s="2"/>
      <c r="DP28" s="2"/>
      <c r="DQ28" s="2"/>
      <c r="DR28" s="2"/>
      <c r="DS28" s="2"/>
      <c r="DT28" s="2"/>
      <c r="DU28" s="2"/>
      <c r="DV28" s="2"/>
      <c r="DW28" s="2"/>
      <c r="DX28" s="2"/>
    </row>
    <row r="29" spans="1:128">
      <c r="R29" s="139"/>
      <c r="S29" s="139"/>
      <c r="T29" s="139"/>
      <c r="DJ29" s="2"/>
      <c r="DK29" s="2"/>
      <c r="DL29" s="2"/>
      <c r="DM29" s="2"/>
      <c r="DN29" s="2"/>
      <c r="DO29" s="2"/>
      <c r="DP29" s="2"/>
      <c r="DQ29" s="2"/>
      <c r="DR29" s="2"/>
      <c r="DS29" s="2"/>
      <c r="DT29" s="2"/>
      <c r="DU29" s="2"/>
      <c r="DV29" s="2"/>
      <c r="DW29" s="2"/>
      <c r="DX29" s="2"/>
    </row>
  </sheetData>
  <mergeCells count="4">
    <mergeCell ref="C5:C7"/>
    <mergeCell ref="D5:R5"/>
    <mergeCell ref="S5:S6"/>
    <mergeCell ref="T5:T6"/>
  </mergeCells>
  <pageMargins left="0.7" right="0.7" top="0.78740157499999996" bottom="0.78740157499999996" header="0.3" footer="0.3"/>
  <pageSetup paperSize="9" scale="10" orientation="landscape" r:id="rId1"/>
  <headerFooter>
    <oddFooter>&amp;C_x000D_&amp;1#&amp;"Calibri"&amp;10&amp;K000000 This document is classified as: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39"/>
  <sheetViews>
    <sheetView showGridLines="0" zoomScale="90" zoomScaleNormal="90" zoomScalePageLayoutView="80" workbookViewId="0">
      <selection activeCell="I21" sqref="I21"/>
    </sheetView>
  </sheetViews>
  <sheetFormatPr defaultColWidth="9.140625" defaultRowHeight="16.5"/>
  <cols>
    <col min="1" max="1" width="2.5703125" style="2" customWidth="1"/>
    <col min="2" max="2" width="9.140625" style="27" customWidth="1"/>
    <col min="3" max="3" width="68.85546875" style="2" customWidth="1"/>
    <col min="4" max="11" width="15.42578125" style="2" customWidth="1"/>
    <col min="12" max="16384" width="9.140625" style="2"/>
  </cols>
  <sheetData>
    <row r="2" spans="1:13" ht="18" customHeight="1">
      <c r="B2" s="112" t="s">
        <v>1036</v>
      </c>
      <c r="C2" s="27"/>
    </row>
    <row r="3" spans="1:13" ht="18" customHeight="1">
      <c r="B3" s="46" t="str">
        <f>'EU OV1'!B3</f>
        <v>31.12.2023 - in EUR million</v>
      </c>
      <c r="C3" s="110"/>
      <c r="E3" s="772"/>
      <c r="F3" s="772"/>
      <c r="G3" s="772"/>
      <c r="H3" s="772"/>
    </row>
    <row r="4" spans="1:13">
      <c r="A4" s="26"/>
      <c r="B4" s="113"/>
      <c r="C4" s="114"/>
      <c r="D4" s="115"/>
      <c r="E4" s="115"/>
      <c r="F4" s="115"/>
      <c r="G4" s="115"/>
      <c r="H4" s="115"/>
      <c r="I4" s="115"/>
      <c r="J4" s="115"/>
      <c r="K4" s="115"/>
      <c r="L4" s="26"/>
    </row>
    <row r="5" spans="1:13">
      <c r="B5" s="91"/>
      <c r="C5" s="116"/>
      <c r="D5" s="117" t="s">
        <v>95</v>
      </c>
      <c r="E5" s="117" t="s">
        <v>96</v>
      </c>
      <c r="F5" s="117" t="s">
        <v>97</v>
      </c>
      <c r="G5" s="117" t="s">
        <v>224</v>
      </c>
      <c r="H5" s="117" t="s">
        <v>134</v>
      </c>
      <c r="I5" s="117" t="s">
        <v>225</v>
      </c>
      <c r="J5" s="117" t="s">
        <v>226</v>
      </c>
      <c r="K5" s="117" t="s">
        <v>276</v>
      </c>
      <c r="L5" s="109"/>
    </row>
    <row r="6" spans="1:13" ht="66" customHeight="1">
      <c r="B6" s="91"/>
      <c r="C6" s="116"/>
      <c r="D6" s="52" t="s">
        <v>1037</v>
      </c>
      <c r="E6" s="52" t="s">
        <v>1038</v>
      </c>
      <c r="F6" s="52" t="s">
        <v>1039</v>
      </c>
      <c r="G6" s="52" t="s">
        <v>1040</v>
      </c>
      <c r="H6" s="52" t="s">
        <v>1041</v>
      </c>
      <c r="I6" s="52" t="s">
        <v>1042</v>
      </c>
      <c r="J6" s="52" t="s">
        <v>1043</v>
      </c>
      <c r="K6" s="52" t="s">
        <v>1011</v>
      </c>
      <c r="L6" s="109"/>
    </row>
    <row r="7" spans="1:13">
      <c r="A7" s="26"/>
      <c r="B7" s="56" t="s">
        <v>1044</v>
      </c>
      <c r="C7" s="95" t="s">
        <v>1045</v>
      </c>
      <c r="D7" s="463">
        <v>4945877.53</v>
      </c>
      <c r="E7" s="453">
        <v>11580737.449999999</v>
      </c>
      <c r="F7" s="462"/>
      <c r="G7" s="464">
        <v>1.4</v>
      </c>
      <c r="H7" s="445">
        <v>23137260.969999999</v>
      </c>
      <c r="I7" s="453">
        <v>23137260.969999999</v>
      </c>
      <c r="J7" s="453">
        <v>23137260.969999999</v>
      </c>
      <c r="K7" s="453">
        <v>7831609.0099999998</v>
      </c>
      <c r="L7" s="465"/>
      <c r="M7" s="460"/>
    </row>
    <row r="8" spans="1:13">
      <c r="A8" s="26"/>
      <c r="B8" s="56" t="s">
        <v>1046</v>
      </c>
      <c r="C8" s="95" t="s">
        <v>1047</v>
      </c>
      <c r="D8" s="453">
        <v>0</v>
      </c>
      <c r="E8" s="453">
        <v>0</v>
      </c>
      <c r="F8" s="466"/>
      <c r="G8" s="464">
        <v>1.4</v>
      </c>
      <c r="H8" s="453">
        <v>0</v>
      </c>
      <c r="I8" s="453">
        <v>0</v>
      </c>
      <c r="J8" s="453">
        <v>0</v>
      </c>
      <c r="K8" s="453">
        <v>0</v>
      </c>
      <c r="L8" s="465"/>
      <c r="M8" s="460"/>
    </row>
    <row r="9" spans="1:13">
      <c r="A9" s="26"/>
      <c r="B9" s="56">
        <v>1</v>
      </c>
      <c r="C9" s="95" t="s">
        <v>1048</v>
      </c>
      <c r="D9" s="453">
        <v>0</v>
      </c>
      <c r="E9" s="453">
        <v>0</v>
      </c>
      <c r="F9" s="462"/>
      <c r="G9" s="464">
        <v>1.4</v>
      </c>
      <c r="H9" s="453">
        <v>0</v>
      </c>
      <c r="I9" s="453">
        <v>0</v>
      </c>
      <c r="J9" s="453">
        <v>0</v>
      </c>
      <c r="K9" s="453">
        <v>0</v>
      </c>
      <c r="L9" s="465"/>
      <c r="M9" s="460"/>
    </row>
    <row r="10" spans="1:13">
      <c r="A10" s="26"/>
      <c r="B10" s="56">
        <v>2</v>
      </c>
      <c r="C10" s="116" t="s">
        <v>1049</v>
      </c>
      <c r="D10" s="462"/>
      <c r="E10" s="462"/>
      <c r="F10" s="453">
        <v>0</v>
      </c>
      <c r="G10" s="453">
        <v>0</v>
      </c>
      <c r="H10" s="453">
        <v>0</v>
      </c>
      <c r="I10" s="453">
        <v>0</v>
      </c>
      <c r="J10" s="453">
        <v>0</v>
      </c>
      <c r="K10" s="453">
        <v>0</v>
      </c>
      <c r="L10" s="465"/>
      <c r="M10" s="460"/>
    </row>
    <row r="11" spans="1:13" ht="17.25" customHeight="1">
      <c r="A11" s="26"/>
      <c r="B11" s="56" t="s">
        <v>196</v>
      </c>
      <c r="C11" s="118" t="s">
        <v>1050</v>
      </c>
      <c r="D11" s="462"/>
      <c r="E11" s="462"/>
      <c r="F11" s="453">
        <v>0</v>
      </c>
      <c r="G11" s="462"/>
      <c r="H11" s="453">
        <v>0</v>
      </c>
      <c r="I11" s="453">
        <v>0</v>
      </c>
      <c r="J11" s="453">
        <v>0</v>
      </c>
      <c r="K11" s="453">
        <v>0</v>
      </c>
      <c r="L11" s="465"/>
      <c r="M11" s="460"/>
    </row>
    <row r="12" spans="1:13" ht="17.25" customHeight="1">
      <c r="A12" s="26"/>
      <c r="B12" s="56" t="s">
        <v>1051</v>
      </c>
      <c r="C12" s="118" t="s">
        <v>1052</v>
      </c>
      <c r="D12" s="462"/>
      <c r="E12" s="462"/>
      <c r="F12" s="453">
        <v>0</v>
      </c>
      <c r="G12" s="462"/>
      <c r="H12" s="453">
        <v>0</v>
      </c>
      <c r="I12" s="453">
        <v>0</v>
      </c>
      <c r="J12" s="453">
        <v>0</v>
      </c>
      <c r="K12" s="453">
        <v>0</v>
      </c>
      <c r="L12" s="465"/>
      <c r="M12" s="460"/>
    </row>
    <row r="13" spans="1:13" ht="17.25" customHeight="1">
      <c r="A13" s="26"/>
      <c r="B13" s="56" t="s">
        <v>1053</v>
      </c>
      <c r="C13" s="118" t="s">
        <v>1054</v>
      </c>
      <c r="D13" s="462"/>
      <c r="E13" s="462"/>
      <c r="F13" s="453">
        <v>0</v>
      </c>
      <c r="G13" s="462"/>
      <c r="H13" s="453">
        <v>0</v>
      </c>
      <c r="I13" s="453">
        <v>0</v>
      </c>
      <c r="J13" s="453">
        <v>0</v>
      </c>
      <c r="K13" s="453">
        <v>0</v>
      </c>
      <c r="L13" s="465"/>
      <c r="M13" s="460"/>
    </row>
    <row r="14" spans="1:13">
      <c r="A14" s="26"/>
      <c r="B14" s="56">
        <v>3</v>
      </c>
      <c r="C14" s="116" t="s">
        <v>1055</v>
      </c>
      <c r="D14" s="462"/>
      <c r="E14" s="462"/>
      <c r="F14" s="462"/>
      <c r="G14" s="462"/>
      <c r="H14" s="453">
        <v>0</v>
      </c>
      <c r="I14" s="453">
        <v>0</v>
      </c>
      <c r="J14" s="453">
        <v>0</v>
      </c>
      <c r="K14" s="453">
        <v>0</v>
      </c>
      <c r="L14" s="465"/>
      <c r="M14" s="460"/>
    </row>
    <row r="15" spans="1:13">
      <c r="A15" s="26"/>
      <c r="B15" s="56">
        <v>4</v>
      </c>
      <c r="C15" s="116" t="s">
        <v>1056</v>
      </c>
      <c r="D15" s="462"/>
      <c r="E15" s="462"/>
      <c r="F15" s="462"/>
      <c r="G15" s="462"/>
      <c r="H15" s="453">
        <v>61739323.649999999</v>
      </c>
      <c r="I15" s="453">
        <v>58051337.649999999</v>
      </c>
      <c r="J15" s="453">
        <v>58051337.649999999</v>
      </c>
      <c r="K15" s="453">
        <v>0</v>
      </c>
      <c r="L15" s="465"/>
      <c r="M15" s="460"/>
    </row>
    <row r="16" spans="1:13">
      <c r="A16" s="26"/>
      <c r="B16" s="56">
        <v>5</v>
      </c>
      <c r="C16" s="116" t="s">
        <v>1057</v>
      </c>
      <c r="D16" s="462"/>
      <c r="E16" s="462"/>
      <c r="F16" s="462"/>
      <c r="G16" s="462"/>
      <c r="H16" s="453">
        <v>0</v>
      </c>
      <c r="I16" s="453">
        <v>0</v>
      </c>
      <c r="J16" s="453">
        <v>0</v>
      </c>
      <c r="K16" s="453">
        <v>0</v>
      </c>
      <c r="L16" s="465"/>
      <c r="M16" s="460"/>
    </row>
    <row r="17" spans="1:13">
      <c r="A17" s="26"/>
      <c r="B17" s="56">
        <v>6</v>
      </c>
      <c r="C17" s="97" t="s">
        <v>132</v>
      </c>
      <c r="D17" s="467"/>
      <c r="E17" s="467"/>
      <c r="F17" s="467"/>
      <c r="G17" s="467"/>
      <c r="H17" s="454">
        <v>84876584.620000005</v>
      </c>
      <c r="I17" s="454">
        <v>81188598.620000005</v>
      </c>
      <c r="J17" s="454">
        <v>81188598.620000005</v>
      </c>
      <c r="K17" s="454">
        <v>7831609.0099999998</v>
      </c>
      <c r="L17" s="465"/>
      <c r="M17" s="460"/>
    </row>
    <row r="18" spans="1:13">
      <c r="A18" s="26"/>
      <c r="D18" s="460"/>
      <c r="E18" s="460"/>
      <c r="F18" s="460"/>
      <c r="G18" s="460"/>
      <c r="H18" s="460"/>
      <c r="I18" s="460"/>
      <c r="J18" s="460"/>
      <c r="K18" s="460"/>
      <c r="L18" s="460"/>
      <c r="M18" s="460"/>
    </row>
    <row r="19" spans="1:13">
      <c r="A19" s="26"/>
      <c r="D19" s="460"/>
      <c r="E19" s="460"/>
      <c r="F19" s="460"/>
      <c r="G19" s="460"/>
      <c r="H19" s="460"/>
      <c r="I19" s="460"/>
      <c r="J19" s="460"/>
      <c r="K19" s="460"/>
      <c r="L19" s="460"/>
      <c r="M19" s="460"/>
    </row>
    <row r="38" spans="12:12" ht="23.25">
      <c r="L38" s="119"/>
    </row>
    <row r="39" spans="12:12">
      <c r="L39" s="120"/>
    </row>
  </sheetData>
  <mergeCells count="1">
    <mergeCell ref="E3:H3"/>
  </mergeCells>
  <pageMargins left="0.70866141732283472" right="0.70866141732283472" top="0.74803149606299213" bottom="0.74803149606299213" header="0.31496062992125984" footer="0.31496062992125984"/>
  <pageSetup paperSize="9" scale="49" orientation="landscape" r:id="rId1"/>
  <headerFooter>
    <oddFooter>&amp;C_x000D_&amp;1#&amp;"Calibri"&amp;10&amp;K000000 This document is classified as: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F16"/>
  <sheetViews>
    <sheetView showGridLines="0" zoomScale="90" zoomScaleNormal="90" workbookViewId="0">
      <selection activeCell="C16" sqref="C16"/>
    </sheetView>
  </sheetViews>
  <sheetFormatPr defaultColWidth="9.140625" defaultRowHeight="16.5"/>
  <cols>
    <col min="1" max="1" width="2" style="2" customWidth="1"/>
    <col min="2" max="2" width="9.140625" style="2"/>
    <col min="3" max="3" width="86.7109375" style="2" customWidth="1"/>
    <col min="4" max="5" width="16.85546875" style="2" customWidth="1"/>
    <col min="6" max="16384" width="9.140625" style="2"/>
  </cols>
  <sheetData>
    <row r="2" spans="1:6" ht="18.75">
      <c r="A2" s="46"/>
      <c r="B2" s="108" t="s">
        <v>1058</v>
      </c>
    </row>
    <row r="3" spans="1:6">
      <c r="B3" s="46" t="str">
        <f>'EU OV1'!B3</f>
        <v>31.12.2023 - in EUR million</v>
      </c>
      <c r="D3" s="59"/>
      <c r="E3" s="59"/>
    </row>
    <row r="4" spans="1:6">
      <c r="B4" s="46"/>
      <c r="D4" s="59"/>
      <c r="E4" s="59"/>
    </row>
    <row r="5" spans="1:6" ht="18">
      <c r="B5" s="109"/>
      <c r="C5" s="110"/>
      <c r="D5" s="91" t="s">
        <v>95</v>
      </c>
      <c r="E5" s="91" t="s">
        <v>96</v>
      </c>
    </row>
    <row r="6" spans="1:6">
      <c r="B6" s="109"/>
      <c r="C6" s="773"/>
      <c r="D6" s="606" t="s">
        <v>1059</v>
      </c>
      <c r="E6" s="621" t="s">
        <v>1011</v>
      </c>
    </row>
    <row r="7" spans="1:6" ht="15" customHeight="1">
      <c r="B7" s="109"/>
      <c r="C7" s="773"/>
      <c r="D7" s="606"/>
      <c r="E7" s="621"/>
    </row>
    <row r="8" spans="1:6">
      <c r="B8" s="91">
        <v>1</v>
      </c>
      <c r="C8" s="95" t="s">
        <v>1060</v>
      </c>
      <c r="D8" s="456">
        <v>0</v>
      </c>
      <c r="E8" s="457">
        <v>0</v>
      </c>
      <c r="F8" s="99"/>
    </row>
    <row r="9" spans="1:6">
      <c r="B9" s="91">
        <v>2</v>
      </c>
      <c r="C9" s="95" t="s">
        <v>1061</v>
      </c>
      <c r="D9" s="462"/>
      <c r="E9" s="457">
        <v>0</v>
      </c>
      <c r="F9" s="99"/>
    </row>
    <row r="10" spans="1:6">
      <c r="B10" s="91">
        <v>3</v>
      </c>
      <c r="C10" s="95" t="s">
        <v>1062</v>
      </c>
      <c r="D10" s="462"/>
      <c r="E10" s="457">
        <v>0</v>
      </c>
      <c r="F10" s="99"/>
    </row>
    <row r="11" spans="1:6" ht="17.25" customHeight="1">
      <c r="B11" s="91">
        <v>4</v>
      </c>
      <c r="C11" s="95" t="s">
        <v>1063</v>
      </c>
      <c r="D11" s="456">
        <v>16128983.18</v>
      </c>
      <c r="E11" s="457">
        <v>3643285.25</v>
      </c>
      <c r="F11" s="99"/>
    </row>
    <row r="12" spans="1:6" ht="17.25" customHeight="1">
      <c r="B12" s="91" t="s">
        <v>1064</v>
      </c>
      <c r="C12" s="111" t="s">
        <v>1164</v>
      </c>
      <c r="D12" s="456">
        <v>0</v>
      </c>
      <c r="E12" s="457">
        <v>0</v>
      </c>
      <c r="F12" s="99"/>
    </row>
    <row r="13" spans="1:6">
      <c r="B13" s="91">
        <v>5</v>
      </c>
      <c r="C13" s="55" t="s">
        <v>1065</v>
      </c>
      <c r="D13" s="458">
        <v>16128983.18</v>
      </c>
      <c r="E13" s="459">
        <v>3643285.25</v>
      </c>
      <c r="F13" s="99"/>
    </row>
    <row r="14" spans="1:6">
      <c r="C14" s="46"/>
      <c r="D14" s="460"/>
      <c r="E14" s="460"/>
    </row>
    <row r="15" spans="1:6">
      <c r="B15" s="109"/>
    </row>
    <row r="16" spans="1:6">
      <c r="B16" s="109"/>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9" orientation="landscape" r:id="rId1"/>
  <headerFooter>
    <oddFooter>&amp;C_x000D_&amp;1#&amp;"Calibri"&amp;10&amp;K000000 This document is classified as: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Q20"/>
  <sheetViews>
    <sheetView showGridLines="0" zoomScale="90" zoomScaleNormal="90" zoomScalePageLayoutView="70" workbookViewId="0">
      <selection activeCell="G24" sqref="G24"/>
    </sheetView>
  </sheetViews>
  <sheetFormatPr defaultColWidth="9.140625" defaultRowHeight="16.5"/>
  <cols>
    <col min="1" max="1" width="2" style="2" customWidth="1"/>
    <col min="2" max="2" width="9.140625" style="107"/>
    <col min="3" max="3" width="64.140625" style="2" customWidth="1"/>
    <col min="4" max="14" width="8.85546875" style="2" customWidth="1"/>
    <col min="15" max="15" width="9.7109375" style="46" customWidth="1"/>
    <col min="16" max="16384" width="9.140625" style="2"/>
  </cols>
  <sheetData>
    <row r="2" spans="2:17" ht="18.75">
      <c r="B2" s="89" t="s">
        <v>1066</v>
      </c>
    </row>
    <row r="3" spans="2:17">
      <c r="B3" s="46" t="str">
        <f>'EU OV1'!B3</f>
        <v>31.12.2023 - in EUR million</v>
      </c>
    </row>
    <row r="4" spans="2:17">
      <c r="B4" s="100"/>
    </row>
    <row r="5" spans="2:17" ht="20.100000000000001" customHeight="1">
      <c r="B5" s="101"/>
      <c r="C5" s="620" t="s">
        <v>1067</v>
      </c>
      <c r="D5" s="621" t="s">
        <v>1027</v>
      </c>
      <c r="E5" s="621"/>
      <c r="F5" s="621"/>
      <c r="G5" s="621"/>
      <c r="H5" s="621"/>
      <c r="I5" s="621"/>
      <c r="J5" s="621"/>
      <c r="K5" s="621"/>
      <c r="L5" s="621"/>
      <c r="M5" s="621"/>
      <c r="N5" s="621"/>
      <c r="O5" s="102"/>
    </row>
    <row r="6" spans="2:17" ht="20.100000000000001" customHeight="1">
      <c r="B6" s="101"/>
      <c r="C6" s="620"/>
      <c r="D6" s="93" t="s">
        <v>95</v>
      </c>
      <c r="E6" s="93" t="s">
        <v>96</v>
      </c>
      <c r="F6" s="93" t="s">
        <v>97</v>
      </c>
      <c r="G6" s="93" t="s">
        <v>224</v>
      </c>
      <c r="H6" s="93" t="s">
        <v>134</v>
      </c>
      <c r="I6" s="93" t="s">
        <v>225</v>
      </c>
      <c r="J6" s="93" t="s">
        <v>226</v>
      </c>
      <c r="K6" s="93" t="s">
        <v>276</v>
      </c>
      <c r="L6" s="93" t="s">
        <v>559</v>
      </c>
      <c r="M6" s="93" t="s">
        <v>560</v>
      </c>
      <c r="N6" s="93" t="s">
        <v>561</v>
      </c>
      <c r="O6" s="65" t="s">
        <v>1162</v>
      </c>
    </row>
    <row r="7" spans="2:17" ht="55.5" customHeight="1">
      <c r="B7" s="103"/>
      <c r="C7" s="620"/>
      <c r="D7" s="104">
        <v>0</v>
      </c>
      <c r="E7" s="104">
        <v>0.02</v>
      </c>
      <c r="F7" s="104">
        <v>0.04</v>
      </c>
      <c r="G7" s="104">
        <v>0.1</v>
      </c>
      <c r="H7" s="104">
        <v>0.2</v>
      </c>
      <c r="I7" s="104">
        <v>0.5</v>
      </c>
      <c r="J7" s="104">
        <v>0.7</v>
      </c>
      <c r="K7" s="104">
        <v>0.75</v>
      </c>
      <c r="L7" s="104">
        <v>1</v>
      </c>
      <c r="M7" s="104">
        <v>1.5</v>
      </c>
      <c r="N7" s="93" t="s">
        <v>1029</v>
      </c>
      <c r="O7" s="52" t="s">
        <v>1163</v>
      </c>
    </row>
    <row r="8" spans="2:17">
      <c r="B8" s="91">
        <v>1</v>
      </c>
      <c r="C8" s="105" t="s">
        <v>1068</v>
      </c>
      <c r="D8" s="456">
        <v>58051337.649999999</v>
      </c>
      <c r="E8" s="456">
        <v>0</v>
      </c>
      <c r="F8" s="456">
        <v>0</v>
      </c>
      <c r="G8" s="456">
        <v>0</v>
      </c>
      <c r="H8" s="456">
        <v>0</v>
      </c>
      <c r="I8" s="456">
        <v>0</v>
      </c>
      <c r="J8" s="456">
        <v>0</v>
      </c>
      <c r="K8" s="456">
        <v>0</v>
      </c>
      <c r="L8" s="456">
        <v>0</v>
      </c>
      <c r="M8" s="456">
        <v>0</v>
      </c>
      <c r="N8" s="457">
        <v>0</v>
      </c>
      <c r="O8" s="456">
        <v>58051337.649999999</v>
      </c>
    </row>
    <row r="9" spans="2:17">
      <c r="B9" s="91">
        <v>2</v>
      </c>
      <c r="C9" s="105" t="s">
        <v>1069</v>
      </c>
      <c r="D9" s="456">
        <v>0</v>
      </c>
      <c r="E9" s="456">
        <v>0</v>
      </c>
      <c r="F9" s="456">
        <v>0</v>
      </c>
      <c r="G9" s="456">
        <v>0</v>
      </c>
      <c r="H9" s="456">
        <v>0</v>
      </c>
      <c r="I9" s="456">
        <v>0</v>
      </c>
      <c r="J9" s="456">
        <v>0</v>
      </c>
      <c r="K9" s="456">
        <v>0</v>
      </c>
      <c r="L9" s="456">
        <v>0</v>
      </c>
      <c r="M9" s="456">
        <v>0</v>
      </c>
      <c r="N9" s="457">
        <v>0</v>
      </c>
      <c r="O9" s="456">
        <v>0</v>
      </c>
    </row>
    <row r="10" spans="2:17">
      <c r="B10" s="91">
        <v>3</v>
      </c>
      <c r="C10" s="105" t="s">
        <v>1015</v>
      </c>
      <c r="D10" s="456">
        <v>0</v>
      </c>
      <c r="E10" s="456">
        <v>0</v>
      </c>
      <c r="F10" s="456">
        <v>0</v>
      </c>
      <c r="G10" s="456">
        <v>0</v>
      </c>
      <c r="H10" s="456">
        <v>0</v>
      </c>
      <c r="I10" s="456">
        <v>0</v>
      </c>
      <c r="J10" s="456">
        <v>0</v>
      </c>
      <c r="K10" s="456">
        <v>0</v>
      </c>
      <c r="L10" s="456">
        <v>0</v>
      </c>
      <c r="M10" s="456">
        <v>0</v>
      </c>
      <c r="N10" s="457">
        <v>0</v>
      </c>
      <c r="O10" s="456">
        <v>0</v>
      </c>
    </row>
    <row r="11" spans="2:17">
      <c r="B11" s="91">
        <v>4</v>
      </c>
      <c r="C11" s="105" t="s">
        <v>1016</v>
      </c>
      <c r="D11" s="456">
        <v>0</v>
      </c>
      <c r="E11" s="456">
        <v>0</v>
      </c>
      <c r="F11" s="456">
        <v>0</v>
      </c>
      <c r="G11" s="456">
        <v>0</v>
      </c>
      <c r="H11" s="456">
        <v>0</v>
      </c>
      <c r="I11" s="456">
        <v>0</v>
      </c>
      <c r="J11" s="456">
        <v>0</v>
      </c>
      <c r="K11" s="456">
        <v>0</v>
      </c>
      <c r="L11" s="456">
        <v>0</v>
      </c>
      <c r="M11" s="456">
        <v>0</v>
      </c>
      <c r="N11" s="457">
        <v>0</v>
      </c>
      <c r="O11" s="456">
        <v>0</v>
      </c>
    </row>
    <row r="12" spans="2:17">
      <c r="B12" s="91">
        <v>5</v>
      </c>
      <c r="C12" s="105" t="s">
        <v>1017</v>
      </c>
      <c r="D12" s="456">
        <v>0</v>
      </c>
      <c r="E12" s="456">
        <v>0</v>
      </c>
      <c r="F12" s="456">
        <v>0</v>
      </c>
      <c r="G12" s="456">
        <v>0</v>
      </c>
      <c r="H12" s="456">
        <v>0</v>
      </c>
      <c r="I12" s="456">
        <v>0</v>
      </c>
      <c r="J12" s="456">
        <v>0</v>
      </c>
      <c r="K12" s="456">
        <v>0</v>
      </c>
      <c r="L12" s="456">
        <v>0</v>
      </c>
      <c r="M12" s="456">
        <v>0</v>
      </c>
      <c r="N12" s="457">
        <v>0</v>
      </c>
      <c r="O12" s="456">
        <v>0</v>
      </c>
    </row>
    <row r="13" spans="2:17">
      <c r="B13" s="91">
        <v>6</v>
      </c>
      <c r="C13" s="105" t="s">
        <v>759</v>
      </c>
      <c r="D13" s="456">
        <v>0</v>
      </c>
      <c r="E13" s="456">
        <v>0</v>
      </c>
      <c r="F13" s="456">
        <v>0</v>
      </c>
      <c r="G13" s="456">
        <v>0</v>
      </c>
      <c r="H13" s="456">
        <v>16896561</v>
      </c>
      <c r="I13" s="456">
        <v>3510478.09</v>
      </c>
      <c r="J13" s="456">
        <v>0</v>
      </c>
      <c r="K13" s="456">
        <v>0</v>
      </c>
      <c r="L13" s="456">
        <v>1953665.16</v>
      </c>
      <c r="M13" s="456">
        <v>0</v>
      </c>
      <c r="N13" s="457">
        <v>0</v>
      </c>
      <c r="O13" s="456">
        <v>22360704.25</v>
      </c>
      <c r="Q13" s="99"/>
    </row>
    <row r="14" spans="2:17">
      <c r="B14" s="91">
        <v>7</v>
      </c>
      <c r="C14" s="105" t="s">
        <v>765</v>
      </c>
      <c r="D14" s="456">
        <v>0</v>
      </c>
      <c r="E14" s="456">
        <v>0</v>
      </c>
      <c r="F14" s="456">
        <v>0</v>
      </c>
      <c r="G14" s="456">
        <v>0</v>
      </c>
      <c r="H14" s="456">
        <v>0</v>
      </c>
      <c r="I14" s="456">
        <v>0</v>
      </c>
      <c r="J14" s="456">
        <v>0</v>
      </c>
      <c r="K14" s="456">
        <v>0</v>
      </c>
      <c r="L14" s="456">
        <v>643900.25</v>
      </c>
      <c r="M14" s="456">
        <v>0</v>
      </c>
      <c r="N14" s="457">
        <v>0</v>
      </c>
      <c r="O14" s="456">
        <v>643900.25</v>
      </c>
    </row>
    <row r="15" spans="2:17">
      <c r="B15" s="91">
        <v>8</v>
      </c>
      <c r="C15" s="105" t="s">
        <v>1018</v>
      </c>
      <c r="D15" s="456">
        <v>0</v>
      </c>
      <c r="E15" s="456">
        <v>0</v>
      </c>
      <c r="F15" s="456">
        <v>0</v>
      </c>
      <c r="G15" s="456">
        <v>0</v>
      </c>
      <c r="H15" s="456">
        <v>0</v>
      </c>
      <c r="I15" s="456">
        <v>0</v>
      </c>
      <c r="J15" s="456">
        <v>0</v>
      </c>
      <c r="K15" s="456">
        <v>132656.48000000001</v>
      </c>
      <c r="L15" s="456">
        <v>0</v>
      </c>
      <c r="M15" s="456">
        <v>0</v>
      </c>
      <c r="N15" s="457">
        <v>0</v>
      </c>
      <c r="O15" s="456">
        <v>132656.48000000001</v>
      </c>
    </row>
    <row r="16" spans="2:17">
      <c r="B16" s="91">
        <v>9</v>
      </c>
      <c r="C16" s="105" t="s">
        <v>1021</v>
      </c>
      <c r="D16" s="456">
        <v>0</v>
      </c>
      <c r="E16" s="456">
        <v>0</v>
      </c>
      <c r="F16" s="456">
        <v>0</v>
      </c>
      <c r="G16" s="456">
        <v>0</v>
      </c>
      <c r="H16" s="456">
        <v>0</v>
      </c>
      <c r="I16" s="456">
        <v>0</v>
      </c>
      <c r="J16" s="456">
        <v>0</v>
      </c>
      <c r="K16" s="456">
        <v>0</v>
      </c>
      <c r="L16" s="456">
        <v>0</v>
      </c>
      <c r="M16" s="456">
        <v>0</v>
      </c>
      <c r="N16" s="457">
        <v>0</v>
      </c>
      <c r="O16" s="456">
        <v>0</v>
      </c>
    </row>
    <row r="17" spans="2:15">
      <c r="B17" s="91">
        <v>10</v>
      </c>
      <c r="C17" s="105" t="s">
        <v>1024</v>
      </c>
      <c r="D17" s="456">
        <v>0</v>
      </c>
      <c r="E17" s="456">
        <v>0</v>
      </c>
      <c r="F17" s="456">
        <v>0</v>
      </c>
      <c r="G17" s="456">
        <v>0</v>
      </c>
      <c r="H17" s="456">
        <v>0</v>
      </c>
      <c r="I17" s="456">
        <v>0</v>
      </c>
      <c r="J17" s="456">
        <v>0</v>
      </c>
      <c r="K17" s="456">
        <v>0</v>
      </c>
      <c r="L17" s="456">
        <v>0</v>
      </c>
      <c r="M17" s="456">
        <v>0</v>
      </c>
      <c r="N17" s="457">
        <v>0</v>
      </c>
      <c r="O17" s="456">
        <v>0</v>
      </c>
    </row>
    <row r="18" spans="2:15">
      <c r="B18" s="91">
        <v>11</v>
      </c>
      <c r="C18" s="106" t="s">
        <v>567</v>
      </c>
      <c r="D18" s="458">
        <v>58051337.649999999</v>
      </c>
      <c r="E18" s="458">
        <v>0</v>
      </c>
      <c r="F18" s="458">
        <v>0</v>
      </c>
      <c r="G18" s="458">
        <v>0</v>
      </c>
      <c r="H18" s="458">
        <v>16896561</v>
      </c>
      <c r="I18" s="458">
        <v>3510478.09</v>
      </c>
      <c r="J18" s="458">
        <v>0</v>
      </c>
      <c r="K18" s="458">
        <v>132656.48000000001</v>
      </c>
      <c r="L18" s="458">
        <v>2597565.41</v>
      </c>
      <c r="M18" s="458">
        <v>0</v>
      </c>
      <c r="N18" s="459">
        <v>0</v>
      </c>
      <c r="O18" s="458">
        <v>81188598.629999995</v>
      </c>
    </row>
    <row r="19" spans="2:15">
      <c r="D19" s="460"/>
      <c r="E19" s="460"/>
      <c r="F19" s="460"/>
      <c r="G19" s="460"/>
      <c r="H19" s="460"/>
      <c r="I19" s="460"/>
      <c r="J19" s="460"/>
      <c r="K19" s="460"/>
      <c r="L19" s="460"/>
      <c r="M19" s="460"/>
      <c r="N19" s="460"/>
      <c r="O19" s="461"/>
    </row>
    <row r="20" spans="2:15">
      <c r="D20" s="460"/>
      <c r="E20" s="460"/>
      <c r="F20" s="460"/>
      <c r="G20" s="460"/>
      <c r="H20" s="460"/>
      <c r="I20" s="460"/>
      <c r="J20" s="460"/>
      <c r="K20" s="460"/>
      <c r="L20" s="460"/>
      <c r="M20" s="460"/>
      <c r="N20" s="460"/>
      <c r="O20" s="461"/>
    </row>
  </sheetData>
  <mergeCells count="2">
    <mergeCell ref="C5:C7"/>
    <mergeCell ref="D5:N5"/>
  </mergeCells>
  <pageMargins left="0.70866141732283472" right="0.70866141732283472" top="0.74803149606299213" bottom="0.74803149606299213" header="0.31496062992125984" footer="0.31496062992125984"/>
  <pageSetup paperSize="9" scale="32" orientation="landscape" r:id="rId1"/>
  <headerFooter>
    <oddFooter>&amp;C_x000D_&amp;1#&amp;"Calibri"&amp;10&amp;K000000 This document is classified as: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N19"/>
  <sheetViews>
    <sheetView showGridLines="0" zoomScale="90" zoomScaleNormal="90" zoomScalePageLayoutView="80" workbookViewId="0">
      <selection activeCell="G25" sqref="G25"/>
    </sheetView>
  </sheetViews>
  <sheetFormatPr defaultColWidth="9.140625" defaultRowHeight="16.5"/>
  <cols>
    <col min="1" max="1" width="3.42578125" style="2" customWidth="1"/>
    <col min="2" max="2" width="6.28515625" style="2" customWidth="1"/>
    <col min="3" max="3" width="31.28515625" style="2" customWidth="1"/>
    <col min="4" max="11" width="17.140625" style="2" customWidth="1"/>
    <col min="12" max="16384" width="9.140625" style="2"/>
  </cols>
  <sheetData>
    <row r="2" spans="2:11" ht="18.75">
      <c r="B2" s="89" t="s">
        <v>1161</v>
      </c>
    </row>
    <row r="3" spans="2:11">
      <c r="B3" s="774" t="str">
        <f>'EU OV1'!B3</f>
        <v>31.12.2023 - in EUR million</v>
      </c>
      <c r="C3" s="718"/>
    </row>
    <row r="4" spans="2:11">
      <c r="B4" s="90"/>
    </row>
    <row r="5" spans="2:11">
      <c r="C5" s="26"/>
      <c r="D5" s="91" t="s">
        <v>95</v>
      </c>
      <c r="E5" s="91" t="s">
        <v>96</v>
      </c>
      <c r="F5" s="91" t="s">
        <v>97</v>
      </c>
      <c r="G5" s="91" t="s">
        <v>224</v>
      </c>
      <c r="H5" s="91" t="s">
        <v>134</v>
      </c>
      <c r="I5" s="91" t="s">
        <v>225</v>
      </c>
      <c r="J5" s="91" t="s">
        <v>226</v>
      </c>
      <c r="K5" s="91" t="s">
        <v>276</v>
      </c>
    </row>
    <row r="6" spans="2:11" ht="15" customHeight="1">
      <c r="C6" s="92"/>
      <c r="D6" s="621" t="s">
        <v>1070</v>
      </c>
      <c r="E6" s="621"/>
      <c r="F6" s="621"/>
      <c r="G6" s="621"/>
      <c r="H6" s="769" t="s">
        <v>1071</v>
      </c>
      <c r="I6" s="770"/>
      <c r="J6" s="770"/>
      <c r="K6" s="768"/>
    </row>
    <row r="7" spans="2:11">
      <c r="B7" s="46"/>
      <c r="C7" s="606" t="s">
        <v>1072</v>
      </c>
      <c r="D7" s="621" t="s">
        <v>1073</v>
      </c>
      <c r="E7" s="621"/>
      <c r="F7" s="621" t="s">
        <v>1074</v>
      </c>
      <c r="G7" s="621"/>
      <c r="H7" s="769" t="s">
        <v>1073</v>
      </c>
      <c r="I7" s="768"/>
      <c r="J7" s="769" t="s">
        <v>1074</v>
      </c>
      <c r="K7" s="768"/>
    </row>
    <row r="8" spans="2:11" ht="33">
      <c r="B8" s="46"/>
      <c r="C8" s="606"/>
      <c r="D8" s="93" t="s">
        <v>1075</v>
      </c>
      <c r="E8" s="93" t="s">
        <v>1076</v>
      </c>
      <c r="F8" s="93" t="s">
        <v>1075</v>
      </c>
      <c r="G8" s="93" t="s">
        <v>1076</v>
      </c>
      <c r="H8" s="52" t="s">
        <v>1075</v>
      </c>
      <c r="I8" s="52" t="s">
        <v>1076</v>
      </c>
      <c r="J8" s="52" t="s">
        <v>1075</v>
      </c>
      <c r="K8" s="52" t="s">
        <v>1076</v>
      </c>
    </row>
    <row r="9" spans="2:11" ht="16.5" customHeight="1">
      <c r="B9" s="94">
        <v>1</v>
      </c>
      <c r="C9" s="95" t="s">
        <v>1077</v>
      </c>
      <c r="D9" s="453">
        <v>0</v>
      </c>
      <c r="E9" s="453">
        <v>1040000</v>
      </c>
      <c r="F9" s="453">
        <v>0</v>
      </c>
      <c r="G9" s="453">
        <v>5000000</v>
      </c>
      <c r="H9" s="453">
        <v>0</v>
      </c>
      <c r="I9" s="453">
        <v>0</v>
      </c>
      <c r="J9" s="453">
        <v>0</v>
      </c>
      <c r="K9" s="453">
        <v>0</v>
      </c>
    </row>
    <row r="10" spans="2:11" ht="16.5" customHeight="1">
      <c r="B10" s="94">
        <v>2</v>
      </c>
      <c r="C10" s="95" t="s">
        <v>1078</v>
      </c>
      <c r="D10" s="453">
        <v>0</v>
      </c>
      <c r="E10" s="453">
        <v>0</v>
      </c>
      <c r="F10" s="453">
        <v>0</v>
      </c>
      <c r="G10" s="453">
        <v>0</v>
      </c>
      <c r="H10" s="453">
        <v>0</v>
      </c>
      <c r="I10" s="453">
        <v>0</v>
      </c>
      <c r="J10" s="453">
        <v>0</v>
      </c>
      <c r="K10" s="453">
        <v>0</v>
      </c>
    </row>
    <row r="11" spans="2:11" ht="16.5" customHeight="1">
      <c r="B11" s="94">
        <v>3</v>
      </c>
      <c r="C11" s="95" t="s">
        <v>1079</v>
      </c>
      <c r="D11" s="453">
        <v>0</v>
      </c>
      <c r="E11" s="453">
        <v>0</v>
      </c>
      <c r="F11" s="453">
        <v>0</v>
      </c>
      <c r="G11" s="453">
        <v>0</v>
      </c>
      <c r="H11" s="453">
        <v>0</v>
      </c>
      <c r="I11" s="453">
        <v>0</v>
      </c>
      <c r="J11" s="453">
        <v>0</v>
      </c>
      <c r="K11" s="453">
        <v>0</v>
      </c>
    </row>
    <row r="12" spans="2:11" ht="16.5" customHeight="1">
      <c r="B12" s="94">
        <v>4</v>
      </c>
      <c r="C12" s="95" t="s">
        <v>1080</v>
      </c>
      <c r="D12" s="453">
        <v>0</v>
      </c>
      <c r="E12" s="453">
        <v>0</v>
      </c>
      <c r="F12" s="453">
        <v>0</v>
      </c>
      <c r="G12" s="453">
        <v>0</v>
      </c>
      <c r="H12" s="453">
        <v>0</v>
      </c>
      <c r="I12" s="453">
        <v>58986849.509999998</v>
      </c>
      <c r="J12" s="453">
        <v>0</v>
      </c>
      <c r="K12" s="453">
        <v>58936741.43</v>
      </c>
    </row>
    <row r="13" spans="2:11" ht="16.5" customHeight="1">
      <c r="B13" s="94">
        <v>5</v>
      </c>
      <c r="C13" s="95" t="s">
        <v>1081</v>
      </c>
      <c r="D13" s="453">
        <v>0</v>
      </c>
      <c r="E13" s="453">
        <v>0</v>
      </c>
      <c r="F13" s="453">
        <v>0</v>
      </c>
      <c r="G13" s="453">
        <v>0</v>
      </c>
      <c r="H13" s="453">
        <v>0</v>
      </c>
      <c r="I13" s="453">
        <v>0</v>
      </c>
      <c r="J13" s="453">
        <v>0</v>
      </c>
      <c r="K13" s="453">
        <v>0</v>
      </c>
    </row>
    <row r="14" spans="2:11" ht="16.5" customHeight="1">
      <c r="B14" s="94">
        <v>6</v>
      </c>
      <c r="C14" s="95" t="s">
        <v>1082</v>
      </c>
      <c r="D14" s="453">
        <v>0</v>
      </c>
      <c r="E14" s="453">
        <v>0</v>
      </c>
      <c r="F14" s="453">
        <v>0</v>
      </c>
      <c r="G14" s="453">
        <v>0</v>
      </c>
      <c r="H14" s="453">
        <v>0</v>
      </c>
      <c r="I14" s="453">
        <v>0</v>
      </c>
      <c r="J14" s="453">
        <v>0</v>
      </c>
      <c r="K14" s="453">
        <v>0</v>
      </c>
    </row>
    <row r="15" spans="2:11" ht="16.5" customHeight="1">
      <c r="B15" s="94">
        <v>7</v>
      </c>
      <c r="C15" s="95" t="s">
        <v>1083</v>
      </c>
      <c r="D15" s="453">
        <v>0</v>
      </c>
      <c r="E15" s="453">
        <v>0</v>
      </c>
      <c r="F15" s="453">
        <v>0</v>
      </c>
      <c r="G15" s="453">
        <v>0</v>
      </c>
      <c r="H15" s="453">
        <v>0</v>
      </c>
      <c r="I15" s="453">
        <v>5869500</v>
      </c>
      <c r="J15" s="453">
        <v>0</v>
      </c>
      <c r="K15" s="453">
        <v>2802582.22</v>
      </c>
    </row>
    <row r="16" spans="2:11" ht="16.5" customHeight="1">
      <c r="B16" s="94">
        <v>8</v>
      </c>
      <c r="C16" s="95" t="s">
        <v>1084</v>
      </c>
      <c r="D16" s="453">
        <v>0</v>
      </c>
      <c r="E16" s="453">
        <v>0</v>
      </c>
      <c r="F16" s="453">
        <v>0</v>
      </c>
      <c r="G16" s="453">
        <v>0</v>
      </c>
      <c r="H16" s="453">
        <v>0</v>
      </c>
      <c r="I16" s="453">
        <v>0</v>
      </c>
      <c r="J16" s="453">
        <v>0</v>
      </c>
      <c r="K16" s="453">
        <v>0</v>
      </c>
    </row>
    <row r="17" spans="2:14" s="98" customFormat="1" ht="16.5" customHeight="1">
      <c r="B17" s="96">
        <v>9</v>
      </c>
      <c r="C17" s="97" t="s">
        <v>132</v>
      </c>
      <c r="D17" s="454">
        <v>0</v>
      </c>
      <c r="E17" s="454">
        <v>1040000</v>
      </c>
      <c r="F17" s="454">
        <v>0</v>
      </c>
      <c r="G17" s="454">
        <v>5000000</v>
      </c>
      <c r="H17" s="454">
        <v>0</v>
      </c>
      <c r="I17" s="454">
        <v>64856349.509999998</v>
      </c>
      <c r="J17" s="454">
        <v>0</v>
      </c>
      <c r="K17" s="454">
        <v>61739323.649999999</v>
      </c>
    </row>
    <row r="18" spans="2:14">
      <c r="C18" s="59"/>
      <c r="D18" s="455"/>
      <c r="E18" s="455"/>
      <c r="F18" s="455"/>
      <c r="G18" s="455"/>
      <c r="H18" s="455"/>
      <c r="I18" s="455"/>
      <c r="J18" s="455"/>
      <c r="K18" s="455"/>
    </row>
    <row r="19" spans="2:14">
      <c r="N19" s="99"/>
    </row>
  </sheetData>
  <mergeCells count="8">
    <mergeCell ref="J7:K7"/>
    <mergeCell ref="H7:I7"/>
    <mergeCell ref="H6:K6"/>
    <mergeCell ref="B3:C3"/>
    <mergeCell ref="D6:G6"/>
    <mergeCell ref="C7:C8"/>
    <mergeCell ref="D7:E7"/>
    <mergeCell ref="F7:G7"/>
  </mergeCells>
  <pageMargins left="0.70866141732283472" right="0.70866141732283472" top="0.74803149606299213" bottom="0.74803149606299213" header="0.31496062992125984" footer="0.31496062992125984"/>
  <pageSetup paperSize="9" scale="66" orientation="landscape" r:id="rId1"/>
  <headerFooter>
    <oddFooter>&amp;C_x000D_&amp;1#&amp;"Calibri"&amp;10&amp;K000000 This document is classified as: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J12"/>
  <sheetViews>
    <sheetView showGridLines="0" zoomScale="90" zoomScaleNormal="90" zoomScalePageLayoutView="70" workbookViewId="0">
      <selection activeCell="D7" sqref="D7"/>
    </sheetView>
  </sheetViews>
  <sheetFormatPr defaultColWidth="9.140625" defaultRowHeight="16.5"/>
  <cols>
    <col min="1" max="1" width="4.140625" style="2" customWidth="1"/>
    <col min="2" max="2" width="15.28515625" style="2" customWidth="1"/>
    <col min="3" max="3" width="45.5703125" style="2" customWidth="1"/>
    <col min="4" max="8" width="15.7109375" style="2" customWidth="1"/>
    <col min="9" max="9" width="9.140625" style="2"/>
    <col min="10" max="10" width="13.140625" style="27" customWidth="1"/>
    <col min="11" max="16384" width="9.140625" style="2"/>
  </cols>
  <sheetData>
    <row r="2" spans="2:8" s="29" customFormat="1" ht="18.75">
      <c r="B2" s="84" t="s">
        <v>1085</v>
      </c>
      <c r="D2" s="30"/>
    </row>
    <row r="3" spans="2:8" s="29" customFormat="1">
      <c r="B3" s="31" t="str">
        <f>'EU OV1'!B3</f>
        <v>31.12.2023 - in EUR million</v>
      </c>
    </row>
    <row r="4" spans="2:8" s="29" customFormat="1">
      <c r="B4" s="2"/>
    </row>
    <row r="5" spans="2:8" ht="13.5" customHeight="1">
      <c r="B5" s="775" t="s">
        <v>1086</v>
      </c>
      <c r="C5" s="775"/>
      <c r="D5" s="33" t="s">
        <v>95</v>
      </c>
      <c r="E5" s="33" t="s">
        <v>96</v>
      </c>
      <c r="F5" s="33" t="s">
        <v>97</v>
      </c>
      <c r="G5" s="33" t="s">
        <v>224</v>
      </c>
      <c r="H5" s="85" t="s">
        <v>134</v>
      </c>
    </row>
    <row r="6" spans="2:8" ht="15" customHeight="1">
      <c r="B6" s="775"/>
      <c r="C6" s="775"/>
      <c r="D6" s="775" t="s">
        <v>1087</v>
      </c>
      <c r="E6" s="775"/>
      <c r="F6" s="775"/>
      <c r="G6" s="621" t="s">
        <v>1088</v>
      </c>
      <c r="H6" s="621" t="s">
        <v>1089</v>
      </c>
    </row>
    <row r="7" spans="2:8" ht="15" customHeight="1">
      <c r="B7" s="775"/>
      <c r="C7" s="775"/>
      <c r="D7" s="34" t="s">
        <v>1090</v>
      </c>
      <c r="E7" s="34" t="s">
        <v>1091</v>
      </c>
      <c r="F7" s="34" t="s">
        <v>1092</v>
      </c>
      <c r="G7" s="621"/>
      <c r="H7" s="621"/>
    </row>
    <row r="8" spans="2:8" ht="31.5" customHeight="1">
      <c r="B8" s="35">
        <v>1</v>
      </c>
      <c r="C8" s="86" t="s">
        <v>1093</v>
      </c>
      <c r="D8" s="449">
        <v>0</v>
      </c>
      <c r="E8" s="449">
        <v>0</v>
      </c>
      <c r="F8" s="449">
        <v>0</v>
      </c>
      <c r="G8" s="449">
        <v>0</v>
      </c>
      <c r="H8" s="449">
        <v>0</v>
      </c>
    </row>
    <row r="9" spans="2:8" ht="31.5" customHeight="1">
      <c r="B9" s="35">
        <v>2</v>
      </c>
      <c r="C9" s="87" t="s">
        <v>1094</v>
      </c>
      <c r="D9" s="449">
        <v>241.3</v>
      </c>
      <c r="E9" s="449">
        <v>252.8</v>
      </c>
      <c r="F9" s="449">
        <v>298.60000000000002</v>
      </c>
      <c r="G9" s="449">
        <v>34.799999999999997</v>
      </c>
      <c r="H9" s="449">
        <v>435</v>
      </c>
    </row>
    <row r="10" spans="2:8" ht="31.5" customHeight="1">
      <c r="B10" s="35">
        <v>3</v>
      </c>
      <c r="C10" s="88" t="s">
        <v>1095</v>
      </c>
      <c r="D10" s="449">
        <v>241.3</v>
      </c>
      <c r="E10" s="449">
        <v>252.8</v>
      </c>
      <c r="F10" s="449">
        <v>298.60000000000002</v>
      </c>
      <c r="G10" s="450"/>
      <c r="H10" s="451"/>
    </row>
    <row r="11" spans="2:8" ht="31.5" customHeight="1">
      <c r="B11" s="35">
        <v>4</v>
      </c>
      <c r="C11" s="88" t="s">
        <v>1096</v>
      </c>
      <c r="D11" s="449">
        <v>0</v>
      </c>
      <c r="E11" s="449">
        <v>0</v>
      </c>
      <c r="F11" s="449">
        <v>0</v>
      </c>
      <c r="G11" s="450"/>
      <c r="H11" s="452"/>
    </row>
    <row r="12" spans="2:8" ht="31.5" customHeight="1">
      <c r="B12" s="38">
        <v>5</v>
      </c>
      <c r="C12" s="87" t="s">
        <v>1097</v>
      </c>
      <c r="D12" s="449">
        <v>0</v>
      </c>
      <c r="E12" s="449">
        <v>0</v>
      </c>
      <c r="F12" s="449">
        <v>0</v>
      </c>
      <c r="G12" s="449">
        <v>0</v>
      </c>
      <c r="H12" s="449">
        <v>0</v>
      </c>
    </row>
  </sheetData>
  <mergeCells count="4">
    <mergeCell ref="B5:C7"/>
    <mergeCell ref="D6:F6"/>
    <mergeCell ref="G6:G7"/>
    <mergeCell ref="H6:H7"/>
  </mergeCells>
  <pageMargins left="0.7" right="0.7" top="0.75" bottom="0.75" header="0.3" footer="0.3"/>
  <pageSetup paperSize="9" scale="72" orientation="landscape" verticalDpi="90" r:id="rId1"/>
  <headerFooter>
    <oddFooter>&amp;C_x000D_&amp;1#&amp;"Calibri"&amp;10&amp;K000000 This document is classified as: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E21"/>
  <sheetViews>
    <sheetView showGridLines="0" zoomScale="90" zoomScaleNormal="90" workbookViewId="0">
      <selection activeCell="F27" sqref="F27"/>
    </sheetView>
  </sheetViews>
  <sheetFormatPr defaultColWidth="11.42578125" defaultRowHeight="16.5"/>
  <cols>
    <col min="1" max="1" width="2.5703125" style="2" customWidth="1"/>
    <col min="2" max="2" width="6.7109375" style="2" customWidth="1"/>
    <col min="3" max="3" width="43.7109375" style="2" customWidth="1"/>
    <col min="4" max="4" width="20.42578125" style="2" customWidth="1"/>
    <col min="5" max="5" width="15.28515625" style="2" customWidth="1"/>
    <col min="6" max="16384" width="11.42578125" style="2"/>
  </cols>
  <sheetData>
    <row r="2" spans="2:5" s="74" customFormat="1" ht="18.75">
      <c r="B2" s="71" t="s">
        <v>1098</v>
      </c>
      <c r="C2" s="72"/>
      <c r="D2" s="73"/>
      <c r="E2" s="73"/>
    </row>
    <row r="3" spans="2:5" s="74" customFormat="1" ht="15.75" customHeight="1">
      <c r="B3" s="653" t="str">
        <f>'EU OV1'!B3</f>
        <v>31.12.2023 - in EUR million</v>
      </c>
      <c r="C3" s="654"/>
      <c r="D3" s="73"/>
      <c r="E3" s="73"/>
    </row>
    <row r="4" spans="2:5" s="74" customFormat="1" ht="15.75" customHeight="1">
      <c r="B4" s="75"/>
      <c r="C4" s="72"/>
      <c r="D4" s="73"/>
      <c r="E4" s="73"/>
    </row>
    <row r="5" spans="2:5" ht="15.75" customHeight="1">
      <c r="B5" s="46"/>
      <c r="C5" s="59"/>
      <c r="D5" s="76" t="s">
        <v>95</v>
      </c>
    </row>
    <row r="6" spans="2:5" ht="15.75" customHeight="1">
      <c r="B6" s="77"/>
      <c r="C6" s="78"/>
      <c r="D6" s="65" t="s">
        <v>1099</v>
      </c>
    </row>
    <row r="7" spans="2:5" ht="15.75" customHeight="1">
      <c r="B7" s="79"/>
      <c r="C7" s="45" t="s">
        <v>1100</v>
      </c>
      <c r="D7" s="80"/>
    </row>
    <row r="8" spans="2:5" ht="15.75" customHeight="1">
      <c r="B8" s="81">
        <v>1</v>
      </c>
      <c r="C8" s="82" t="s">
        <v>1101</v>
      </c>
      <c r="D8" s="445">
        <v>0</v>
      </c>
    </row>
    <row r="9" spans="2:5" ht="15.75" customHeight="1">
      <c r="B9" s="81">
        <v>2</v>
      </c>
      <c r="C9" s="82" t="s">
        <v>1102</v>
      </c>
      <c r="D9" s="445">
        <v>0</v>
      </c>
    </row>
    <row r="10" spans="2:5" ht="15.75" customHeight="1">
      <c r="B10" s="81">
        <v>3</v>
      </c>
      <c r="C10" s="82" t="s">
        <v>1103</v>
      </c>
      <c r="D10" s="445">
        <v>153611733.375</v>
      </c>
    </row>
    <row r="11" spans="2:5" ht="15.75" customHeight="1">
      <c r="B11" s="81">
        <v>4</v>
      </c>
      <c r="C11" s="82" t="s">
        <v>1104</v>
      </c>
      <c r="D11" s="445">
        <v>0</v>
      </c>
    </row>
    <row r="12" spans="2:5" ht="15.75" customHeight="1">
      <c r="B12" s="81"/>
      <c r="C12" s="55" t="s">
        <v>1105</v>
      </c>
      <c r="D12" s="447"/>
    </row>
    <row r="13" spans="2:5" ht="15.75" customHeight="1">
      <c r="B13" s="81">
        <v>5</v>
      </c>
      <c r="C13" s="69" t="s">
        <v>1106</v>
      </c>
      <c r="D13" s="445">
        <v>0</v>
      </c>
    </row>
    <row r="14" spans="2:5" ht="15.75" customHeight="1">
      <c r="B14" s="81">
        <v>6</v>
      </c>
      <c r="C14" s="69" t="s">
        <v>1107</v>
      </c>
      <c r="D14" s="445">
        <v>0</v>
      </c>
    </row>
    <row r="15" spans="2:5" ht="15.75" customHeight="1">
      <c r="B15" s="81">
        <v>7</v>
      </c>
      <c r="C15" s="69" t="s">
        <v>1108</v>
      </c>
      <c r="D15" s="445">
        <v>416624.25</v>
      </c>
    </row>
    <row r="16" spans="2:5" ht="15.75" customHeight="1">
      <c r="B16" s="81">
        <v>8</v>
      </c>
      <c r="C16" s="69" t="s">
        <v>1109</v>
      </c>
      <c r="D16" s="439">
        <v>0</v>
      </c>
    </row>
    <row r="17" spans="2:5" ht="15.75" customHeight="1">
      <c r="B17" s="83">
        <v>9</v>
      </c>
      <c r="C17" s="67" t="s">
        <v>132</v>
      </c>
      <c r="D17" s="448">
        <v>154028357.625</v>
      </c>
    </row>
    <row r="18" spans="2:5" ht="15.75" customHeight="1"/>
    <row r="21" spans="2:5">
      <c r="C21" s="635"/>
      <c r="D21" s="635"/>
      <c r="E21" s="635"/>
    </row>
  </sheetData>
  <mergeCells count="2">
    <mergeCell ref="C21:E21"/>
    <mergeCell ref="B3:C3"/>
  </mergeCells>
  <pageMargins left="0.70866141732283472" right="0.70866141732283472" top="0.74803149606299213" bottom="0.74803149606299213" header="0.31496062992125984" footer="0.31496062992125984"/>
  <pageSetup paperSize="9" scale="76" orientation="landscape" r:id="rId1"/>
  <headerFooter>
    <oddFooter>&amp;C_x000D_&amp;1#&amp;"Calibri"&amp;10&amp;K000000 This document is classified as: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K32"/>
  <sheetViews>
    <sheetView showGridLines="0" zoomScale="90" zoomScaleNormal="90" zoomScalePageLayoutView="60" workbookViewId="0">
      <selection activeCell="H20" sqref="H20"/>
    </sheetView>
  </sheetViews>
  <sheetFormatPr defaultColWidth="9.140625" defaultRowHeight="23.25" customHeight="1"/>
  <cols>
    <col min="1" max="1" width="3.140625" style="59" customWidth="1"/>
    <col min="2" max="2" width="9.28515625" style="59" bestFit="1" customWidth="1"/>
    <col min="3" max="3" width="48.42578125" style="59" customWidth="1"/>
    <col min="4" max="10" width="16.42578125" style="59" customWidth="1"/>
    <col min="11" max="11" width="18.28515625" style="59" customWidth="1"/>
    <col min="12" max="12" width="16.28515625" style="59" customWidth="1"/>
    <col min="13" max="13" width="17.5703125" style="59" customWidth="1"/>
    <col min="14" max="16384" width="9.140625" style="59"/>
  </cols>
  <sheetData>
    <row r="2" spans="2:11" ht="17.25" customHeight="1">
      <c r="B2" s="776" t="s">
        <v>1110</v>
      </c>
      <c r="C2" s="776"/>
      <c r="D2" s="776"/>
      <c r="E2" s="776"/>
      <c r="F2" s="777"/>
      <c r="G2" s="777"/>
      <c r="H2" s="777"/>
      <c r="I2" s="777"/>
      <c r="J2" s="777"/>
      <c r="K2" s="777"/>
    </row>
    <row r="3" spans="2:11" ht="17.25" customHeight="1">
      <c r="B3" s="39" t="str">
        <f>'EU OV1'!B3</f>
        <v>31.12.2023 - in EUR million</v>
      </c>
      <c r="C3" s="60"/>
      <c r="D3" s="60"/>
      <c r="E3" s="60"/>
      <c r="F3" s="61"/>
      <c r="G3" s="61"/>
      <c r="H3" s="61"/>
      <c r="I3" s="61"/>
      <c r="J3" s="61"/>
      <c r="K3" s="61"/>
    </row>
    <row r="4" spans="2:11" ht="17.25" customHeight="1">
      <c r="B4" s="39"/>
      <c r="C4" s="60"/>
      <c r="D4" s="60"/>
      <c r="E4" s="60"/>
      <c r="F4" s="61"/>
      <c r="G4" s="61"/>
      <c r="H4" s="61"/>
      <c r="I4" s="61"/>
      <c r="J4" s="61"/>
      <c r="K4" s="61"/>
    </row>
    <row r="5" spans="2:11" ht="23.25" customHeight="1">
      <c r="B5" s="62"/>
      <c r="C5" s="63"/>
      <c r="D5" s="778" t="s">
        <v>1111</v>
      </c>
      <c r="E5" s="779"/>
      <c r="F5" s="778" t="s">
        <v>1112</v>
      </c>
      <c r="G5" s="779"/>
      <c r="H5" s="782" t="s">
        <v>1113</v>
      </c>
      <c r="I5" s="782"/>
      <c r="J5" s="782" t="s">
        <v>1114</v>
      </c>
      <c r="K5" s="782"/>
    </row>
    <row r="6" spans="2:11" ht="15" customHeight="1">
      <c r="B6" s="62"/>
      <c r="C6" s="62"/>
      <c r="D6" s="780"/>
      <c r="E6" s="781"/>
      <c r="F6" s="780"/>
      <c r="G6" s="781"/>
      <c r="H6" s="783"/>
      <c r="I6" s="782"/>
      <c r="J6" s="783"/>
      <c r="K6" s="782"/>
    </row>
    <row r="7" spans="2:11" ht="68.25" customHeight="1">
      <c r="B7" s="62"/>
      <c r="C7" s="62"/>
      <c r="D7" s="64"/>
      <c r="E7" s="65" t="s">
        <v>1115</v>
      </c>
      <c r="F7" s="64"/>
      <c r="G7" s="65" t="s">
        <v>1115</v>
      </c>
      <c r="H7" s="64"/>
      <c r="I7" s="65" t="s">
        <v>1116</v>
      </c>
      <c r="J7" s="64"/>
      <c r="K7" s="65" t="s">
        <v>1116</v>
      </c>
    </row>
    <row r="8" spans="2:11" ht="15.75" customHeight="1">
      <c r="B8" s="62"/>
      <c r="C8" s="62"/>
      <c r="D8" s="66" t="s">
        <v>579</v>
      </c>
      <c r="E8" s="66" t="s">
        <v>870</v>
      </c>
      <c r="F8" s="66" t="s">
        <v>872</v>
      </c>
      <c r="G8" s="66" t="s">
        <v>874</v>
      </c>
      <c r="H8" s="66" t="s">
        <v>876</v>
      </c>
      <c r="I8" s="66" t="s">
        <v>880</v>
      </c>
      <c r="J8" s="66" t="s">
        <v>882</v>
      </c>
      <c r="K8" s="66" t="s">
        <v>884</v>
      </c>
    </row>
    <row r="9" spans="2:11" ht="15.75" customHeight="1">
      <c r="B9" s="44" t="s">
        <v>579</v>
      </c>
      <c r="C9" s="67" t="s">
        <v>1117</v>
      </c>
      <c r="D9" s="439">
        <v>124506349.98</v>
      </c>
      <c r="E9" s="439">
        <v>4980778.8099999996</v>
      </c>
      <c r="F9" s="443"/>
      <c r="G9" s="443"/>
      <c r="H9" s="439">
        <v>6026987603.46</v>
      </c>
      <c r="I9" s="439">
        <v>1419096002.3199999</v>
      </c>
      <c r="J9" s="444"/>
      <c r="K9" s="444"/>
    </row>
    <row r="10" spans="2:11" ht="15.75" customHeight="1">
      <c r="B10" s="43" t="s">
        <v>870</v>
      </c>
      <c r="C10" s="68" t="s">
        <v>1118</v>
      </c>
      <c r="D10" s="445">
        <v>0</v>
      </c>
      <c r="E10" s="445">
        <v>0</v>
      </c>
      <c r="F10" s="445">
        <v>0</v>
      </c>
      <c r="G10" s="445">
        <v>0</v>
      </c>
      <c r="H10" s="445">
        <v>19481469.109999999</v>
      </c>
      <c r="I10" s="445">
        <v>0</v>
      </c>
      <c r="J10" s="445">
        <v>19481469.109999999</v>
      </c>
      <c r="K10" s="445">
        <v>0</v>
      </c>
    </row>
    <row r="11" spans="2:11" ht="15.75" customHeight="1">
      <c r="B11" s="43" t="s">
        <v>872</v>
      </c>
      <c r="C11" s="68" t="s">
        <v>883</v>
      </c>
      <c r="D11" s="445">
        <v>14437338.060000001</v>
      </c>
      <c r="E11" s="445">
        <v>4980778.8099999996</v>
      </c>
      <c r="F11" s="445">
        <v>12633519.279999999</v>
      </c>
      <c r="G11" s="445">
        <v>4977950</v>
      </c>
      <c r="H11" s="445">
        <v>1169268048.0699999</v>
      </c>
      <c r="I11" s="445">
        <v>803504459.64999998</v>
      </c>
      <c r="J11" s="445">
        <v>1181985780.23</v>
      </c>
      <c r="K11" s="445">
        <v>782407086.65999997</v>
      </c>
    </row>
    <row r="12" spans="2:11" ht="15.75" customHeight="1">
      <c r="B12" s="43" t="s">
        <v>874</v>
      </c>
      <c r="C12" s="69" t="s">
        <v>1119</v>
      </c>
      <c r="D12" s="445">
        <v>0</v>
      </c>
      <c r="E12" s="445">
        <v>0</v>
      </c>
      <c r="F12" s="445">
        <v>0</v>
      </c>
      <c r="G12" s="445">
        <v>0</v>
      </c>
      <c r="H12" s="445">
        <v>0</v>
      </c>
      <c r="I12" s="445">
        <v>0</v>
      </c>
      <c r="J12" s="445">
        <v>0</v>
      </c>
      <c r="K12" s="445">
        <v>0</v>
      </c>
    </row>
    <row r="13" spans="2:11" ht="15.75" customHeight="1">
      <c r="B13" s="43" t="s">
        <v>876</v>
      </c>
      <c r="C13" s="69" t="s">
        <v>1120</v>
      </c>
      <c r="D13" s="445">
        <v>0</v>
      </c>
      <c r="E13" s="445">
        <v>0</v>
      </c>
      <c r="F13" s="445">
        <v>0</v>
      </c>
      <c r="G13" s="445">
        <v>0</v>
      </c>
      <c r="H13" s="445">
        <v>0</v>
      </c>
      <c r="I13" s="445">
        <v>0</v>
      </c>
      <c r="J13" s="445">
        <v>0</v>
      </c>
      <c r="K13" s="445">
        <v>0</v>
      </c>
    </row>
    <row r="14" spans="2:11" ht="15.75" customHeight="1">
      <c r="B14" s="43" t="s">
        <v>878</v>
      </c>
      <c r="C14" s="69" t="s">
        <v>1121</v>
      </c>
      <c r="D14" s="445">
        <v>6781768.8099999996</v>
      </c>
      <c r="E14" s="445">
        <v>4980778.8099999996</v>
      </c>
      <c r="F14" s="445">
        <v>4977950</v>
      </c>
      <c r="G14" s="445">
        <v>4977950</v>
      </c>
      <c r="H14" s="445">
        <v>1051352570.79</v>
      </c>
      <c r="I14" s="445">
        <v>798989768.78999996</v>
      </c>
      <c r="J14" s="445">
        <v>1096421586.3800001</v>
      </c>
      <c r="K14" s="445">
        <v>768642292.22000003</v>
      </c>
    </row>
    <row r="15" spans="2:11" ht="15.75" customHeight="1">
      <c r="B15" s="43" t="s">
        <v>880</v>
      </c>
      <c r="C15" s="69" t="s">
        <v>1122</v>
      </c>
      <c r="D15" s="445">
        <v>7655569.25</v>
      </c>
      <c r="E15" s="445">
        <v>0</v>
      </c>
      <c r="F15" s="445">
        <v>7655569.2800000003</v>
      </c>
      <c r="G15" s="445">
        <v>0</v>
      </c>
      <c r="H15" s="445">
        <v>112953108.23999999</v>
      </c>
      <c r="I15" s="445">
        <v>4514690.8600000003</v>
      </c>
      <c r="J15" s="445">
        <v>79126334.980000004</v>
      </c>
      <c r="K15" s="445">
        <v>13764794.439999999</v>
      </c>
    </row>
    <row r="16" spans="2:11" ht="15.75" customHeight="1">
      <c r="B16" s="43" t="s">
        <v>882</v>
      </c>
      <c r="C16" s="69" t="s">
        <v>1123</v>
      </c>
      <c r="D16" s="445">
        <v>0</v>
      </c>
      <c r="E16" s="445">
        <v>0</v>
      </c>
      <c r="F16" s="445">
        <v>0</v>
      </c>
      <c r="G16" s="445">
        <v>0</v>
      </c>
      <c r="H16" s="445">
        <v>4962369.04</v>
      </c>
      <c r="I16" s="445">
        <v>0</v>
      </c>
      <c r="J16" s="445">
        <v>6437858.8700000001</v>
      </c>
      <c r="K16" s="445">
        <v>0</v>
      </c>
    </row>
    <row r="17" spans="2:11" ht="16.5" customHeight="1">
      <c r="B17" s="70">
        <v>120</v>
      </c>
      <c r="C17" s="68" t="s">
        <v>247</v>
      </c>
      <c r="D17" s="445">
        <v>0</v>
      </c>
      <c r="E17" s="445">
        <v>0</v>
      </c>
      <c r="F17" s="446"/>
      <c r="G17" s="446"/>
      <c r="H17" s="445">
        <v>252385273.24000001</v>
      </c>
      <c r="I17" s="445">
        <v>48864376.020000003</v>
      </c>
      <c r="J17" s="446"/>
      <c r="K17" s="446"/>
    </row>
    <row r="18" spans="2:11" ht="16.5" customHeight="1"/>
    <row r="19" spans="2:11" ht="16.5" customHeight="1"/>
    <row r="20" spans="2:11" ht="16.5" customHeight="1"/>
    <row r="21" spans="2:11" ht="16.5" customHeight="1"/>
    <row r="22" spans="2:11" ht="16.5" customHeight="1"/>
    <row r="23" spans="2:11" ht="16.5" customHeight="1"/>
    <row r="24" spans="2:11" ht="16.5" customHeight="1"/>
    <row r="25" spans="2:11" ht="16.5" customHeight="1"/>
    <row r="26" spans="2:11" ht="16.5" customHeight="1"/>
    <row r="27" spans="2:11" ht="16.5" customHeight="1"/>
    <row r="28" spans="2:11" ht="16.5" customHeight="1"/>
    <row r="29" spans="2:11" ht="16.5" customHeight="1"/>
    <row r="30" spans="2:11" ht="16.5" customHeight="1"/>
    <row r="31" spans="2:11" ht="16.5" customHeight="1"/>
    <row r="32" spans="2:11" ht="16.5" customHeight="1"/>
  </sheetData>
  <mergeCells count="8">
    <mergeCell ref="B2:E2"/>
    <mergeCell ref="F2:G2"/>
    <mergeCell ref="H2:I2"/>
    <mergeCell ref="J2:K2"/>
    <mergeCell ref="D5:E6"/>
    <mergeCell ref="F5:G6"/>
    <mergeCell ref="H5:I6"/>
    <mergeCell ref="J5:K6"/>
  </mergeCells>
  <phoneticPr fontId="9" type="noConversion"/>
  <pageMargins left="0.7" right="0.7" top="0.75" bottom="0.75" header="0.3" footer="0.3"/>
  <pageSetup paperSize="9" scale="53" orientation="landscape" verticalDpi="90" r:id="rId1"/>
  <headerFooter>
    <oddFooter>&amp;C_x000D_&amp;1#&amp;"Calibri"&amp;10&amp;K000000 This document is classified as: INTERNAL</oddFooter>
  </headerFooter>
  <ignoredErrors>
    <ignoredError sqref="B9:B17"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G22"/>
  <sheetViews>
    <sheetView showGridLines="0" zoomScale="90" zoomScaleNormal="90" zoomScalePageLayoutView="60" workbookViewId="0">
      <selection activeCell="C27" sqref="C27"/>
    </sheetView>
  </sheetViews>
  <sheetFormatPr defaultColWidth="20.28515625" defaultRowHeight="16.5"/>
  <cols>
    <col min="1" max="1" width="4.5703125" style="46" customWidth="1"/>
    <col min="2" max="2" width="10.7109375" style="46" customWidth="1"/>
    <col min="3" max="3" width="80.7109375" style="46" customWidth="1"/>
    <col min="4" max="7" width="22.42578125" style="46" customWidth="1"/>
    <col min="8" max="16384" width="20.28515625" style="46"/>
  </cols>
  <sheetData>
    <row r="2" spans="2:7" ht="18.75" customHeight="1">
      <c r="B2" s="784" t="s">
        <v>1124</v>
      </c>
      <c r="C2" s="784"/>
      <c r="D2" s="784"/>
      <c r="E2" s="784"/>
      <c r="F2" s="784"/>
      <c r="G2" s="784"/>
    </row>
    <row r="3" spans="2:7" ht="14.25" customHeight="1">
      <c r="B3" s="39" t="str">
        <f>'EU OV1'!B3</f>
        <v>31.12.2023 - in EUR million</v>
      </c>
      <c r="C3" s="47"/>
      <c r="D3" s="48"/>
      <c r="E3" s="48"/>
      <c r="F3" s="48"/>
      <c r="G3" s="48"/>
    </row>
    <row r="4" spans="2:7" ht="14.25" customHeight="1">
      <c r="B4" s="39"/>
      <c r="C4" s="47"/>
      <c r="D4" s="48"/>
      <c r="E4" s="48"/>
      <c r="F4" s="48"/>
      <c r="G4" s="48"/>
    </row>
    <row r="5" spans="2:7">
      <c r="B5" s="49"/>
      <c r="C5" s="50"/>
      <c r="D5" s="606" t="s">
        <v>1125</v>
      </c>
      <c r="E5" s="606"/>
      <c r="F5" s="606" t="s">
        <v>1126</v>
      </c>
      <c r="G5" s="606"/>
    </row>
    <row r="6" spans="2:7" ht="33.75" customHeight="1">
      <c r="B6" s="49"/>
      <c r="C6" s="50"/>
      <c r="D6" s="647"/>
      <c r="E6" s="606"/>
      <c r="F6" s="639" t="s">
        <v>1127</v>
      </c>
      <c r="G6" s="640"/>
    </row>
    <row r="7" spans="2:7" ht="45.75" customHeight="1">
      <c r="B7" s="50"/>
      <c r="C7" s="50"/>
      <c r="D7" s="51"/>
      <c r="E7" s="52" t="s">
        <v>1115</v>
      </c>
      <c r="F7" s="53"/>
      <c r="G7" s="52" t="s">
        <v>1128</v>
      </c>
    </row>
    <row r="8" spans="2:7">
      <c r="B8" s="50"/>
      <c r="C8" s="50"/>
      <c r="D8" s="54" t="s">
        <v>579</v>
      </c>
      <c r="E8" s="54" t="s">
        <v>870</v>
      </c>
      <c r="F8" s="54" t="s">
        <v>872</v>
      </c>
      <c r="G8" s="54" t="s">
        <v>876</v>
      </c>
    </row>
    <row r="9" spans="2:7">
      <c r="B9" s="52">
        <v>130</v>
      </c>
      <c r="C9" s="55" t="s">
        <v>1129</v>
      </c>
      <c r="D9" s="440">
        <v>8337834</v>
      </c>
      <c r="E9" s="440">
        <v>0</v>
      </c>
      <c r="F9" s="440">
        <v>68892576.569999993</v>
      </c>
      <c r="G9" s="440">
        <v>0</v>
      </c>
    </row>
    <row r="10" spans="2:7">
      <c r="B10" s="56">
        <v>140</v>
      </c>
      <c r="C10" s="57" t="s">
        <v>1130</v>
      </c>
      <c r="D10" s="441">
        <v>0</v>
      </c>
      <c r="E10" s="441">
        <v>0</v>
      </c>
      <c r="F10" s="441">
        <v>0</v>
      </c>
      <c r="G10" s="441">
        <v>0</v>
      </c>
    </row>
    <row r="11" spans="2:7">
      <c r="B11" s="56">
        <v>150</v>
      </c>
      <c r="C11" s="57" t="s">
        <v>1118</v>
      </c>
      <c r="D11" s="441">
        <v>0</v>
      </c>
      <c r="E11" s="441">
        <v>0</v>
      </c>
      <c r="F11" s="441">
        <v>5869500</v>
      </c>
      <c r="G11" s="441">
        <v>0</v>
      </c>
    </row>
    <row r="12" spans="2:7">
      <c r="B12" s="56">
        <v>160</v>
      </c>
      <c r="C12" s="57" t="s">
        <v>883</v>
      </c>
      <c r="D12" s="441">
        <v>0</v>
      </c>
      <c r="E12" s="441">
        <v>0</v>
      </c>
      <c r="F12" s="441">
        <v>970166.57</v>
      </c>
      <c r="G12" s="441">
        <v>0</v>
      </c>
    </row>
    <row r="13" spans="2:7">
      <c r="B13" s="56">
        <v>170</v>
      </c>
      <c r="C13" s="58" t="s">
        <v>1119</v>
      </c>
      <c r="D13" s="441">
        <v>0</v>
      </c>
      <c r="E13" s="441">
        <v>0</v>
      </c>
      <c r="F13" s="441">
        <v>0</v>
      </c>
      <c r="G13" s="441">
        <v>0</v>
      </c>
    </row>
    <row r="14" spans="2:7">
      <c r="B14" s="56">
        <v>180</v>
      </c>
      <c r="C14" s="58" t="s">
        <v>1120</v>
      </c>
      <c r="D14" s="441">
        <v>0</v>
      </c>
      <c r="E14" s="441">
        <v>0</v>
      </c>
      <c r="F14" s="441">
        <v>0</v>
      </c>
      <c r="G14" s="441">
        <v>0</v>
      </c>
    </row>
    <row r="15" spans="2:7">
      <c r="B15" s="56">
        <v>190</v>
      </c>
      <c r="C15" s="58" t="s">
        <v>1121</v>
      </c>
      <c r="D15" s="441">
        <v>0</v>
      </c>
      <c r="E15" s="441">
        <v>0</v>
      </c>
      <c r="F15" s="441">
        <v>970166.57</v>
      </c>
      <c r="G15" s="441">
        <v>0</v>
      </c>
    </row>
    <row r="16" spans="2:7">
      <c r="B16" s="56">
        <v>200</v>
      </c>
      <c r="C16" s="58" t="s">
        <v>1122</v>
      </c>
      <c r="D16" s="441">
        <v>0</v>
      </c>
      <c r="E16" s="441">
        <v>0</v>
      </c>
      <c r="F16" s="441">
        <v>0</v>
      </c>
      <c r="G16" s="441">
        <v>0</v>
      </c>
    </row>
    <row r="17" spans="2:7">
      <c r="B17" s="56">
        <v>210</v>
      </c>
      <c r="C17" s="58" t="s">
        <v>1123</v>
      </c>
      <c r="D17" s="441">
        <v>0</v>
      </c>
      <c r="E17" s="441">
        <v>0</v>
      </c>
      <c r="F17" s="441">
        <v>0</v>
      </c>
      <c r="G17" s="441">
        <v>0</v>
      </c>
    </row>
    <row r="18" spans="2:7">
      <c r="B18" s="56">
        <v>220</v>
      </c>
      <c r="C18" s="57" t="s">
        <v>1131</v>
      </c>
      <c r="D18" s="441">
        <v>8337834</v>
      </c>
      <c r="E18" s="441">
        <v>0</v>
      </c>
      <c r="F18" s="441">
        <v>62052910</v>
      </c>
      <c r="G18" s="441">
        <v>0</v>
      </c>
    </row>
    <row r="19" spans="2:7">
      <c r="B19" s="56">
        <v>230</v>
      </c>
      <c r="C19" s="57" t="s">
        <v>1132</v>
      </c>
      <c r="D19" s="441">
        <v>0</v>
      </c>
      <c r="E19" s="441">
        <v>0</v>
      </c>
      <c r="F19" s="441">
        <v>0</v>
      </c>
      <c r="G19" s="441">
        <v>0</v>
      </c>
    </row>
    <row r="20" spans="2:7">
      <c r="B20" s="52">
        <v>240</v>
      </c>
      <c r="C20" s="55" t="s">
        <v>1133</v>
      </c>
      <c r="D20" s="440">
        <v>0</v>
      </c>
      <c r="E20" s="440">
        <v>0</v>
      </c>
      <c r="F20" s="440">
        <v>0</v>
      </c>
      <c r="G20" s="440">
        <v>0</v>
      </c>
    </row>
    <row r="21" spans="2:7">
      <c r="B21" s="52">
        <v>241</v>
      </c>
      <c r="C21" s="55" t="s">
        <v>1134</v>
      </c>
      <c r="D21" s="442"/>
      <c r="E21" s="442"/>
      <c r="F21" s="440">
        <v>0</v>
      </c>
      <c r="G21" s="440">
        <v>0</v>
      </c>
    </row>
    <row r="22" spans="2:7">
      <c r="B22" s="52">
        <v>250</v>
      </c>
      <c r="C22" s="55" t="s">
        <v>1135</v>
      </c>
      <c r="D22" s="440">
        <v>132844183.98</v>
      </c>
      <c r="E22" s="440">
        <v>4980778.8099999996</v>
      </c>
      <c r="F22" s="442"/>
      <c r="G22" s="442"/>
    </row>
  </sheetData>
  <mergeCells count="4">
    <mergeCell ref="B2:G2"/>
    <mergeCell ref="D5:E6"/>
    <mergeCell ref="F5:G5"/>
    <mergeCell ref="F6:G6"/>
  </mergeCells>
  <pageMargins left="0.7" right="0.7" top="0.75" bottom="0.75" header="0.3" footer="0.3"/>
  <pageSetup paperSize="9" scale="53" orientation="landscape" verticalDpi="90" r:id="rId1"/>
  <headerFooter>
    <oddFooter>&amp;C_x000D_&amp;1#&amp;"Calibri"&amp;10&amp;K000000 This document is classified as: INTERNAL</oddFooter>
  </headerFooter>
  <ignoredErrors>
    <ignoredError sqref="D8:G8"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E8"/>
  <sheetViews>
    <sheetView showGridLines="0" zoomScale="90" zoomScaleNormal="90" zoomScalePageLayoutView="80" workbookViewId="0">
      <selection activeCell="C19" sqref="C18:C19"/>
    </sheetView>
  </sheetViews>
  <sheetFormatPr defaultColWidth="9.140625" defaultRowHeight="16.5"/>
  <cols>
    <col min="1" max="1" width="3.5703125" style="2" customWidth="1"/>
    <col min="2" max="2" width="9.140625" style="2"/>
    <col min="3" max="3" width="46" style="2" customWidth="1"/>
    <col min="4" max="5" width="26.140625" style="2" customWidth="1"/>
    <col min="6" max="16384" width="9.140625" style="2"/>
  </cols>
  <sheetData>
    <row r="2" spans="2:5" ht="16.5" customHeight="1">
      <c r="B2" s="785" t="s">
        <v>1136</v>
      </c>
      <c r="C2" s="785"/>
      <c r="D2" s="785"/>
      <c r="E2" s="785"/>
    </row>
    <row r="3" spans="2:5" ht="16.5" customHeight="1">
      <c r="B3" s="39" t="str">
        <f>'EU OV1'!B3</f>
        <v>31.12.2023 - in EUR million</v>
      </c>
      <c r="C3" s="40"/>
      <c r="D3" s="41"/>
      <c r="E3" s="41"/>
    </row>
    <row r="4" spans="2:5" ht="16.5" customHeight="1">
      <c r="B4" s="39"/>
      <c r="C4" s="40"/>
      <c r="D4" s="41"/>
      <c r="E4" s="41"/>
    </row>
    <row r="5" spans="2:5" ht="17.25" customHeight="1">
      <c r="B5" s="42"/>
      <c r="C5" s="42"/>
      <c r="D5" s="782" t="s">
        <v>1137</v>
      </c>
      <c r="E5" s="782" t="s">
        <v>1138</v>
      </c>
    </row>
    <row r="6" spans="2:5" ht="81.75" customHeight="1">
      <c r="B6" s="42"/>
      <c r="C6" s="42"/>
      <c r="D6" s="782"/>
      <c r="E6" s="782" t="s">
        <v>1139</v>
      </c>
    </row>
    <row r="7" spans="2:5">
      <c r="B7" s="42"/>
      <c r="C7" s="42"/>
      <c r="D7" s="43" t="s">
        <v>579</v>
      </c>
      <c r="E7" s="43" t="s">
        <v>870</v>
      </c>
    </row>
    <row r="8" spans="2:5" ht="33">
      <c r="B8" s="44" t="s">
        <v>579</v>
      </c>
      <c r="C8" s="807" t="s">
        <v>1140</v>
      </c>
      <c r="D8" s="439">
        <v>1195881</v>
      </c>
      <c r="E8" s="439">
        <v>2153764</v>
      </c>
    </row>
  </sheetData>
  <mergeCells count="3">
    <mergeCell ref="D5:D6"/>
    <mergeCell ref="E5:E6"/>
    <mergeCell ref="B2:E2"/>
  </mergeCells>
  <pageMargins left="0.7" right="0.7" top="0.75" bottom="0.75" header="0.3" footer="0.3"/>
  <pageSetup paperSize="9" scale="88" orientation="landscape" verticalDpi="90" r:id="rId1"/>
  <headerFooter>
    <oddFooter>&amp;C_x000D_&amp;1#&amp;"Calibri"&amp;10&amp;K000000 This document is classified as: INTERNAL</oddFooter>
  </headerFooter>
  <ignoredErrors>
    <ignoredError sqref="D7:E7 B8"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A2937-ECEE-4E47-AAA0-765D4CA09EA1}">
  <dimension ref="B1:S13"/>
  <sheetViews>
    <sheetView showGridLines="0" zoomScale="90" zoomScaleNormal="90" zoomScalePageLayoutView="64" workbookViewId="0">
      <selection activeCell="D20" sqref="D20"/>
    </sheetView>
  </sheetViews>
  <sheetFormatPr defaultColWidth="9.140625" defaultRowHeight="16.5"/>
  <cols>
    <col min="1" max="1" width="4.42578125" style="2" customWidth="1"/>
    <col min="2" max="2" width="4.85546875" style="2" customWidth="1"/>
    <col min="3" max="3" width="43.85546875" style="2" customWidth="1"/>
    <col min="4" max="7" width="17.7109375" style="2" customWidth="1"/>
    <col min="8" max="8" width="9.140625" style="2"/>
    <col min="9" max="9" width="13.140625" style="27" customWidth="1"/>
    <col min="10" max="10" width="52.42578125" style="2" customWidth="1"/>
    <col min="11" max="12" width="9.140625" style="2"/>
    <col min="13" max="13" width="21.85546875" style="2" bestFit="1" customWidth="1"/>
    <col min="14" max="16384" width="9.140625" style="2"/>
  </cols>
  <sheetData>
    <row r="1" spans="2:19">
      <c r="B1" s="25"/>
      <c r="C1" s="26"/>
      <c r="D1" s="26"/>
      <c r="E1" s="26"/>
      <c r="F1" s="26"/>
      <c r="G1" s="26"/>
      <c r="H1" s="26"/>
    </row>
    <row r="2" spans="2:19" s="29" customFormat="1" ht="18.75">
      <c r="B2" s="28" t="s">
        <v>1141</v>
      </c>
      <c r="D2" s="30"/>
    </row>
    <row r="3" spans="2:19" s="29" customFormat="1">
      <c r="B3" s="31" t="str">
        <f>'EU OV1'!B3</f>
        <v>31.12.2023 - in EUR million</v>
      </c>
    </row>
    <row r="4" spans="2:19" s="29" customFormat="1">
      <c r="B4" s="2"/>
      <c r="K4" s="32"/>
      <c r="L4" s="32"/>
      <c r="M4" s="32"/>
      <c r="N4" s="32"/>
      <c r="O4" s="32"/>
      <c r="P4" s="32"/>
      <c r="Q4" s="32"/>
      <c r="R4" s="32"/>
      <c r="S4" s="32"/>
    </row>
    <row r="5" spans="2:19" ht="13.5" customHeight="1">
      <c r="B5" s="786" t="s">
        <v>1142</v>
      </c>
      <c r="C5" s="787"/>
      <c r="D5" s="33" t="s">
        <v>95</v>
      </c>
      <c r="E5" s="33" t="s">
        <v>96</v>
      </c>
      <c r="F5" s="33" t="s">
        <v>97</v>
      </c>
      <c r="G5" s="33" t="s">
        <v>224</v>
      </c>
      <c r="J5" s="32"/>
      <c r="K5" s="32"/>
      <c r="L5" s="32"/>
      <c r="M5" s="32"/>
      <c r="N5" s="32"/>
      <c r="O5" s="32"/>
      <c r="P5" s="32"/>
      <c r="Q5" s="32"/>
      <c r="R5" s="32"/>
      <c r="S5" s="32"/>
    </row>
    <row r="6" spans="2:19" ht="62.1" customHeight="1">
      <c r="B6" s="788"/>
      <c r="C6" s="789"/>
      <c r="D6" s="792" t="s">
        <v>1143</v>
      </c>
      <c r="E6" s="793"/>
      <c r="F6" s="792" t="s">
        <v>1144</v>
      </c>
      <c r="G6" s="793"/>
      <c r="J6" s="32"/>
      <c r="K6" s="32"/>
      <c r="L6" s="32"/>
      <c r="M6" s="32"/>
      <c r="N6" s="32"/>
      <c r="O6" s="32"/>
      <c r="P6" s="32"/>
      <c r="Q6" s="32"/>
      <c r="R6" s="32"/>
      <c r="S6" s="32"/>
    </row>
    <row r="7" spans="2:19">
      <c r="B7" s="790"/>
      <c r="C7" s="791"/>
      <c r="D7" s="34" t="s">
        <v>1145</v>
      </c>
      <c r="E7" s="34" t="s">
        <v>1146</v>
      </c>
      <c r="F7" s="34" t="s">
        <v>1145</v>
      </c>
      <c r="G7" s="34" t="s">
        <v>1146</v>
      </c>
      <c r="K7" s="32"/>
      <c r="L7" s="32"/>
      <c r="M7" s="32"/>
      <c r="N7" s="32"/>
      <c r="O7" s="32"/>
      <c r="P7" s="32"/>
      <c r="Q7" s="32"/>
      <c r="R7" s="32"/>
      <c r="S7" s="32"/>
    </row>
    <row r="8" spans="2:19">
      <c r="B8" s="35">
        <v>1</v>
      </c>
      <c r="C8" s="36" t="s">
        <v>1147</v>
      </c>
      <c r="D8" s="437">
        <v>34.4</v>
      </c>
      <c r="E8" s="437">
        <v>13.31544704</v>
      </c>
      <c r="F8" s="437">
        <v>1.45</v>
      </c>
      <c r="G8" s="437">
        <v>7.6826192200000003</v>
      </c>
      <c r="K8" s="32"/>
      <c r="L8" s="32"/>
      <c r="M8" s="32"/>
      <c r="N8" s="32"/>
      <c r="O8" s="32"/>
      <c r="P8" s="32"/>
      <c r="Q8" s="32"/>
      <c r="R8" s="32"/>
      <c r="S8" s="32"/>
    </row>
    <row r="9" spans="2:19">
      <c r="B9" s="35">
        <v>2</v>
      </c>
      <c r="C9" s="37" t="s">
        <v>1148</v>
      </c>
      <c r="D9" s="437">
        <v>17.801286269999999</v>
      </c>
      <c r="E9" s="437">
        <v>1.576284625</v>
      </c>
      <c r="F9" s="437">
        <v>1.02</v>
      </c>
      <c r="G9" s="437">
        <v>6.2008736100000004</v>
      </c>
      <c r="K9" s="32"/>
      <c r="L9" s="32"/>
      <c r="M9" s="32"/>
      <c r="N9" s="32"/>
      <c r="O9" s="32"/>
      <c r="P9" s="32"/>
      <c r="Q9" s="32"/>
      <c r="R9" s="32"/>
      <c r="S9" s="32"/>
    </row>
    <row r="10" spans="2:19">
      <c r="B10" s="35">
        <v>3</v>
      </c>
      <c r="C10" s="36" t="s">
        <v>1149</v>
      </c>
      <c r="D10" s="437">
        <v>7.56</v>
      </c>
      <c r="E10" s="437">
        <v>10.397232814999999</v>
      </c>
      <c r="F10" s="438"/>
      <c r="G10" s="438"/>
      <c r="K10" s="32"/>
      <c r="L10" s="32"/>
      <c r="M10" s="32"/>
      <c r="N10" s="32"/>
      <c r="O10" s="32"/>
      <c r="P10" s="32"/>
      <c r="Q10" s="32"/>
      <c r="R10" s="32"/>
      <c r="S10" s="32"/>
    </row>
    <row r="11" spans="2:19">
      <c r="B11" s="35">
        <v>4</v>
      </c>
      <c r="C11" s="36" t="s">
        <v>1150</v>
      </c>
      <c r="D11" s="437">
        <v>22.08</v>
      </c>
      <c r="E11" s="437">
        <v>25.01285811</v>
      </c>
      <c r="F11" s="438"/>
      <c r="G11" s="438"/>
      <c r="K11" s="32"/>
      <c r="L11" s="32"/>
      <c r="M11" s="32"/>
      <c r="N11" s="32"/>
      <c r="O11" s="32"/>
      <c r="P11" s="32"/>
      <c r="Q11" s="32"/>
      <c r="R11" s="32"/>
      <c r="S11" s="32"/>
    </row>
    <row r="12" spans="2:19">
      <c r="B12" s="35">
        <v>5</v>
      </c>
      <c r="C12" s="36" t="s">
        <v>1151</v>
      </c>
      <c r="D12" s="437">
        <v>31.95</v>
      </c>
      <c r="E12" s="437">
        <v>26.464892885000001</v>
      </c>
      <c r="F12" s="438"/>
      <c r="G12" s="438"/>
      <c r="M12" s="32"/>
      <c r="N12" s="32"/>
    </row>
    <row r="13" spans="2:19">
      <c r="B13" s="38">
        <v>6</v>
      </c>
      <c r="C13" s="36" t="s">
        <v>1152</v>
      </c>
      <c r="D13" s="437">
        <v>16.559999999999999</v>
      </c>
      <c r="E13" s="437">
        <v>11.646797445000001</v>
      </c>
      <c r="F13" s="438"/>
      <c r="G13" s="438"/>
    </row>
  </sheetData>
  <mergeCells count="3">
    <mergeCell ref="B5:C7"/>
    <mergeCell ref="D6:E6"/>
    <mergeCell ref="F6:G6"/>
  </mergeCells>
  <pageMargins left="0.7" right="0.7" top="0.75" bottom="0.75" header="0.3" footer="0.3"/>
  <pageSetup paperSize="9" scale="75" orientation="landscape" r:id="rId1"/>
  <headerFooter>
    <oddHeader>&amp;CEN
Annex XX</oddHeader>
    <oddFooter>&amp;C&amp;P_x000D_&amp;1#&amp;"Calibri"&amp;10&amp;K000000 This document is classified as: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C30257709B30A4B9266DD423285DBC1" ma:contentTypeVersion="8" ma:contentTypeDescription="Ein neues Dokument erstellen." ma:contentTypeScope="" ma:versionID="612b751b9b68ed7e7fff2625208a70d1">
  <xsd:schema xmlns:xsd="http://www.w3.org/2001/XMLSchema" xmlns:xs="http://www.w3.org/2001/XMLSchema" xmlns:p="http://schemas.microsoft.com/office/2006/metadata/properties" xmlns:ns2="01dbb531-a8c4-4845-9870-747f4dcfadea" xmlns:ns3="5b2ec96a-e74e-479a-ae15-d3d337606c90" targetNamespace="http://schemas.microsoft.com/office/2006/metadata/properties" ma:root="true" ma:fieldsID="455fb01db75d1818e926de4bec2d4d1e" ns2:_="" ns3:_="">
    <xsd:import namespace="01dbb531-a8c4-4845-9870-747f4dcfadea"/>
    <xsd:import namespace="5b2ec96a-e74e-479a-ae15-d3d337606c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dbb531-a8c4-4845-9870-747f4dcfa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2ec96a-e74e-479a-ae15-d3d337606c9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b2ec96a-e74e-479a-ae15-d3d337606c90">
      <UserInfo>
        <DisplayName>Rachel Miriam Alario del Olmo (Addiko Austria)</DisplayName>
        <AccountId>178</AccountId>
        <AccountType/>
      </UserInfo>
    </SharedWithUsers>
  </documentManagement>
</p:properties>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71E7E2AF-732D-403D-B5BE-244F3C2F8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dbb531-a8c4-4845-9870-747f4dcfadea"/>
    <ds:schemaRef ds:uri="5b2ec96a-e74e-479a-ae15-d3d337606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8FFE6A-84F3-4A2B-BA29-E9663A5138CF}">
  <ds:schemaRefs>
    <ds:schemaRef ds:uri="http://purl.org/dc/dcmitype/"/>
    <ds:schemaRef ds:uri="http://purl.org/dc/elements/1.1/"/>
    <ds:schemaRef ds:uri="http://schemas.microsoft.com/office/2006/documentManagement/types"/>
    <ds:schemaRef ds:uri="01dbb531-a8c4-4845-9870-747f4dcfadea"/>
    <ds:schemaRef ds:uri="http://schemas.microsoft.com/office/infopath/2007/PartnerControls"/>
    <ds:schemaRef ds:uri="http://purl.org/dc/terms/"/>
    <ds:schemaRef ds:uri="5b2ec96a-e74e-479a-ae15-d3d337606c90"/>
    <ds:schemaRef ds:uri="http://schemas.openxmlformats.org/package/2006/metadata/core-propertie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39</vt:i4>
      </vt:variant>
      <vt:variant>
        <vt:lpstr>Named Ranges</vt:lpstr>
      </vt:variant>
      <vt:variant>
        <vt:i4>2</vt:i4>
      </vt:variant>
    </vt:vector>
  </HeadingPairs>
  <TitlesOfParts>
    <vt:vector size="41" baseType="lpstr">
      <vt:lpstr>CoverPage</vt:lpstr>
      <vt:lpstr>Index</vt:lpstr>
      <vt:lpstr>EU OV1</vt:lpstr>
      <vt:lpstr>EU KM1</vt:lpstr>
      <vt:lpstr>473a</vt:lpstr>
      <vt:lpstr>EU LI1 </vt:lpstr>
      <vt:lpstr>EU LI2</vt:lpstr>
      <vt:lpstr>EU LI3</vt:lpstr>
      <vt:lpstr>EU CC1</vt:lpstr>
      <vt:lpstr>EU CC2 </vt:lpstr>
      <vt:lpstr>EU CCA  </vt:lpstr>
      <vt:lpstr>EU CCyB1</vt:lpstr>
      <vt:lpstr>EU CCyB2</vt:lpstr>
      <vt:lpstr>EU LR1</vt:lpstr>
      <vt:lpstr>EU LR2</vt:lpstr>
      <vt:lpstr>EU LR3</vt:lpstr>
      <vt:lpstr>EU LIQ1</vt:lpstr>
      <vt:lpstr>EU LIQ2</vt:lpstr>
      <vt:lpstr>EU CR1</vt:lpstr>
      <vt:lpstr>EU CR1-A</vt:lpstr>
      <vt:lpstr>EU CR2</vt:lpstr>
      <vt:lpstr>EU CQ1</vt:lpstr>
      <vt:lpstr>EU CQ3</vt:lpstr>
      <vt:lpstr>EU CQ4</vt:lpstr>
      <vt:lpstr>EU CQ5</vt:lpstr>
      <vt:lpstr>EU CQ7</vt:lpstr>
      <vt:lpstr>EU CR3</vt:lpstr>
      <vt:lpstr>EU CR4</vt:lpstr>
      <vt:lpstr>EU CR5</vt:lpstr>
      <vt:lpstr>EU CCR1</vt:lpstr>
      <vt:lpstr>EU CCR2</vt:lpstr>
      <vt:lpstr>EU CCR3</vt:lpstr>
      <vt:lpstr>EU CCR5</vt:lpstr>
      <vt:lpstr>EU OR1</vt:lpstr>
      <vt:lpstr>EU MR1</vt:lpstr>
      <vt:lpstr>EU AE1</vt:lpstr>
      <vt:lpstr>EU AE2</vt:lpstr>
      <vt:lpstr>EU AE3</vt:lpstr>
      <vt:lpstr>EU IRRBB1</vt:lpstr>
      <vt:lpstr>'EU LI1 '!_Toc483499698</vt:lpstr>
      <vt:lpstr>'EU LI1 '!Print_Area</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Katharina Del Fabro (Addiko Austria)</cp:lastModifiedBy>
  <cp:revision/>
  <dcterms:created xsi:type="dcterms:W3CDTF">2012-12-18T10:53:22Z</dcterms:created>
  <dcterms:modified xsi:type="dcterms:W3CDTF">2024-02-29T13:49:35Z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0x0101000C30257709B30A4B9266DD423285DBC1</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MSIP_Label_a70af775-bb76-4c01-b977-c5ea5444e339_Enabled">
    <vt:lpwstr>true</vt:lpwstr>
  </property>
  <property fmtid="{D5CDD505-2E9C-101B-9397-08002B2CF9AE}" pid="22" name="MSIP_Label_a70af775-bb76-4c01-b977-c5ea5444e339_SetDate">
    <vt:lpwstr>2023-10-24T08:51:10Z</vt:lpwstr>
  </property>
  <property fmtid="{D5CDD505-2E9C-101B-9397-08002B2CF9AE}" pid="23" name="MSIP_Label_a70af775-bb76-4c01-b977-c5ea5444e339_Method">
    <vt:lpwstr>Standard</vt:lpwstr>
  </property>
  <property fmtid="{D5CDD505-2E9C-101B-9397-08002B2CF9AE}" pid="24" name="MSIP_Label_a70af775-bb76-4c01-b977-c5ea5444e339_Name">
    <vt:lpwstr>Internal (ABH)</vt:lpwstr>
  </property>
  <property fmtid="{D5CDD505-2E9C-101B-9397-08002B2CF9AE}" pid="25" name="MSIP_Label_a70af775-bb76-4c01-b977-c5ea5444e339_SiteId">
    <vt:lpwstr>ea54e955-ce3f-4547-9304-1cd2b88557ab</vt:lpwstr>
  </property>
  <property fmtid="{D5CDD505-2E9C-101B-9397-08002B2CF9AE}" pid="26" name="MSIP_Label_a70af775-bb76-4c01-b977-c5ea5444e339_ActionId">
    <vt:lpwstr>a46cd5c8-368d-4f42-8065-ef29abd8f4b6</vt:lpwstr>
  </property>
  <property fmtid="{D5CDD505-2E9C-101B-9397-08002B2CF9AE}" pid="27" name="MSIP_Label_a70af775-bb76-4c01-b977-c5ea5444e339_ContentBits">
    <vt:lpwstr>2</vt:lpwstr>
  </property>
</Properties>
</file>