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fileSharing userName="Del Fabro Katharina" algorithmName="SHA-512" hashValue="mfIcZX0CskObwf8vG7VTkUUAo7vzARzeRzjeiUutoUcXHD2lIcd8c1CCHJZ5zVMND+1ZWikPWvTAD2meCxbOkA==" saltValue="AgJQDXJB9v5aOC/UNjH5Zw==" spinCount="100000"/>
  <workbookPr showInkAnnotation="0" codeName="ThisWorkbook" defaultThemeVersion="124226"/>
  <mc:AlternateContent xmlns:mc="http://schemas.openxmlformats.org/markup-compatibility/2006">
    <mc:Choice Requires="x15">
      <x15ac:absPath xmlns:x15ac="http://schemas.microsoft.com/office/spreadsheetml/2010/11/ac" url="J:\Investor_Relations\Public Disclosure\YE22\"/>
    </mc:Choice>
  </mc:AlternateContent>
  <xr:revisionPtr revIDLastSave="0" documentId="13_ncr:10001_{B4A1EF89-75A6-4945-A10F-30F86C66F0F2}" xr6:coauthVersionLast="47" xr6:coauthVersionMax="47" xr10:uidLastSave="{00000000-0000-0000-0000-000000000000}"/>
  <bookViews>
    <workbookView xWindow="25080" yWindow="-120" windowWidth="29040" windowHeight="15990" tabRatio="758" xr2:uid="{00000000-000D-0000-FFFF-FFFF00000000}"/>
  </bookViews>
  <sheets>
    <sheet name="CoverPage" sheetId="117" r:id="rId1"/>
    <sheet name="Index" sheetId="105" r:id="rId2"/>
    <sheet name="EU OV1" sheetId="92" r:id="rId3"/>
    <sheet name="EU KM1" sheetId="93" r:id="rId4"/>
    <sheet name="473a" sheetId="116" r:id="rId5"/>
    <sheet name="EU LI1 " sheetId="95" r:id="rId6"/>
    <sheet name="EU LI2" sheetId="96" r:id="rId7"/>
    <sheet name="EU LI3" sheetId="94" r:id="rId8"/>
    <sheet name="EU CC1" sheetId="83" r:id="rId9"/>
    <sheet name="EU CC2 " sheetId="97" r:id="rId10"/>
    <sheet name="EU CCA  " sheetId="98" r:id="rId11"/>
    <sheet name="EU CCyB1" sheetId="79" r:id="rId12"/>
    <sheet name="EU CCyB2" sheetId="80" r:id="rId13"/>
    <sheet name="EU LR1" sheetId="89" r:id="rId14"/>
    <sheet name="EU LR2" sheetId="90" r:id="rId15"/>
    <sheet name="EU LR3" sheetId="91" r:id="rId16"/>
    <sheet name="EU LIQ1" sheetId="38" r:id="rId17"/>
    <sheet name="EU LIQ2" sheetId="111" r:id="rId18"/>
    <sheet name="EU CR1" sheetId="112" r:id="rId19"/>
    <sheet name="EU CR1-A" sheetId="100" r:id="rId20"/>
    <sheet name="EU CR2" sheetId="81" r:id="rId21"/>
    <sheet name="EU CQ1" sheetId="113" r:id="rId22"/>
    <sheet name="EU CQ3" sheetId="114" r:id="rId23"/>
    <sheet name="EU CQ4" sheetId="72" r:id="rId24"/>
    <sheet name="EU CQ5" sheetId="73" r:id="rId25"/>
    <sheet name="EU CQ7" sheetId="75" r:id="rId26"/>
    <sheet name="EU CR3" sheetId="53" r:id="rId27"/>
    <sheet name="EU CR4" sheetId="39" r:id="rId28"/>
    <sheet name="EU CR5" sheetId="40" r:id="rId29"/>
    <sheet name="EU CCR1" sheetId="23" r:id="rId30"/>
    <sheet name="EU CCR2" sheetId="24" r:id="rId31"/>
    <sheet name="EU CCR3" sheetId="25" r:id="rId32"/>
    <sheet name="EU CCR5" sheetId="27" r:id="rId33"/>
    <sheet name="EU MR1" sheetId="85" r:id="rId34"/>
    <sheet name="EU OR1" sheetId="35" r:id="rId35"/>
    <sheet name="EU AE1" sheetId="32" r:id="rId36"/>
    <sheet name="EU AE2" sheetId="34" r:id="rId37"/>
    <sheet name="EU AE3" sheetId="33" r:id="rId38"/>
    <sheet name="EU IRRBB1" sheetId="104" r:id="rId39"/>
    <sheet name="Covid19 (1)" sheetId="101" r:id="rId40"/>
    <sheet name="Covid19 (2)" sheetId="102" r:id="rId41"/>
    <sheet name="Covid19 (3)" sheetId="103" r:id="rId42"/>
  </sheets>
  <externalReferences>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_">#REF!</definedName>
    <definedName name="__EXPORT4">#REF!</definedName>
    <definedName name="__EXPORT5">#REF!</definedName>
    <definedName name="__EXPORT6">#REF!</definedName>
    <definedName name="_c" localSheetId="9" hidden="1">{"'Sheet1'!$A$1:$H$145"}</definedName>
    <definedName name="_c" localSheetId="10" hidden="1">{"'Sheet1'!$A$1:$H$145"}</definedName>
    <definedName name="_c" localSheetId="19" hidden="1">{"'Sheet1'!$A$1:$H$145"}</definedName>
    <definedName name="_c" localSheetId="6" hidden="1">{"'Sheet1'!$A$1:$H$145"}</definedName>
    <definedName name="_c" localSheetId="1" hidden="1">{"'Sheet1'!$A$1:$H$145"}</definedName>
    <definedName name="_c" hidden="1">{"'Sheet1'!$A$1:$H$145"}</definedName>
    <definedName name="_DatumAkt">[1]Automat!$B$2</definedName>
    <definedName name="_DatumVJ">[1]Automat!$B$4</definedName>
    <definedName name="_DatumVP">[1]Automat!$B$3</definedName>
    <definedName name="_xlnm._FilterDatabase" localSheetId="11" hidden="1">'EU CCyB1'!$B$9:$P$33</definedName>
    <definedName name="_xlnm._FilterDatabase" hidden="1">#REF!</definedName>
    <definedName name="_ftnref1_50">'[2]Table 39_'!#REF!</definedName>
    <definedName name="_ftnref1_50_10">'[3]Table 39_'!#REF!</definedName>
    <definedName name="_ftnref1_50_15">'[3]Table 39_'!#REF!</definedName>
    <definedName name="_ftnref1_50_18">'[3]Table 39_'!#REF!</definedName>
    <definedName name="_ftnref1_50_19">'[3]Table 39_'!#REF!</definedName>
    <definedName name="_ftnref1_50_20">'[3]Table 39_'!#REF!</definedName>
    <definedName name="_ftnref1_50_21">'[3]Table 39_'!#REF!</definedName>
    <definedName name="_ftnref1_50_23">'[3]Table 39_'!#REF!</definedName>
    <definedName name="_ftnref1_50_24">'[3]Table 39_'!#REF!</definedName>
    <definedName name="_ftnref1_50_4">'[3]Table 39_'!#REF!</definedName>
    <definedName name="_ftnref1_50_5">'[3]Table 39_'!#REF!</definedName>
    <definedName name="_ftnref1_51">'[2]Table 39_'!#REF!</definedName>
    <definedName name="_ftnref1_51_10">'[3]Table 39_'!#REF!</definedName>
    <definedName name="_ftnref1_51_15">'[3]Table 39_'!#REF!</definedName>
    <definedName name="_ftnref1_51_18">'[3]Table 39_'!#REF!</definedName>
    <definedName name="_ftnref1_51_19">'[3]Table 39_'!#REF!</definedName>
    <definedName name="_ftnref1_51_20">'[3]Table 39_'!#REF!</definedName>
    <definedName name="_ftnref1_51_21">'[3]Table 39_'!#REF!</definedName>
    <definedName name="_ftnref1_51_23">'[3]Table 39_'!#REF!</definedName>
    <definedName name="_ftnref1_51_24">'[3]Table 39_'!#REF!</definedName>
    <definedName name="_ftnref1_51_4">'[3]Table 39_'!#REF!</definedName>
    <definedName name="_ftnref1_51_5">'[3]Table 39_'!#REF!</definedName>
    <definedName name="_h">'[3]Table 39_'!#REF!</definedName>
    <definedName name="_List_sig_part">#REF!</definedName>
    <definedName name="_r" localSheetId="9" hidden="1">{#N/A,#N/A,FALSE,"KONZERN";#N/A,#N/A,FALSE,"DECKBLATT";#N/A,#N/A,FALSE,"BILANZ";#N/A,#N/A,FALSE,"KREDIT";#N/A,#N/A,FALSE,"FEASIBILITY";#N/A,#N/A,FALSE,"BETRIEBSANNAHMEN"}</definedName>
    <definedName name="_r" localSheetId="10" hidden="1">{#N/A,#N/A,FALSE,"KONZERN";#N/A,#N/A,FALSE,"DECKBLATT";#N/A,#N/A,FALSE,"BILANZ";#N/A,#N/A,FALSE,"KREDIT";#N/A,#N/A,FALSE,"FEASIBILITY";#N/A,#N/A,FALSE,"BETRIEBSANNAHMEN"}</definedName>
    <definedName name="_r" localSheetId="19" hidden="1">{#N/A,#N/A,FALSE,"KONZERN";#N/A,#N/A,FALSE,"DECKBLATT";#N/A,#N/A,FALSE,"BILANZ";#N/A,#N/A,FALSE,"KREDIT";#N/A,#N/A,FALSE,"FEASIBILITY";#N/A,#N/A,FALSE,"BETRIEBSANNAHMEN"}</definedName>
    <definedName name="_r" localSheetId="6" hidden="1">{#N/A,#N/A,FALSE,"KONZERN";#N/A,#N/A,FALSE,"DECKBLATT";#N/A,#N/A,FALSE,"BILANZ";#N/A,#N/A,FALSE,"KREDIT";#N/A,#N/A,FALSE,"FEASIBILITY";#N/A,#N/A,FALSE,"BETRIEBSANNAHMEN"}</definedName>
    <definedName name="_r" localSheetId="1" hidden="1">{#N/A,#N/A,FALSE,"KONZERN";#N/A,#N/A,FALSE,"DECKBLATT";#N/A,#N/A,FALSE,"BILANZ";#N/A,#N/A,FALSE,"KREDIT";#N/A,#N/A,FALSE,"FEASIBILITY";#N/A,#N/A,FALSE,"BETRIEBSANNAHMEN"}</definedName>
    <definedName name="_r" hidden="1">{#N/A,#N/A,FALSE,"KONZERN";#N/A,#N/A,FALSE,"DECKBLATT";#N/A,#N/A,FALSE,"BILANZ";#N/A,#N/A,FALSE,"KREDIT";#N/A,#N/A,FALSE,"FEASIBILITY";#N/A,#N/A,FALSE,"BETRIEBSANNAHMEN"}</definedName>
    <definedName name="_sig_Part">#REF!</definedName>
    <definedName name="_Toc483499698" localSheetId="5">'EU LI1 '!$B$2</definedName>
    <definedName name="a" localSheetId="9" hidden="1">{#N/A,#N/A,FALSE,"KONZERN";#N/A,#N/A,FALSE,"DECKBLATT";#N/A,#N/A,FALSE,"BILANZ";#N/A,#N/A,FALSE,"KREDIT";#N/A,#N/A,FALSE,"FEASIBILITY";#N/A,#N/A,FALSE,"BETRIEBSANNAHMEN"}</definedName>
    <definedName name="a" localSheetId="10" hidden="1">{#N/A,#N/A,FALSE,"KONZERN";#N/A,#N/A,FALSE,"DECKBLATT";#N/A,#N/A,FALSE,"BILANZ";#N/A,#N/A,FALSE,"KREDIT";#N/A,#N/A,FALSE,"FEASIBILITY";#N/A,#N/A,FALSE,"BETRIEBSANNAHMEN"}</definedName>
    <definedName name="a" localSheetId="19" hidden="1">{#N/A,#N/A,FALSE,"KONZERN";#N/A,#N/A,FALSE,"DECKBLATT";#N/A,#N/A,FALSE,"BILANZ";#N/A,#N/A,FALSE,"KREDIT";#N/A,#N/A,FALSE,"FEASIBILITY";#N/A,#N/A,FALSE,"BETRIEBSANNAHMEN"}</definedName>
    <definedName name="a" localSheetId="6" hidden="1">{#N/A,#N/A,FALSE,"KONZERN";#N/A,#N/A,FALSE,"DECKBLATT";#N/A,#N/A,FALSE,"BILANZ";#N/A,#N/A,FALSE,"KREDIT";#N/A,#N/A,FALSE,"FEASIBILITY";#N/A,#N/A,FALSE,"BETRIEBSANNAHMEN"}</definedName>
    <definedName name="a" localSheetId="1" hidden="1">{#N/A,#N/A,FALSE,"KONZERN";#N/A,#N/A,FALSE,"DECKBLATT";#N/A,#N/A,FALSE,"BILANZ";#N/A,#N/A,FALSE,"KREDIT";#N/A,#N/A,FALSE,"FEASIBILITY";#N/A,#N/A,FALSE,"BETRIEBSANNAHMEN"}</definedName>
    <definedName name="a" hidden="1">{#N/A,#N/A,FALSE,"KONZERN";#N/A,#N/A,FALSE,"DECKBLATT";#N/A,#N/A,FALSE,"BILANZ";#N/A,#N/A,FALSE,"KREDIT";#N/A,#N/A,FALSE,"FEASIBILITY";#N/A,#N/A,FALSE,"BETRIEBSANNAHMEN"}</definedName>
    <definedName name="Accounting">[4]Parameters!$C$109:$C$112</definedName>
    <definedName name="AP">'[5]Lists-Aux'!$D:$D</definedName>
    <definedName name="App">[6]Lists!$A$27:$A$29</definedName>
    <definedName name="Art439e3">'[7]EU CCR5-A (Art 439 e)'!#REF!</definedName>
    <definedName name="as" localSheetId="9" hidden="1">{#N/A,#N/A,FALSE,"MPFEAS_2";#N/A,#N/A,FALSE,"MPFEAS_1";#N/A,#N/A,FALSE,"MPFEAS";#N/A,#N/A,FALSE,"KREDIT"}</definedName>
    <definedName name="as" localSheetId="10" hidden="1">{#N/A,#N/A,FALSE,"MPFEAS_2";#N/A,#N/A,FALSE,"MPFEAS_1";#N/A,#N/A,FALSE,"MPFEAS";#N/A,#N/A,FALSE,"KREDIT"}</definedName>
    <definedName name="as" localSheetId="19" hidden="1">{#N/A,#N/A,FALSE,"MPFEAS_2";#N/A,#N/A,FALSE,"MPFEAS_1";#N/A,#N/A,FALSE,"MPFEAS";#N/A,#N/A,FALSE,"KREDIT"}</definedName>
    <definedName name="as" localSheetId="6" hidden="1">{#N/A,#N/A,FALSE,"MPFEAS_2";#N/A,#N/A,FALSE,"MPFEAS_1";#N/A,#N/A,FALSE,"MPFEAS";#N/A,#N/A,FALSE,"KREDIT"}</definedName>
    <definedName name="as" localSheetId="1" hidden="1">{#N/A,#N/A,FALSE,"MPFEAS_2";#N/A,#N/A,FALSE,"MPFEAS_1";#N/A,#N/A,FALSE,"MPFEAS";#N/A,#N/A,FALSE,"KREDIT"}</definedName>
    <definedName name="as" hidden="1">{#N/A,#N/A,FALSE,"MPFEAS_2";#N/A,#N/A,FALSE,"MPFEAS_1";#N/A,#N/A,FALSE,"MPFEAS";#N/A,#N/A,FALSE,"KREDIT"}</definedName>
    <definedName name="AT">'[8]Lists-Aux'!$B:$B</definedName>
    <definedName name="b" localSheetId="9" hidden="1">{#N/A,#N/A,FALSE,"MPALLG";#N/A,#N/A,FALSE,"TITEL"}</definedName>
    <definedName name="b" localSheetId="10" hidden="1">{#N/A,#N/A,FALSE,"MPALLG";#N/A,#N/A,FALSE,"TITEL"}</definedName>
    <definedName name="b" localSheetId="19" hidden="1">{#N/A,#N/A,FALSE,"MPALLG";#N/A,#N/A,FALSE,"TITEL"}</definedName>
    <definedName name="b" localSheetId="6" hidden="1">{#N/A,#N/A,FALSE,"MPALLG";#N/A,#N/A,FALSE,"TITEL"}</definedName>
    <definedName name="b" localSheetId="1" hidden="1">{#N/A,#N/A,FALSE,"MPALLG";#N/A,#N/A,FALSE,"TITEL"}</definedName>
    <definedName name="b" hidden="1">{#N/A,#N/A,FALSE,"MPALLG";#N/A,#N/A,FALSE,"TITEL"}</definedName>
    <definedName name="BankType">[4]Parameters!$C$113:$C$115</definedName>
    <definedName name="BAS">'[5]Lists-Aux'!$A:$A</definedName>
    <definedName name="Basel">[9]Parameters!$C$32:$C$33</definedName>
    <definedName name="Basel12">#REF!</definedName>
    <definedName name="Bloomi">'[10]MR_Bloomberg Liste'!$C$1:$C$65536</definedName>
    <definedName name="BT">'[5]Lists-Aux'!$E:$E</definedName>
    <definedName name="Carlos">#REF!</definedName>
    <definedName name="CCROTC">#REF!</definedName>
    <definedName name="CCRSFT">#REF!</definedName>
    <definedName name="COF">'[8]Lists-Aux'!$G:$G</definedName>
    <definedName name="COI">'[5]Lists-Aux'!$H:$H</definedName>
    <definedName name="CP">'[5]Lists-Aux'!$I:$I</definedName>
    <definedName name="CQS">'[5]Lists-Aux'!$J:$J</definedName>
    <definedName name="CT">'[5]Lists-Aux'!$K:$K</definedName>
    <definedName name="d" localSheetId="9" hidden="1">{#N/A,#N/A,FALSE,"KONZERN";#N/A,#N/A,FALSE,"DECKBLATT";#N/A,#N/A,FALSE,"BILANZ";#N/A,#N/A,FALSE,"KREDIT";#N/A,#N/A,FALSE,"FEASIBILITY";#N/A,#N/A,FALSE,"BETRIEBSANNAHMEN"}</definedName>
    <definedName name="d" localSheetId="10" hidden="1">{#N/A,#N/A,FALSE,"KONZERN";#N/A,#N/A,FALSE,"DECKBLATT";#N/A,#N/A,FALSE,"BILANZ";#N/A,#N/A,FALSE,"KREDIT";#N/A,#N/A,FALSE,"FEASIBILITY";#N/A,#N/A,FALSE,"BETRIEBSANNAHMEN"}</definedName>
    <definedName name="d" localSheetId="19" hidden="1">{#N/A,#N/A,FALSE,"KONZERN";#N/A,#N/A,FALSE,"DECKBLATT";#N/A,#N/A,FALSE,"BILANZ";#N/A,#N/A,FALSE,"KREDIT";#N/A,#N/A,FALSE,"FEASIBILITY";#N/A,#N/A,FALSE,"BETRIEBSANNAHMEN"}</definedName>
    <definedName name="d" localSheetId="6" hidden="1">{#N/A,#N/A,FALSE,"KONZERN";#N/A,#N/A,FALSE,"DECKBLATT";#N/A,#N/A,FALSE,"BILANZ";#N/A,#N/A,FALSE,"KREDIT";#N/A,#N/A,FALSE,"FEASIBILITY";#N/A,#N/A,FALSE,"BETRIEBSANNAHMEN"}</definedName>
    <definedName name="d" localSheetId="1" hidden="1">{#N/A,#N/A,FALSE,"KONZERN";#N/A,#N/A,FALSE,"DECKBLATT";#N/A,#N/A,FALSE,"BILANZ";#N/A,#N/A,FALSE,"KREDIT";#N/A,#N/A,FALSE,"FEASIBILITY";#N/A,#N/A,FALSE,"BETRIEBSANNAHMEN"}</definedName>
    <definedName name="d" hidden="1">{#N/A,#N/A,FALSE,"KONZERN";#N/A,#N/A,FALSE,"DECKBLATT";#N/A,#N/A,FALSE,"BILANZ";#N/A,#N/A,FALSE,"KREDIT";#N/A,#N/A,FALSE,"FEASIBILITY";#N/A,#N/A,FALSE,"BETRIEBSANNAHMEN"}</definedName>
    <definedName name="ddf" localSheetId="9" hidden="1">{#N/A,#N/A,FALSE,"KONZERN";#N/A,#N/A,FALSE,"DECKBLATT";#N/A,#N/A,FALSE,"BILANZ";#N/A,#N/A,FALSE,"KREDIT";#N/A,#N/A,FALSE,"FEASIBILITY";#N/A,#N/A,FALSE,"BETRIEBSANNAHMEN"}</definedName>
    <definedName name="ddf" localSheetId="10" hidden="1">{#N/A,#N/A,FALSE,"KONZERN";#N/A,#N/A,FALSE,"DECKBLATT";#N/A,#N/A,FALSE,"BILANZ";#N/A,#N/A,FALSE,"KREDIT";#N/A,#N/A,FALSE,"FEASIBILITY";#N/A,#N/A,FALSE,"BETRIEBSANNAHMEN"}</definedName>
    <definedName name="ddf" localSheetId="19" hidden="1">{#N/A,#N/A,FALSE,"KONZERN";#N/A,#N/A,FALSE,"DECKBLATT";#N/A,#N/A,FALSE,"BILANZ";#N/A,#N/A,FALSE,"KREDIT";#N/A,#N/A,FALSE,"FEASIBILITY";#N/A,#N/A,FALSE,"BETRIEBSANNAHMEN"}</definedName>
    <definedName name="ddf" localSheetId="6" hidden="1">{#N/A,#N/A,FALSE,"KONZERN";#N/A,#N/A,FALSE,"DECKBLATT";#N/A,#N/A,FALSE,"BILANZ";#N/A,#N/A,FALSE,"KREDIT";#N/A,#N/A,FALSE,"FEASIBILITY";#N/A,#N/A,FALSE,"BETRIEBSANNAHMEN"}</definedName>
    <definedName name="ddf" localSheetId="1" hidden="1">{#N/A,#N/A,FALSE,"KONZERN";#N/A,#N/A,FALSE,"DECKBLATT";#N/A,#N/A,FALSE,"BILANZ";#N/A,#N/A,FALSE,"KREDIT";#N/A,#N/A,FALSE,"FEASIBILITY";#N/A,#N/A,FALSE,"BETRIEBSANNAHMEN"}</definedName>
    <definedName name="ddf" hidden="1">{#N/A,#N/A,FALSE,"KONZERN";#N/A,#N/A,FALSE,"DECKBLATT";#N/A,#N/A,FALSE,"BILANZ";#N/A,#N/A,FALSE,"KREDIT";#N/A,#N/A,FALSE,"FEASIBILITY";#N/A,#N/A,FALSE,"BETRIEBSANNAHMEN"}</definedName>
    <definedName name="dese" localSheetId="9" hidden="1">{"'Sheet1'!$A$1:$H$145"}</definedName>
    <definedName name="dese" localSheetId="10" hidden="1">{"'Sheet1'!$A$1:$H$145"}</definedName>
    <definedName name="dese" localSheetId="19" hidden="1">{"'Sheet1'!$A$1:$H$145"}</definedName>
    <definedName name="dese" localSheetId="6" hidden="1">{"'Sheet1'!$A$1:$H$145"}</definedName>
    <definedName name="dese" localSheetId="1" hidden="1">{"'Sheet1'!$A$1:$H$145"}</definedName>
    <definedName name="dese" hidden="1">{"'Sheet1'!$A$1:$H$145"}</definedName>
    <definedName name="dfafasf" localSheetId="9" hidden="1">{"'Sheet1'!$A$1:$H$145"}</definedName>
    <definedName name="dfafasf" localSheetId="10" hidden="1">{"'Sheet1'!$A$1:$H$145"}</definedName>
    <definedName name="dfafasf" localSheetId="19" hidden="1">{"'Sheet1'!$A$1:$H$145"}</definedName>
    <definedName name="dfafasf" localSheetId="6" hidden="1">{"'Sheet1'!$A$1:$H$145"}</definedName>
    <definedName name="dfafasf" localSheetId="1" hidden="1">{"'Sheet1'!$A$1:$H$145"}</definedName>
    <definedName name="dfafasf" hidden="1">{"'Sheet1'!$A$1:$H$145"}</definedName>
    <definedName name="dfd">[4]Parameters!#REF!</definedName>
    <definedName name="dfsdfjsdf" localSheetId="9" hidden="1">{#N/A,#N/A,FALSE,"KONZERN";#N/A,#N/A,FALSE,"DECKBLATT";#N/A,#N/A,FALSE,"BILANZ";#N/A,#N/A,FALSE,"KREDIT";#N/A,#N/A,FALSE,"FEASIBILITY";#N/A,#N/A,FALSE,"BETRIEBSANNAHMEN"}</definedName>
    <definedName name="dfsdfjsdf" localSheetId="10" hidden="1">{#N/A,#N/A,FALSE,"KONZERN";#N/A,#N/A,FALSE,"DECKBLATT";#N/A,#N/A,FALSE,"BILANZ";#N/A,#N/A,FALSE,"KREDIT";#N/A,#N/A,FALSE,"FEASIBILITY";#N/A,#N/A,FALSE,"BETRIEBSANNAHMEN"}</definedName>
    <definedName name="dfsdfjsdf" localSheetId="19" hidden="1">{#N/A,#N/A,FALSE,"KONZERN";#N/A,#N/A,FALSE,"DECKBLATT";#N/A,#N/A,FALSE,"BILANZ";#N/A,#N/A,FALSE,"KREDIT";#N/A,#N/A,FALSE,"FEASIBILITY";#N/A,#N/A,FALSE,"BETRIEBSANNAHMEN"}</definedName>
    <definedName name="dfsdfjsdf" localSheetId="6" hidden="1">{#N/A,#N/A,FALSE,"KONZERN";#N/A,#N/A,FALSE,"DECKBLATT";#N/A,#N/A,FALSE,"BILANZ";#N/A,#N/A,FALSE,"KREDIT";#N/A,#N/A,FALSE,"FEASIBILITY";#N/A,#N/A,FALSE,"BETRIEBSANNAHMEN"}</definedName>
    <definedName name="dfsdfjsdf" localSheetId="1" hidden="1">{#N/A,#N/A,FALSE,"KONZERN";#N/A,#N/A,FALSE,"DECKBLATT";#N/A,#N/A,FALSE,"BILANZ";#N/A,#N/A,FALSE,"KREDIT";#N/A,#N/A,FALSE,"FEASIBILITY";#N/A,#N/A,FALSE,"BETRIEBSANNAHMEN"}</definedName>
    <definedName name="dfsdfjsdf" hidden="1">{#N/A,#N/A,FALSE,"KONZERN";#N/A,#N/A,FALSE,"DECKBLATT";#N/A,#N/A,FALSE,"BILANZ";#N/A,#N/A,FALSE,"KREDIT";#N/A,#N/A,FALSE,"FEASIBILITY";#N/A,#N/A,FALSE,"BETRIEBSANNAHMEN"}</definedName>
    <definedName name="dfsfsafadewrebgnu7" localSheetId="9" hidden="1">{#N/A,#N/A,FALSE,"MPALLG";#N/A,#N/A,FALSE,"TITEL"}</definedName>
    <definedName name="dfsfsafadewrebgnu7" localSheetId="10" hidden="1">{#N/A,#N/A,FALSE,"MPALLG";#N/A,#N/A,FALSE,"TITEL"}</definedName>
    <definedName name="dfsfsafadewrebgnu7" localSheetId="19" hidden="1">{#N/A,#N/A,FALSE,"MPALLG";#N/A,#N/A,FALSE,"TITEL"}</definedName>
    <definedName name="dfsfsafadewrebgnu7" localSheetId="6" hidden="1">{#N/A,#N/A,FALSE,"MPALLG";#N/A,#N/A,FALSE,"TITEL"}</definedName>
    <definedName name="dfsfsafadewrebgnu7" localSheetId="1" hidden="1">{#N/A,#N/A,FALSE,"MPALLG";#N/A,#N/A,FALSE,"TITEL"}</definedName>
    <definedName name="dfsfsafadewrebgnu7" hidden="1">{#N/A,#N/A,FALSE,"MPALLG";#N/A,#N/A,FALSE,"TITEL"}</definedName>
    <definedName name="DimensionsNames">[8]Dimensions!$B$2:$B$79</definedName>
    <definedName name="_xlnm.Print_Area" localSheetId="5">'EU LI1 '!$B$2:$J$28</definedName>
    <definedName name="Druckbereich_BLB">#REF!</definedName>
    <definedName name="Druckbereich_Kottan">#REF!</definedName>
    <definedName name="dsa">#REF!</definedName>
    <definedName name="dsffsadf" localSheetId="9" hidden="1">{#N/A,#N/A,FALSE,"MPALLG";#N/A,#N/A,FALSE,"TITEL"}</definedName>
    <definedName name="dsffsadf" localSheetId="10" hidden="1">{#N/A,#N/A,FALSE,"MPALLG";#N/A,#N/A,FALSE,"TITEL"}</definedName>
    <definedName name="dsffsadf" localSheetId="19" hidden="1">{#N/A,#N/A,FALSE,"MPALLG";#N/A,#N/A,FALSE,"TITEL"}</definedName>
    <definedName name="dsffsadf" localSheetId="6" hidden="1">{#N/A,#N/A,FALSE,"MPALLG";#N/A,#N/A,FALSE,"TITEL"}</definedName>
    <definedName name="dsffsadf" localSheetId="1" hidden="1">{#N/A,#N/A,FALSE,"MPALLG";#N/A,#N/A,FALSE,"TITEL"}</definedName>
    <definedName name="dsffsadf" hidden="1">{#N/A,#N/A,FALSE,"MPALLG";#N/A,#N/A,FALSE,"TITEL"}</definedName>
    <definedName name="dsfoajsfik" localSheetId="9" hidden="1">{#N/A,#N/A,FALSE,"MPALLG";#N/A,#N/A,FALSE,"TITEL"}</definedName>
    <definedName name="dsfoajsfik" localSheetId="10" hidden="1">{#N/A,#N/A,FALSE,"MPALLG";#N/A,#N/A,FALSE,"TITEL"}</definedName>
    <definedName name="dsfoajsfik" localSheetId="19" hidden="1">{#N/A,#N/A,FALSE,"MPALLG";#N/A,#N/A,FALSE,"TITEL"}</definedName>
    <definedName name="dsfoajsfik" localSheetId="6" hidden="1">{#N/A,#N/A,FALSE,"MPALLG";#N/A,#N/A,FALSE,"TITEL"}</definedName>
    <definedName name="dsfoajsfik" localSheetId="1" hidden="1">{#N/A,#N/A,FALSE,"MPALLG";#N/A,#N/A,FALSE,"TITEL"}</definedName>
    <definedName name="dsfoajsfik" hidden="1">{#N/A,#N/A,FALSE,"MPALLG";#N/A,#N/A,FALSE,"TITEL"}</definedName>
    <definedName name="dsfsafds" localSheetId="9" hidden="1">{#N/A,#N/A,FALSE,"KONZERN";#N/A,#N/A,FALSE,"DECKBLATT";#N/A,#N/A,FALSE,"BILANZ";#N/A,#N/A,FALSE,"KREDIT";#N/A,#N/A,FALSE,"FEASIBILITY";#N/A,#N/A,FALSE,"BETRIEBSANNAHMEN"}</definedName>
    <definedName name="dsfsafds" localSheetId="10" hidden="1">{#N/A,#N/A,FALSE,"KONZERN";#N/A,#N/A,FALSE,"DECKBLATT";#N/A,#N/A,FALSE,"BILANZ";#N/A,#N/A,FALSE,"KREDIT";#N/A,#N/A,FALSE,"FEASIBILITY";#N/A,#N/A,FALSE,"BETRIEBSANNAHMEN"}</definedName>
    <definedName name="dsfsafds" localSheetId="19" hidden="1">{#N/A,#N/A,FALSE,"KONZERN";#N/A,#N/A,FALSE,"DECKBLATT";#N/A,#N/A,FALSE,"BILANZ";#N/A,#N/A,FALSE,"KREDIT";#N/A,#N/A,FALSE,"FEASIBILITY";#N/A,#N/A,FALSE,"BETRIEBSANNAHMEN"}</definedName>
    <definedName name="dsfsafds" localSheetId="6" hidden="1">{#N/A,#N/A,FALSE,"KONZERN";#N/A,#N/A,FALSE,"DECKBLATT";#N/A,#N/A,FALSE,"BILANZ";#N/A,#N/A,FALSE,"KREDIT";#N/A,#N/A,FALSE,"FEASIBILITY";#N/A,#N/A,FALSE,"BETRIEBSANNAHMEN"}</definedName>
    <definedName name="dsfsafds" localSheetId="1" hidden="1">{#N/A,#N/A,FALSE,"KONZERN";#N/A,#N/A,FALSE,"DECKBLATT";#N/A,#N/A,FALSE,"BILANZ";#N/A,#N/A,FALSE,"KREDIT";#N/A,#N/A,FALSE,"FEASIBILITY";#N/A,#N/A,FALSE,"BETRIEBSANNAHMEN"}</definedName>
    <definedName name="dsfsafds" hidden="1">{#N/A,#N/A,FALSE,"KONZERN";#N/A,#N/A,FALSE,"DECKBLATT";#N/A,#N/A,FALSE,"BILANZ";#N/A,#N/A,FALSE,"KREDIT";#N/A,#N/A,FALSE,"FEASIBILITY";#N/A,#N/A,FALSE,"BETRIEBSANNAHMEN"}</definedName>
    <definedName name="dswews" localSheetId="9" hidden="1">{#N/A,#N/A,FALSE,"KONZERN";#N/A,#N/A,FALSE,"DECKBLATT";#N/A,#N/A,FALSE,"BILANZ";#N/A,#N/A,FALSE,"KREDIT";#N/A,#N/A,FALSE,"FEASIBILITY";#N/A,#N/A,FALSE,"BETRIEBSANNAHMEN"}</definedName>
    <definedName name="dswews" localSheetId="10" hidden="1">{#N/A,#N/A,FALSE,"KONZERN";#N/A,#N/A,FALSE,"DECKBLATT";#N/A,#N/A,FALSE,"BILANZ";#N/A,#N/A,FALSE,"KREDIT";#N/A,#N/A,FALSE,"FEASIBILITY";#N/A,#N/A,FALSE,"BETRIEBSANNAHMEN"}</definedName>
    <definedName name="dswews" localSheetId="19" hidden="1">{#N/A,#N/A,FALSE,"KONZERN";#N/A,#N/A,FALSE,"DECKBLATT";#N/A,#N/A,FALSE,"BILANZ";#N/A,#N/A,FALSE,"KREDIT";#N/A,#N/A,FALSE,"FEASIBILITY";#N/A,#N/A,FALSE,"BETRIEBSANNAHMEN"}</definedName>
    <definedName name="dswews" localSheetId="6" hidden="1">{#N/A,#N/A,FALSE,"KONZERN";#N/A,#N/A,FALSE,"DECKBLATT";#N/A,#N/A,FALSE,"BILANZ";#N/A,#N/A,FALSE,"KREDIT";#N/A,#N/A,FALSE,"FEASIBILITY";#N/A,#N/A,FALSE,"BETRIEBSANNAHMEN"}</definedName>
    <definedName name="dswews" localSheetId="1" hidden="1">{#N/A,#N/A,FALSE,"KONZERN";#N/A,#N/A,FALSE,"DECKBLATT";#N/A,#N/A,FALSE,"BILANZ";#N/A,#N/A,FALSE,"KREDIT";#N/A,#N/A,FALSE,"FEASIBILITY";#N/A,#N/A,FALSE,"BETRIEBSANNAHMEN"}</definedName>
    <definedName name="dswews" hidden="1">{#N/A,#N/A,FALSE,"KONZERN";#N/A,#N/A,FALSE,"DECKBLATT";#N/A,#N/A,FALSE,"BILANZ";#N/A,#N/A,FALSE,"KREDIT";#N/A,#N/A,FALSE,"FEASIBILITY";#N/A,#N/A,FALSE,"BETRIEBSANNAHMEN"}</definedName>
    <definedName name="e" localSheetId="9" hidden="1">{#N/A,#N/A,FALSE,"KONZERN";#N/A,#N/A,FALSE,"DECKBLATT";#N/A,#N/A,FALSE,"BILANZ";#N/A,#N/A,FALSE,"KREDIT";#N/A,#N/A,FALSE,"FEASIBILITY";#N/A,#N/A,FALSE,"BETRIEBSANNAHMEN"}</definedName>
    <definedName name="e" localSheetId="10" hidden="1">{#N/A,#N/A,FALSE,"KONZERN";#N/A,#N/A,FALSE,"DECKBLATT";#N/A,#N/A,FALSE,"BILANZ";#N/A,#N/A,FALSE,"KREDIT";#N/A,#N/A,FALSE,"FEASIBILITY";#N/A,#N/A,FALSE,"BETRIEBSANNAHMEN"}</definedName>
    <definedName name="e" localSheetId="19" hidden="1">{#N/A,#N/A,FALSE,"KONZERN";#N/A,#N/A,FALSE,"DECKBLATT";#N/A,#N/A,FALSE,"BILANZ";#N/A,#N/A,FALSE,"KREDIT";#N/A,#N/A,FALSE,"FEASIBILITY";#N/A,#N/A,FALSE,"BETRIEBSANNAHMEN"}</definedName>
    <definedName name="e" localSheetId="6" hidden="1">{#N/A,#N/A,FALSE,"KONZERN";#N/A,#N/A,FALSE,"DECKBLATT";#N/A,#N/A,FALSE,"BILANZ";#N/A,#N/A,FALSE,"KREDIT";#N/A,#N/A,FALSE,"FEASIBILITY";#N/A,#N/A,FALSE,"BETRIEBSANNAHMEN"}</definedName>
    <definedName name="e" localSheetId="1" hidden="1">{#N/A,#N/A,FALSE,"KONZERN";#N/A,#N/A,FALSE,"DECKBLATT";#N/A,#N/A,FALSE,"BILANZ";#N/A,#N/A,FALSE,"KREDIT";#N/A,#N/A,FALSE,"FEASIBILITY";#N/A,#N/A,FALSE,"BETRIEBSANNAHMEN"}</definedName>
    <definedName name="e" hidden="1">{#N/A,#N/A,FALSE,"KONZERN";#N/A,#N/A,FALSE,"DECKBLATT";#N/A,#N/A,FALSE,"BILANZ";#N/A,#N/A,FALSE,"KREDIT";#N/A,#N/A,FALSE,"FEASIBILITY";#N/A,#N/A,FALSE,"BETRIEBSANNAHMEN"}</definedName>
    <definedName name="edc">[11]Members!$D$3:E$2477</definedName>
    <definedName name="ER">'[5]Lists-Aux'!$N:$N</definedName>
    <definedName name="ErtStSatz">[12]Parametereingabe!$E$21</definedName>
    <definedName name="eur">13.7603</definedName>
    <definedName name="Euro">13.7603</definedName>
    <definedName name="ewfdtr" localSheetId="9" hidden="1">{#N/A,#N/A,FALSE,"MPALLG";#N/A,#N/A,FALSE,"TITEL"}</definedName>
    <definedName name="ewfdtr" localSheetId="10" hidden="1">{#N/A,#N/A,FALSE,"MPALLG";#N/A,#N/A,FALSE,"TITEL"}</definedName>
    <definedName name="ewfdtr" localSheetId="19" hidden="1">{#N/A,#N/A,FALSE,"MPALLG";#N/A,#N/A,FALSE,"TITEL"}</definedName>
    <definedName name="ewfdtr" localSheetId="6" hidden="1">{#N/A,#N/A,FALSE,"MPALLG";#N/A,#N/A,FALSE,"TITEL"}</definedName>
    <definedName name="ewfdtr" localSheetId="1" hidden="1">{#N/A,#N/A,FALSE,"MPALLG";#N/A,#N/A,FALSE,"TITEL"}</definedName>
    <definedName name="ewfdtr" hidden="1">{#N/A,#N/A,FALSE,"MPALLG";#N/A,#N/A,FALSE,"TITEL"}</definedName>
    <definedName name="f" localSheetId="9" hidden="1">{#N/A,#N/A,FALSE,"MPALLG";#N/A,#N/A,FALSE,"TITEL"}</definedName>
    <definedName name="f" localSheetId="10" hidden="1">{#N/A,#N/A,FALSE,"MPALLG";#N/A,#N/A,FALSE,"TITEL"}</definedName>
    <definedName name="f" localSheetId="19" hidden="1">{#N/A,#N/A,FALSE,"MPALLG";#N/A,#N/A,FALSE,"TITEL"}</definedName>
    <definedName name="f" localSheetId="6" hidden="1">{#N/A,#N/A,FALSE,"MPALLG";#N/A,#N/A,FALSE,"TITEL"}</definedName>
    <definedName name="f" localSheetId="1" hidden="1">{#N/A,#N/A,FALSE,"MPALLG";#N/A,#N/A,FALSE,"TITEL"}</definedName>
    <definedName name="f" hidden="1">{#N/A,#N/A,FALSE,"MPALLG";#N/A,#N/A,FALSE,"TITEL"}</definedName>
    <definedName name="fafsdf" localSheetId="9" hidden="1">{"'Sheet1'!$A$1:$H$145"}</definedName>
    <definedName name="fafsdf" localSheetId="10" hidden="1">{"'Sheet1'!$A$1:$H$145"}</definedName>
    <definedName name="fafsdf" localSheetId="19" hidden="1">{"'Sheet1'!$A$1:$H$145"}</definedName>
    <definedName name="fafsdf" localSheetId="6" hidden="1">{"'Sheet1'!$A$1:$H$145"}</definedName>
    <definedName name="fafsdf" localSheetId="1" hidden="1">{"'Sheet1'!$A$1:$H$145"}</definedName>
    <definedName name="fafsdf" hidden="1">{"'Sheet1'!$A$1:$H$145"}</definedName>
    <definedName name="fasaffa" localSheetId="9" hidden="1">{#N/A,#N/A,FALSE,"MPALLG";#N/A,#N/A,FALSE,"TITEL"}</definedName>
    <definedName name="fasaffa" localSheetId="10" hidden="1">{#N/A,#N/A,FALSE,"MPALLG";#N/A,#N/A,FALSE,"TITEL"}</definedName>
    <definedName name="fasaffa" localSheetId="19" hidden="1">{#N/A,#N/A,FALSE,"MPALLG";#N/A,#N/A,FALSE,"TITEL"}</definedName>
    <definedName name="fasaffa" localSheetId="6" hidden="1">{#N/A,#N/A,FALSE,"MPALLG";#N/A,#N/A,FALSE,"TITEL"}</definedName>
    <definedName name="fasaffa" localSheetId="1" hidden="1">{#N/A,#N/A,FALSE,"MPALLG";#N/A,#N/A,FALSE,"TITEL"}</definedName>
    <definedName name="fasaffa" hidden="1">{#N/A,#N/A,FALSE,"MPALLG";#N/A,#N/A,FALSE,"TITEL"}</definedName>
    <definedName name="fasfasf" localSheetId="9" hidden="1">{#N/A,#N/A,FALSE,"MPFEAS_2";#N/A,#N/A,FALSE,"MPFEAS_1";#N/A,#N/A,FALSE,"MPFEAS";#N/A,#N/A,FALSE,"KREDIT"}</definedName>
    <definedName name="fasfasf" localSheetId="10" hidden="1">{#N/A,#N/A,FALSE,"MPFEAS_2";#N/A,#N/A,FALSE,"MPFEAS_1";#N/A,#N/A,FALSE,"MPFEAS";#N/A,#N/A,FALSE,"KREDIT"}</definedName>
    <definedName name="fasfasf" localSheetId="19" hidden="1">{#N/A,#N/A,FALSE,"MPFEAS_2";#N/A,#N/A,FALSE,"MPFEAS_1";#N/A,#N/A,FALSE,"MPFEAS";#N/A,#N/A,FALSE,"KREDIT"}</definedName>
    <definedName name="fasfasf" localSheetId="6" hidden="1">{#N/A,#N/A,FALSE,"MPFEAS_2";#N/A,#N/A,FALSE,"MPFEAS_1";#N/A,#N/A,FALSE,"MPFEAS";#N/A,#N/A,FALSE,"KREDIT"}</definedName>
    <definedName name="fasfasf" localSheetId="1" hidden="1">{#N/A,#N/A,FALSE,"MPFEAS_2";#N/A,#N/A,FALSE,"MPFEAS_1";#N/A,#N/A,FALSE,"MPFEAS";#N/A,#N/A,FALSE,"KREDIT"}</definedName>
    <definedName name="fasfasf" hidden="1">{#N/A,#N/A,FALSE,"MPFEAS_2";#N/A,#N/A,FALSE,"MPFEAS_1";#N/A,#N/A,FALSE,"MPFEAS";#N/A,#N/A,FALSE,"KREDIT"}</definedName>
    <definedName name="fdaaf" localSheetId="9" hidden="1">{#N/A,#N/A,FALSE,"MPFEAS_2";#N/A,#N/A,FALSE,"MPFEAS_1";#N/A,#N/A,FALSE,"MPFEAS";#N/A,#N/A,FALSE,"KREDIT"}</definedName>
    <definedName name="fdaaf" localSheetId="10" hidden="1">{#N/A,#N/A,FALSE,"MPFEAS_2";#N/A,#N/A,FALSE,"MPFEAS_1";#N/A,#N/A,FALSE,"MPFEAS";#N/A,#N/A,FALSE,"KREDIT"}</definedName>
    <definedName name="fdaaf" localSheetId="19" hidden="1">{#N/A,#N/A,FALSE,"MPFEAS_2";#N/A,#N/A,FALSE,"MPFEAS_1";#N/A,#N/A,FALSE,"MPFEAS";#N/A,#N/A,FALSE,"KREDIT"}</definedName>
    <definedName name="fdaaf" localSheetId="6" hidden="1">{#N/A,#N/A,FALSE,"MPFEAS_2";#N/A,#N/A,FALSE,"MPFEAS_1";#N/A,#N/A,FALSE,"MPFEAS";#N/A,#N/A,FALSE,"KREDIT"}</definedName>
    <definedName name="fdaaf" localSheetId="1" hidden="1">{#N/A,#N/A,FALSE,"MPFEAS_2";#N/A,#N/A,FALSE,"MPFEAS_1";#N/A,#N/A,FALSE,"MPFEAS";#N/A,#N/A,FALSE,"KREDIT"}</definedName>
    <definedName name="fdaaf" hidden="1">{#N/A,#N/A,FALSE,"MPFEAS_2";#N/A,#N/A,FALSE,"MPFEAS_1";#N/A,#N/A,FALSE,"MPFEAS";#N/A,#N/A,FALSE,"KREDIT"}</definedName>
    <definedName name="fdfewrwer" localSheetId="9" hidden="1">{#N/A,#N/A,FALSE,"KONZERN";#N/A,#N/A,FALSE,"DECKBLATT";#N/A,#N/A,FALSE,"BILANZ";#N/A,#N/A,FALSE,"KREDIT";#N/A,#N/A,FALSE,"FEASIBILITY";#N/A,#N/A,FALSE,"BETRIEBSANNAHMEN"}</definedName>
    <definedName name="fdfewrwer" localSheetId="10" hidden="1">{#N/A,#N/A,FALSE,"KONZERN";#N/A,#N/A,FALSE,"DECKBLATT";#N/A,#N/A,FALSE,"BILANZ";#N/A,#N/A,FALSE,"KREDIT";#N/A,#N/A,FALSE,"FEASIBILITY";#N/A,#N/A,FALSE,"BETRIEBSANNAHMEN"}</definedName>
    <definedName name="fdfewrwer" localSheetId="19" hidden="1">{#N/A,#N/A,FALSE,"KONZERN";#N/A,#N/A,FALSE,"DECKBLATT";#N/A,#N/A,FALSE,"BILANZ";#N/A,#N/A,FALSE,"KREDIT";#N/A,#N/A,FALSE,"FEASIBILITY";#N/A,#N/A,FALSE,"BETRIEBSANNAHMEN"}</definedName>
    <definedName name="fdfewrwer" localSheetId="6" hidden="1">{#N/A,#N/A,FALSE,"KONZERN";#N/A,#N/A,FALSE,"DECKBLATT";#N/A,#N/A,FALSE,"BILANZ";#N/A,#N/A,FALSE,"KREDIT";#N/A,#N/A,FALSE,"FEASIBILITY";#N/A,#N/A,FALSE,"BETRIEBSANNAHMEN"}</definedName>
    <definedName name="fdfewrwer" localSheetId="1" hidden="1">{#N/A,#N/A,FALSE,"KONZERN";#N/A,#N/A,FALSE,"DECKBLATT";#N/A,#N/A,FALSE,"BILANZ";#N/A,#N/A,FALSE,"KREDIT";#N/A,#N/A,FALSE,"FEASIBILITY";#N/A,#N/A,FALSE,"BETRIEBSANNAHMEN"}</definedName>
    <definedName name="fdfewrwer" hidden="1">{#N/A,#N/A,FALSE,"KONZERN";#N/A,#N/A,FALSE,"DECKBLATT";#N/A,#N/A,FALSE,"BILANZ";#N/A,#N/A,FALSE,"KREDIT";#N/A,#N/A,FALSE,"FEASIBILITY";#N/A,#N/A,FALSE,"BETRIEBSANNAHMEN"}</definedName>
    <definedName name="fdsg">'[2]Table 39_'!#REF!</definedName>
    <definedName name="Frequency">[6]Lists!$A$21:$A$25</definedName>
    <definedName name="GA">'[5]Lists-Aux'!$P:$P</definedName>
    <definedName name="gCurrency">'[13]Basic Information'!$C$7</definedName>
    <definedName name="gDescription">'[13]Basic Information'!$C$27</definedName>
    <definedName name="Group">[4]Parameters!$C$93:$C$94</definedName>
    <definedName name="Group2">[14]Parameters!$C$42:$C$43</definedName>
    <definedName name="gSubsystem">'[13]Basic Information'!$C$5</definedName>
    <definedName name="gUnit">[13]DropDown!$E$6</definedName>
    <definedName name="gUnitBez">[13]DropDown!$F$6</definedName>
    <definedName name="GVTitel">[15]Settings!$C$133</definedName>
    <definedName name="ho">#REF!</definedName>
    <definedName name="HTML_CodePage" hidden="1">1252</definedName>
    <definedName name="HTML_Control" localSheetId="9" hidden="1">{"'Sheet1'!$A$1:$H$145"}</definedName>
    <definedName name="HTML_Control" localSheetId="10" hidden="1">{"'Sheet1'!$A$1:$H$145"}</definedName>
    <definedName name="HTML_Control" localSheetId="19" hidden="1">{"'Sheet1'!$A$1:$H$145"}</definedName>
    <definedName name="HTML_Control" localSheetId="6" hidden="1">{"'Sheet1'!$A$1:$H$145"}</definedName>
    <definedName name="HTML_Control" localSheetId="1"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IM">'[5]Lists-Aux'!$Q:$Q</definedName>
    <definedName name="Internat.Finance" localSheetId="9" hidden="1">{#N/A,#N/A,FALSE,"KONZERN";#N/A,#N/A,FALSE,"DECKBLATT";#N/A,#N/A,FALSE,"BILANZ";#N/A,#N/A,FALSE,"KREDIT";#N/A,#N/A,FALSE,"FEASIBILITY";#N/A,#N/A,FALSE,"BETRIEBSANNAHMEN"}</definedName>
    <definedName name="Internat.Finance" localSheetId="10" hidden="1">{#N/A,#N/A,FALSE,"KONZERN";#N/A,#N/A,FALSE,"DECKBLATT";#N/A,#N/A,FALSE,"BILANZ";#N/A,#N/A,FALSE,"KREDIT";#N/A,#N/A,FALSE,"FEASIBILITY";#N/A,#N/A,FALSE,"BETRIEBSANNAHMEN"}</definedName>
    <definedName name="Internat.Finance" localSheetId="19" hidden="1">{#N/A,#N/A,FALSE,"KONZERN";#N/A,#N/A,FALSE,"DECKBLATT";#N/A,#N/A,FALSE,"BILANZ";#N/A,#N/A,FALSE,"KREDIT";#N/A,#N/A,FALSE,"FEASIBILITY";#N/A,#N/A,FALSE,"BETRIEBSANNAHMEN"}</definedName>
    <definedName name="Internat.Finance" localSheetId="6" hidden="1">{#N/A,#N/A,FALSE,"KONZERN";#N/A,#N/A,FALSE,"DECKBLATT";#N/A,#N/A,FALSE,"BILANZ";#N/A,#N/A,FALSE,"KREDIT";#N/A,#N/A,FALSE,"FEASIBILITY";#N/A,#N/A,FALSE,"BETRIEBSANNAHMEN"}</definedName>
    <definedName name="Internat.Finance" localSheetId="1" hidden="1">{#N/A,#N/A,FALSE,"KONZERN";#N/A,#N/A,FALSE,"DECKBLATT";#N/A,#N/A,FALSE,"BILANZ";#N/A,#N/A,FALSE,"KREDIT";#N/A,#N/A,FALSE,"FEASIBILITY";#N/A,#N/A,FALSE,"BETRIEBSANNAHMEN"}</definedName>
    <definedName name="Internat.Finance" hidden="1">{#N/A,#N/A,FALSE,"KONZERN";#N/A,#N/A,FALSE,"DECKBLATT";#N/A,#N/A,FALSE,"BILANZ";#N/A,#N/A,FALSE,"KREDIT";#N/A,#N/A,FALSE,"FEASIBILITY";#N/A,#N/A,FALSE,"BETRIEBSANNAHMEN"}</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'[16]List details'!$C$5:$C$8</definedName>
    <definedName name="ll">'[16]List details'!$C$5:$C$8</definedName>
    <definedName name="Lotterie" localSheetId="9" hidden="1">{"'Sheet1'!$A$1:$H$145"}</definedName>
    <definedName name="Lotterie" localSheetId="10" hidden="1">{"'Sheet1'!$A$1:$H$145"}</definedName>
    <definedName name="Lotterie" localSheetId="19" hidden="1">{"'Sheet1'!$A$1:$H$145"}</definedName>
    <definedName name="Lotterie" localSheetId="6" hidden="1">{"'Sheet1'!$A$1:$H$145"}</definedName>
    <definedName name="Lotterie" localSheetId="1" hidden="1">{"'Sheet1'!$A$1:$H$145"}</definedName>
    <definedName name="Lotterie" hidden="1">{"'Sheet1'!$A$1:$H$145"}</definedName>
    <definedName name="LR_AssetsQuery">#REF!</definedName>
    <definedName name="LTB" localSheetId="9" hidden="1">{#N/A,#N/A,FALSE,"KONZERN";#N/A,#N/A,FALSE,"DECKBLATT";#N/A,#N/A,FALSE,"BILANZ";#N/A,#N/A,FALSE,"KREDIT";#N/A,#N/A,FALSE,"FEASIBILITY";#N/A,#N/A,FALSE,"BETRIEBSANNAHMEN"}</definedName>
    <definedName name="LTB" localSheetId="10" hidden="1">{#N/A,#N/A,FALSE,"KONZERN";#N/A,#N/A,FALSE,"DECKBLATT";#N/A,#N/A,FALSE,"BILANZ";#N/A,#N/A,FALSE,"KREDIT";#N/A,#N/A,FALSE,"FEASIBILITY";#N/A,#N/A,FALSE,"BETRIEBSANNAHMEN"}</definedName>
    <definedName name="LTB" localSheetId="19" hidden="1">{#N/A,#N/A,FALSE,"KONZERN";#N/A,#N/A,FALSE,"DECKBLATT";#N/A,#N/A,FALSE,"BILANZ";#N/A,#N/A,FALSE,"KREDIT";#N/A,#N/A,FALSE,"FEASIBILITY";#N/A,#N/A,FALSE,"BETRIEBSANNAHMEN"}</definedName>
    <definedName name="LTB" localSheetId="6" hidden="1">{#N/A,#N/A,FALSE,"KONZERN";#N/A,#N/A,FALSE,"DECKBLATT";#N/A,#N/A,FALSE,"BILANZ";#N/A,#N/A,FALSE,"KREDIT";#N/A,#N/A,FALSE,"FEASIBILITY";#N/A,#N/A,FALSE,"BETRIEBSANNAHMEN"}</definedName>
    <definedName name="LTB" localSheetId="1" hidden="1">{#N/A,#N/A,FALSE,"KONZERN";#N/A,#N/A,FALSE,"DECKBLATT";#N/A,#N/A,FALSE,"BILANZ";#N/A,#N/A,FALSE,"KREDIT";#N/A,#N/A,FALSE,"FEASIBILITY";#N/A,#N/A,FALSE,"BETRIEBSANNAHMEN"}</definedName>
    <definedName name="LTB" hidden="1">{#N/A,#N/A,FALSE,"KONZERN";#N/A,#N/A,FALSE,"DECKBLATT";#N/A,#N/A,FALSE,"BILANZ";#N/A,#N/A,FALSE,"KREDIT";#N/A,#N/A,FALSE,"FEASIBILITY";#N/A,#N/A,FALSE,"BETRIEBSANNAHMEN"}</definedName>
    <definedName name="MaxOblastTabulky">#REF!</definedName>
    <definedName name="MaxOblastTabulky_11">#REF!</definedName>
    <definedName name="MaxOblastTabulky_2">#REF!</definedName>
    <definedName name="MaxOblastTabulky_28">#REF!</definedName>
    <definedName name="MC">'[8]Lists-Aux'!$C:$C</definedName>
    <definedName name="Members">[8]Members!$D$3:E$2992</definedName>
    <definedName name="MemberStatereporting">[17]Lists!$B$2:$B$29</definedName>
    <definedName name="MioWährung">[12]Parametereingabe!#REF!</definedName>
    <definedName name="Not_Opus">'[10]Acc_Gr_Report_Opus (Für Check N'!$H$1:$H$65536</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ökb" localSheetId="9" hidden="1">{"'Sheet1'!$A$1:$H$145"}</definedName>
    <definedName name="ökb" localSheetId="10" hidden="1">{"'Sheet1'!$A$1:$H$145"}</definedName>
    <definedName name="ökb" localSheetId="19" hidden="1">{"'Sheet1'!$A$1:$H$145"}</definedName>
    <definedName name="ökb" localSheetId="6" hidden="1">{"'Sheet1'!$A$1:$H$145"}</definedName>
    <definedName name="ökb" localSheetId="1" hidden="1">{"'Sheet1'!$A$1:$H$145"}</definedName>
    <definedName name="ökb" hidden="1">{"'Sheet1'!$A$1:$H$145"}</definedName>
    <definedName name="OpRisk">#REF!</definedName>
    <definedName name="PCT">'[5]Lists-Aux'!$U:$U</definedName>
    <definedName name="PI">'[5]Lists-Aux'!$V:$V</definedName>
    <definedName name="PL">'[5]Lists-Aux'!$W:$W</definedName>
    <definedName name="Plausi">[10]Plausicheck!$C$1:$C$65536</definedName>
    <definedName name="post" localSheetId="9" hidden="1">{#N/A,#N/A,FALSE,"KONZERN";#N/A,#N/A,FALSE,"DECKBLATT";#N/A,#N/A,FALSE,"BILANZ";#N/A,#N/A,FALSE,"KREDIT";#N/A,#N/A,FALSE,"FEASIBILITY";#N/A,#N/A,FALSE,"BETRIEBSANNAHMEN"}</definedName>
    <definedName name="post" localSheetId="10" hidden="1">{#N/A,#N/A,FALSE,"KONZERN";#N/A,#N/A,FALSE,"DECKBLATT";#N/A,#N/A,FALSE,"BILANZ";#N/A,#N/A,FALSE,"KREDIT";#N/A,#N/A,FALSE,"FEASIBILITY";#N/A,#N/A,FALSE,"BETRIEBSANNAHMEN"}</definedName>
    <definedName name="post" localSheetId="19" hidden="1">{#N/A,#N/A,FALSE,"KONZERN";#N/A,#N/A,FALSE,"DECKBLATT";#N/A,#N/A,FALSE,"BILANZ";#N/A,#N/A,FALSE,"KREDIT";#N/A,#N/A,FALSE,"FEASIBILITY";#N/A,#N/A,FALSE,"BETRIEBSANNAHMEN"}</definedName>
    <definedName name="post" localSheetId="6" hidden="1">{#N/A,#N/A,FALSE,"KONZERN";#N/A,#N/A,FALSE,"DECKBLATT";#N/A,#N/A,FALSE,"BILANZ";#N/A,#N/A,FALSE,"KREDIT";#N/A,#N/A,FALSE,"FEASIBILITY";#N/A,#N/A,FALSE,"BETRIEBSANNAHMEN"}</definedName>
    <definedName name="post" localSheetId="1" hidden="1">{#N/A,#N/A,FALSE,"KONZERN";#N/A,#N/A,FALSE,"DECKBLATT";#N/A,#N/A,FALSE,"BILANZ";#N/A,#N/A,FALSE,"KREDIT";#N/A,#N/A,FALSE,"FEASIBILITY";#N/A,#N/A,FALSE,"BETRIEBSANNAHMEN"}</definedName>
    <definedName name="post" hidden="1">{#N/A,#N/A,FALSE,"KONZERN";#N/A,#N/A,FALSE,"DECKBLATT";#N/A,#N/A,FALSE,"BILANZ";#N/A,#N/A,FALSE,"KREDIT";#N/A,#N/A,FALSE,"FEASIBILITY";#N/A,#N/A,FALSE,"BETRIEBSANNAHMEN"}</definedName>
    <definedName name="PR">'[5]Lists-Aux'!$X:$X</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PROJEKTNAME">[18]TGK!$G$5</definedName>
    <definedName name="rfgf">'[2]Table 39_'!#REF!</definedName>
    <definedName name="RP">'[5]Lists-Aux'!$Z:$Z</definedName>
    <definedName name="rrr">[11]Members!$D$3:E$2477</definedName>
    <definedName name="RSP">'[5]Lists-Aux'!$AA:$AA</definedName>
    <definedName name="RT">'[5]Lists-Aux'!$AB:$AB</definedName>
    <definedName name="RTT">'[5]Lists-Aux'!$AC:$AC</definedName>
    <definedName name="sdsds" localSheetId="9" hidden="1">{#N/A,#N/A,FALSE,"KONZERN";#N/A,#N/A,FALSE,"DECKBLATT";#N/A,#N/A,FALSE,"BILANZ";#N/A,#N/A,FALSE,"KREDIT";#N/A,#N/A,FALSE,"FEASIBILITY";#N/A,#N/A,FALSE,"BETRIEBSANNAHMEN"}</definedName>
    <definedName name="sdsds" localSheetId="10" hidden="1">{#N/A,#N/A,FALSE,"KONZERN";#N/A,#N/A,FALSE,"DECKBLATT";#N/A,#N/A,FALSE,"BILANZ";#N/A,#N/A,FALSE,"KREDIT";#N/A,#N/A,FALSE,"FEASIBILITY";#N/A,#N/A,FALSE,"BETRIEBSANNAHMEN"}</definedName>
    <definedName name="sdsds" localSheetId="19" hidden="1">{#N/A,#N/A,FALSE,"KONZERN";#N/A,#N/A,FALSE,"DECKBLATT";#N/A,#N/A,FALSE,"BILANZ";#N/A,#N/A,FALSE,"KREDIT";#N/A,#N/A,FALSE,"FEASIBILITY";#N/A,#N/A,FALSE,"BETRIEBSANNAHMEN"}</definedName>
    <definedName name="sdsds" localSheetId="6" hidden="1">{#N/A,#N/A,FALSE,"KONZERN";#N/A,#N/A,FALSE,"DECKBLATT";#N/A,#N/A,FALSE,"BILANZ";#N/A,#N/A,FALSE,"KREDIT";#N/A,#N/A,FALSE,"FEASIBILITY";#N/A,#N/A,FALSE,"BETRIEBSANNAHMEN"}</definedName>
    <definedName name="sdsds" localSheetId="1" hidden="1">{#N/A,#N/A,FALSE,"KONZERN";#N/A,#N/A,FALSE,"DECKBLATT";#N/A,#N/A,FALSE,"BILANZ";#N/A,#N/A,FALSE,"KREDIT";#N/A,#N/A,FALSE,"FEASIBILITY";#N/A,#N/A,FALSE,"BETRIEBSANNAHMEN"}</definedName>
    <definedName name="sdsds" hidden="1">{#N/A,#N/A,FALSE,"KONZERN";#N/A,#N/A,FALSE,"DECKBLATT";#N/A,#N/A,FALSE,"BILANZ";#N/A,#N/A,FALSE,"KREDIT";#N/A,#N/A,FALSE,"FEASIBILITY";#N/A,#N/A,FALSE,"BETRIEBSANNAHMEN"}</definedName>
    <definedName name="Sparda" localSheetId="9" hidden="1">{#N/A,#N/A,FALSE,"MPALLG";#N/A,#N/A,FALSE,"TITEL"}</definedName>
    <definedName name="Sparda" localSheetId="10" hidden="1">{#N/A,#N/A,FALSE,"MPALLG";#N/A,#N/A,FALSE,"TITEL"}</definedName>
    <definedName name="Sparda" localSheetId="19" hidden="1">{#N/A,#N/A,FALSE,"MPALLG";#N/A,#N/A,FALSE,"TITEL"}</definedName>
    <definedName name="Sparda" localSheetId="6" hidden="1">{#N/A,#N/A,FALSE,"MPALLG";#N/A,#N/A,FALSE,"TITEL"}</definedName>
    <definedName name="Sparda" localSheetId="1" hidden="1">{#N/A,#N/A,FALSE,"MPALLG";#N/A,#N/A,FALSE,"TITEL"}</definedName>
    <definedName name="Sparda" hidden="1">{#N/A,#N/A,FALSE,"MPALLG";#N/A,#N/A,FALSE,"TITEL"}</definedName>
    <definedName name="ST">'[5]Lists-Aux'!$AD:$AD</definedName>
    <definedName name="Sy_nop" hidden="1">2</definedName>
    <definedName name="TA">'[8]Lists-Aux'!$AE:$AE</definedName>
    <definedName name="tax">[19]FCF!$D$16</definedName>
    <definedName name="TD">'[5]Lists-Aux'!$AI:$AI</definedName>
    <definedName name="TI">'[5]Lists-Aux'!$AF:$AF</definedName>
    <definedName name="TILGCALC">SUMIF([20]Tilgungen!$C$14:$C$2069,[21]BESTAND!$C1,[20]Tilgungen!$G$14:$G$2069)*[21]BESTAND!$O1/VLOOKUP([21]BESTAND!$C1,[20]Tilgungen!$S$14:$T$2069,2,0)</definedName>
    <definedName name="UES">'[5]Lists-Aux'!$AG:$AG</definedName>
    <definedName name="UStSatz">[12]Parametereingabe!$E$19</definedName>
    <definedName name="Valid1">#REF!</definedName>
    <definedName name="Valid2">#REF!</definedName>
    <definedName name="Valid3">#REF!</definedName>
    <definedName name="Valid4">#REF!</definedName>
    <definedName name="Valid5">#REF!</definedName>
    <definedName name="wacc">[19]WACC!$J$13</definedName>
    <definedName name="wrn.FEAS_A3." localSheetId="9" hidden="1">{#N/A,#N/A,FALSE,"MPFEAS_2";#N/A,#N/A,FALSE,"MPFEAS_1";#N/A,#N/A,FALSE,"MPFEAS";#N/A,#N/A,FALSE,"KREDIT"}</definedName>
    <definedName name="wrn.FEAS_A3." localSheetId="10" hidden="1">{#N/A,#N/A,FALSE,"MPFEAS_2";#N/A,#N/A,FALSE,"MPFEAS_1";#N/A,#N/A,FALSE,"MPFEAS";#N/A,#N/A,FALSE,"KREDIT"}</definedName>
    <definedName name="wrn.FEAS_A3." localSheetId="19" hidden="1">{#N/A,#N/A,FALSE,"MPFEAS_2";#N/A,#N/A,FALSE,"MPFEAS_1";#N/A,#N/A,FALSE,"MPFEAS";#N/A,#N/A,FALSE,"KREDIT"}</definedName>
    <definedName name="wrn.FEAS_A3." localSheetId="6" hidden="1">{#N/A,#N/A,FALSE,"MPFEAS_2";#N/A,#N/A,FALSE,"MPFEAS_1";#N/A,#N/A,FALSE,"MPFEAS";#N/A,#N/A,FALSE,"KREDIT"}</definedName>
    <definedName name="wrn.FEAS_A3." localSheetId="1" hidden="1">{#N/A,#N/A,FALSE,"MPFEAS_2";#N/A,#N/A,FALSE,"MPFEAS_1";#N/A,#N/A,FALSE,"MPFEAS";#N/A,#N/A,FALSE,"KREDIT"}</definedName>
    <definedName name="wrn.FEAS_A3." hidden="1">{#N/A,#N/A,FALSE,"MPFEAS_2";#N/A,#N/A,FALSE,"MPFEAS_1";#N/A,#N/A,FALSE,"MPFEAS";#N/A,#N/A,FALSE,"KREDIT"}</definedName>
    <definedName name="wrn.FEAS_A4." localSheetId="9" hidden="1">{#N/A,#N/A,FALSE,"MPALLG";#N/A,#N/A,FALSE,"TITEL"}</definedName>
    <definedName name="wrn.FEAS_A4." localSheetId="10" hidden="1">{#N/A,#N/A,FALSE,"MPALLG";#N/A,#N/A,FALSE,"TITEL"}</definedName>
    <definedName name="wrn.FEAS_A4." localSheetId="19" hidden="1">{#N/A,#N/A,FALSE,"MPALLG";#N/A,#N/A,FALSE,"TITEL"}</definedName>
    <definedName name="wrn.FEAS_A4." localSheetId="6" hidden="1">{#N/A,#N/A,FALSE,"MPALLG";#N/A,#N/A,FALSE,"TITEL"}</definedName>
    <definedName name="wrn.FEAS_A4." localSheetId="1" hidden="1">{#N/A,#N/A,FALSE,"MPALLG";#N/A,#N/A,FALSE,"TITEL"}</definedName>
    <definedName name="wrn.FEAS_A4." hidden="1">{#N/A,#N/A,FALSE,"MPALLG";#N/A,#N/A,FALSE,"TITEL"}</definedName>
    <definedName name="wrn.FEASIBILITY." localSheetId="9" hidden="1">{#N/A,#N/A,FALSE,"KONZERN";#N/A,#N/A,FALSE,"DECKBLATT";#N/A,#N/A,FALSE,"BILANZ";#N/A,#N/A,FALSE,"KREDIT";#N/A,#N/A,FALSE,"FEASIBILITY";#N/A,#N/A,FALSE,"BETRIEBSANNAHMEN"}</definedName>
    <definedName name="wrn.FEASIBILITY." localSheetId="10" hidden="1">{#N/A,#N/A,FALSE,"KONZERN";#N/A,#N/A,FALSE,"DECKBLATT";#N/A,#N/A,FALSE,"BILANZ";#N/A,#N/A,FALSE,"KREDIT";#N/A,#N/A,FALSE,"FEASIBILITY";#N/A,#N/A,FALSE,"BETRIEBSANNAHMEN"}</definedName>
    <definedName name="wrn.FEASIBILITY." localSheetId="19" hidden="1">{#N/A,#N/A,FALSE,"KONZERN";#N/A,#N/A,FALSE,"DECKBLATT";#N/A,#N/A,FALSE,"BILANZ";#N/A,#N/A,FALSE,"KREDIT";#N/A,#N/A,FALSE,"FEASIBILITY";#N/A,#N/A,FALSE,"BETRIEBSANNAHMEN"}</definedName>
    <definedName name="wrn.FEASIBILITY." localSheetId="6" hidden="1">{#N/A,#N/A,FALSE,"KONZERN";#N/A,#N/A,FALSE,"DECKBLATT";#N/A,#N/A,FALSE,"BILANZ";#N/A,#N/A,FALSE,"KREDIT";#N/A,#N/A,FALSE,"FEASIBILITY";#N/A,#N/A,FALSE,"BETRIEBSANNAHMEN"}</definedName>
    <definedName name="wrn.FEASIBILITY." localSheetId="1" hidden="1">{#N/A,#N/A,FALSE,"KONZERN";#N/A,#N/A,FALSE,"DECKBLATT";#N/A,#N/A,FALSE,"BILANZ";#N/A,#N/A,FALSE,"KREDIT";#N/A,#N/A,FALSE,"FEASIBILITY";#N/A,#N/A,FALSE,"BETRIEBSANNAHMEN"}</definedName>
    <definedName name="wrn.FEASIBILITY." hidden="1">{#N/A,#N/A,FALSE,"KONZERN";#N/A,#N/A,FALSE,"DECKBLATT";#N/A,#N/A,FALSE,"BILANZ";#N/A,#N/A,FALSE,"KREDIT";#N/A,#N/A,FALSE,"FEASIBILITY";#N/A,#N/A,FALSE,"BETRIEBSANNAHMEN"}</definedName>
    <definedName name="XBRL">[6]Lists!$A$17:$A$19</definedName>
    <definedName name="XX">[5]Dimensions!$B$2:$B$78</definedName>
    <definedName name="YesNo">[4]Parameters!$C$90:$C$91</definedName>
    <definedName name="YesNoBasel2">[4]Parameters!#REF!</definedName>
    <definedName name="YesNoNA">#REF!</definedName>
    <definedName name="Z_1DB48480_6711_40FB_9C4F_EB173E700CA0_.wvu.PrintArea" localSheetId="41" hidden="1">'Covid19 (3)'!$C$1:$H$14</definedName>
    <definedName name="Z_709C9E53_5B3B_4D93_AAE4_289204A07508_.wvu.Cols" hidden="1">'[22]op.costs&amp;other'!$G$1:$K$65536</definedName>
    <definedName name="Z_709C9E53_5B3B_4D93_AAE4_289204A07508_.wvu.Rows" hidden="1">'[22]op.costs&amp;other'!$A$14:$IV$18,'[22]op.costs&amp;other'!#REF!,'[22]op.costs&amp;other'!#REF!</definedName>
    <definedName name="Z_86F8CA99_3DDC_40A3_8920_586014BB569A_.wvu.Rows" hidden="1">'[22]op.costs&amp;other'!$A$1:$IV$7,'[22]op.costs&amp;other'!$A$14:$IV$19,'[22]op.costs&amp;other'!#REF!,'[22]op.costs&amp;other'!#REF!,'[22]op.costs&amp;other'!#REF!</definedName>
    <definedName name="Z_ADAD8383_D1F6_4407_A4C1_45D663DE41AD_.wvu.Rows" hidden="1">'[22]op.costs&amp;other'!$A$14:$IV$18,'[22]op.costs&amp;other'!#REF!,'[22]op.costs&amp;other'!#REF!</definedName>
    <definedName name="zeee" localSheetId="9" hidden="1">{#N/A,#N/A,FALSE,"MPALLG";#N/A,#N/A,FALSE,"TITEL"}</definedName>
    <definedName name="zeee" localSheetId="10" hidden="1">{#N/A,#N/A,FALSE,"MPALLG";#N/A,#N/A,FALSE,"TITEL"}</definedName>
    <definedName name="zeee" localSheetId="19" hidden="1">{#N/A,#N/A,FALSE,"MPALLG";#N/A,#N/A,FALSE,"TITEL"}</definedName>
    <definedName name="zeee" localSheetId="6" hidden="1">{#N/A,#N/A,FALSE,"MPALLG";#N/A,#N/A,FALSE,"TITEL"}</definedName>
    <definedName name="zeee" localSheetId="1" hidden="1">{#N/A,#N/A,FALSE,"MPALLG";#N/A,#N/A,FALSE,"TITEL"}</definedName>
    <definedName name="zeee" hidden="1">{#N/A,#N/A,FALSE,"MPALLG";#N/A,#N/A,FALSE,"TITEL"}</definedName>
    <definedName name="zxasdafsd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96" l="1"/>
  <c r="D16" i="96"/>
  <c r="D18" i="96"/>
  <c r="D11" i="96"/>
  <c r="D15" i="96"/>
  <c r="D14" i="96"/>
  <c r="D12" i="96"/>
  <c r="E19" i="96"/>
  <c r="F19" i="96"/>
  <c r="G19" i="96"/>
  <c r="H19" i="96"/>
  <c r="H10" i="96"/>
  <c r="F10" i="96"/>
  <c r="G10" i="96"/>
  <c r="E10" i="96"/>
  <c r="D10" i="96"/>
  <c r="B3" i="79" l="1"/>
  <c r="C3" i="116"/>
  <c r="E19" i="83"/>
  <c r="F42" i="97"/>
  <c r="F43" i="97"/>
  <c r="F41" i="97"/>
  <c r="F37" i="97"/>
  <c r="E12" i="83"/>
  <c r="F40" i="97"/>
  <c r="F39" i="97"/>
  <c r="F36" i="97"/>
  <c r="F35" i="97"/>
  <c r="F34" i="97"/>
  <c r="F33" i="97"/>
  <c r="F23" i="97"/>
  <c r="F18" i="97"/>
  <c r="F16" i="97"/>
  <c r="F13" i="97"/>
  <c r="F10" i="97"/>
  <c r="E110" i="83"/>
  <c r="E107" i="83"/>
  <c r="E28" i="83"/>
  <c r="E22" i="83"/>
  <c r="E20" i="83"/>
  <c r="E11" i="83"/>
  <c r="E7" i="83"/>
  <c r="E16" i="83"/>
  <c r="B3" i="27" l="1"/>
  <c r="B3" i="25"/>
  <c r="B3" i="75"/>
  <c r="B3" i="35" s="1"/>
  <c r="B3" i="40"/>
  <c r="B3" i="39"/>
  <c r="B3" i="81"/>
  <c r="B3" i="113" s="1"/>
  <c r="B3" i="114" s="1"/>
  <c r="B3" i="100"/>
  <c r="B3" i="24"/>
  <c r="B3" i="23"/>
  <c r="B3" i="80"/>
  <c r="B3" i="98"/>
  <c r="B3" i="97"/>
  <c r="B3" i="83"/>
  <c r="B3" i="94"/>
  <c r="B3" i="96"/>
  <c r="B3" i="95"/>
  <c r="B3" i="93"/>
  <c r="B3" i="85" l="1"/>
  <c r="B3" i="104"/>
  <c r="B3" i="90" s="1"/>
  <c r="B3" i="89"/>
  <c r="B4" i="91"/>
  <c r="B3" i="111" l="1"/>
  <c r="B3" i="112" s="1"/>
  <c r="B3" i="32"/>
  <c r="B3" i="34" s="1"/>
  <c r="B3" i="33" s="1"/>
  <c r="B3" i="38"/>
  <c r="B3" i="101" l="1"/>
  <c r="B3" i="102"/>
  <c r="B3" i="103" s="1"/>
</calcChain>
</file>

<file path=xl/sharedStrings.xml><?xml version="1.0" encoding="utf-8"?>
<sst xmlns="http://schemas.openxmlformats.org/spreadsheetml/2006/main" count="1785" uniqueCount="1175">
  <si>
    <t>Addiko Group - Quantitative Public Disclosure Report 2022</t>
  </si>
  <si>
    <t>Templates</t>
  </si>
  <si>
    <t>Name</t>
  </si>
  <si>
    <t>Disclosure of key metrics and overview of risk-weighted exposure amounts</t>
  </si>
  <si>
    <t>EU OV1</t>
  </si>
  <si>
    <t>Overview of risk weighted exposure amounts</t>
  </si>
  <si>
    <t>EU KM1</t>
  </si>
  <si>
    <t>Key metrics template</t>
  </si>
  <si>
    <t>473a</t>
  </si>
  <si>
    <t>Template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t>
  </si>
  <si>
    <t>Disclosure of the scope of application</t>
  </si>
  <si>
    <t>EU LI1</t>
  </si>
  <si>
    <t>Differences between the accounting scope and the scope of prudential consolidation and mapping of financial statement categories with regulatory risk categories</t>
  </si>
  <si>
    <t>EU LI2</t>
  </si>
  <si>
    <t xml:space="preserve">Main sources of differences between regulatory exposure amounts and carrying values in financial statements </t>
  </si>
  <si>
    <t>EU LI3</t>
  </si>
  <si>
    <t xml:space="preserve">Outline of the differences in the scopes of consolidation (entity by entity) </t>
  </si>
  <si>
    <t>Disclosure of own funds</t>
  </si>
  <si>
    <t>EU CC1</t>
  </si>
  <si>
    <t>Composition of regulatory own funds</t>
  </si>
  <si>
    <t>EU CC2</t>
  </si>
  <si>
    <t>Reconciliation of regulatory own funds to balance sheet in the audited financial statements</t>
  </si>
  <si>
    <t>EU CCA</t>
  </si>
  <si>
    <t>Main features of regulatory own funds instruments and eligible liabilities instruments</t>
  </si>
  <si>
    <t>Disclosure of countercyclical capital buffers</t>
  </si>
  <si>
    <t>EU CCyB1</t>
  </si>
  <si>
    <t>Template EU CCyB1 - Geographical distribution of credit exposures relevant for the calculation of the countercyclical buffer</t>
  </si>
  <si>
    <t>EU CCyB2</t>
  </si>
  <si>
    <t>Template EU CCyB2 - Amount of institution-specific countercyclical capital buffer</t>
  </si>
  <si>
    <t>Disclosure of the leverage ratio</t>
  </si>
  <si>
    <t>EU LR1</t>
  </si>
  <si>
    <t>Summary reconciliation of accounting assets and leverage ratio exposures</t>
  </si>
  <si>
    <t>EU LR2</t>
  </si>
  <si>
    <t>Leverage ratio common disclosure</t>
  </si>
  <si>
    <t>EU LR3</t>
  </si>
  <si>
    <t>Split-up of on balance sheet exposures (excluding derivatives, SFTs and exempted exposures)</t>
  </si>
  <si>
    <t>Disclosure of liquidity requirements</t>
  </si>
  <si>
    <t>EU LIQ1</t>
  </si>
  <si>
    <t>Quantitative information of LCR</t>
  </si>
  <si>
    <t>EU LIQ2</t>
  </si>
  <si>
    <t>Net Stable Funding Ratio</t>
  </si>
  <si>
    <t>Disclosure of credit risk quality</t>
  </si>
  <si>
    <t>EU CR1</t>
  </si>
  <si>
    <t xml:space="preserve">Performing and non-performing exposures and related provisions </t>
  </si>
  <si>
    <t>EU CR1-A</t>
  </si>
  <si>
    <t>Maturity of exposures</t>
  </si>
  <si>
    <t>EU CR2</t>
  </si>
  <si>
    <t>Changes in the stock of non-performing loans and advances</t>
  </si>
  <si>
    <t>EU CQ1</t>
  </si>
  <si>
    <t>Credit quality of forborne exposures</t>
  </si>
  <si>
    <t>EU CQ3</t>
  </si>
  <si>
    <t>Credit quality of performing and non-performing exposures by past due days</t>
  </si>
  <si>
    <t>EU CQ4</t>
  </si>
  <si>
    <t>Quality of non-performing exposures by geography </t>
  </si>
  <si>
    <t>EU CQ5</t>
  </si>
  <si>
    <t>Credit quality of loans and advances by industry</t>
  </si>
  <si>
    <t>EU CQ7</t>
  </si>
  <si>
    <t xml:space="preserve">Collateral obtained by taking possession and execution processes </t>
  </si>
  <si>
    <t>Disclosure of the use of credit risk mitigation techniques</t>
  </si>
  <si>
    <t>EU CR3</t>
  </si>
  <si>
    <t>CRM techniques overview:  Disclosure of the use of credit risk mitigation techniques</t>
  </si>
  <si>
    <t>Disclosure of the use of standardised approach</t>
  </si>
  <si>
    <t>EU CR4</t>
  </si>
  <si>
    <t xml:space="preserve"> Standardised approach -Credit risk exposure and CRM effects</t>
  </si>
  <si>
    <t>EU CR5</t>
  </si>
  <si>
    <t xml:space="preserve"> Standardised approach</t>
  </si>
  <si>
    <t>Disclosure of exposures to counterparty credit risk</t>
  </si>
  <si>
    <t>EU CCR1</t>
  </si>
  <si>
    <t>Analysis of CCR exposure by approach</t>
  </si>
  <si>
    <t>EU CCR2</t>
  </si>
  <si>
    <t>Transactions subject to own funds requirements for CVA risk</t>
  </si>
  <si>
    <t>EU CCR3</t>
  </si>
  <si>
    <t>Standardised approach – CCR exposures by regulatory exposure class and risk weights</t>
  </si>
  <si>
    <t>EU CCR5</t>
  </si>
  <si>
    <t>Composition of collateral for CCR exposures</t>
  </si>
  <si>
    <t>Disclosure of the use of the standardised approach and of the internal models for market risk</t>
  </si>
  <si>
    <t>EU MR1</t>
  </si>
  <si>
    <t>Market risk under the standardised approach</t>
  </si>
  <si>
    <t>Disclosure of operational risk</t>
  </si>
  <si>
    <t>EU OR1</t>
  </si>
  <si>
    <t>Operational risk own funds requirements and risk-weighted exposure amounts</t>
  </si>
  <si>
    <t>Disclosure of encumbered and unencumbered assets</t>
  </si>
  <si>
    <t>EU AE1</t>
  </si>
  <si>
    <t>Encumbered and unencumbered assets</t>
  </si>
  <si>
    <t>EU AE2</t>
  </si>
  <si>
    <t>Collateral received and own debt securities issued</t>
  </si>
  <si>
    <t>EU AE3</t>
  </si>
  <si>
    <t>Sources of encumbrance</t>
  </si>
  <si>
    <t>Interest rate risks of non-trading book activities</t>
  </si>
  <si>
    <t>EU IRRBB1</t>
  </si>
  <si>
    <t xml:space="preserve">Qualitative information on interest rate risks of non-trading book activities </t>
  </si>
  <si>
    <t>Disclosure of Covid-19 measures</t>
  </si>
  <si>
    <t>Covid19-1</t>
  </si>
  <si>
    <t>Information on loans and advances subject to legislative and non-legislative moratoria</t>
  </si>
  <si>
    <t>Covid19-2</t>
  </si>
  <si>
    <t>Breakdown of loans and advances subject to legislative and non-legislative moratoria by residual maturity of moratoria</t>
  </si>
  <si>
    <t>Covid19-3</t>
  </si>
  <si>
    <t>Information on newly originated loans and advances provided under newly applicable public guarantee schemes introduced in response to COVID-19 crisis</t>
  </si>
  <si>
    <t>Template EU OV1 – Overview of total risk exposure amounts</t>
  </si>
  <si>
    <t>31.12.2022 - in EUR million</t>
  </si>
  <si>
    <t>Risk weighted exposure amounts (RWEAs)</t>
  </si>
  <si>
    <t>Total own funds requirements</t>
  </si>
  <si>
    <t>a</t>
  </si>
  <si>
    <t>b</t>
  </si>
  <si>
    <t>c</t>
  </si>
  <si>
    <t>31.12.2022</t>
  </si>
  <si>
    <t>31.12.2021</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</si>
  <si>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</si>
  <si>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</si>
  <si>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</si>
  <si>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</si>
  <si>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</si>
  <si>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</si>
  <si>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</si>
  <si>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</si>
  <si>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</si>
  <si>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</si>
  <si>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</si>
  <si>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</si>
  <si>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</si>
  <si>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</si>
  <si>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</si>
  <si>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</si>
  <si>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</si>
  <si>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</si>
  <si>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</si>
  <si>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</si>
  <si>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</si>
  <si>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</si>
  <si>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</si>
  <si>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</si>
  <si>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</si>
  <si>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</si>
  <si>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</si>
  <si>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</si>
  <si>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</si>
  <si>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</si>
  <si>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</si>
  <si>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</si>
  <si>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</si>
  <si>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t>
  </si>
  <si>
    <t>Total</t>
  </si>
  <si>
    <t>Template EU KM1 - Key metrics template</t>
  </si>
  <si>
    <t>e</t>
  </si>
  <si>
    <t>30.06.2022</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</si>
  <si>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</si>
  <si>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</si>
  <si>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</si>
  <si>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</si>
  <si>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</si>
  <si>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</si>
  <si>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</si>
  <si>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</si>
  <si>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</si>
  <si>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</si>
  <si>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</si>
  <si>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</si>
  <si>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</si>
  <si>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</si>
  <si>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</si>
  <si>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</si>
  <si>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</si>
  <si>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</si>
  <si>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</si>
  <si>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</si>
  <si>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</si>
  <si>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</si>
  <si>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</si>
  <si>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</si>
  <si>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</si>
  <si>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</si>
  <si>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</si>
  <si>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</si>
  <si>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</si>
  <si>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</si>
  <si>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</si>
  <si>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</si>
  <si>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</si>
  <si>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</si>
  <si>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</si>
  <si>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</si>
  <si>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</si>
  <si>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</si>
  <si>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</si>
  <si>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</si>
  <si>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</si>
  <si>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</si>
  <si>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</si>
  <si>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</si>
  <si>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</si>
  <si>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</si>
  <si>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</si>
  <si>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</si>
  <si>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</si>
  <si>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</si>
  <si>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</si>
  <si>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</si>
  <si>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</si>
  <si>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</si>
  <si>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Total available stable funding</t>
  </si>
  <si>
    <t>Total required stable funding</t>
  </si>
  <si>
    <t>NSFR ratio (%)</t>
  </si>
  <si>
    <t> </t>
  </si>
  <si>
    <t>Available capital (amounts)</t>
  </si>
  <si>
    <t>CET1 capital</t>
  </si>
  <si>
    <t>CET1 capital as if IFRS 9 or analogous ECLs transitional arrangements had not been applied</t>
  </si>
  <si>
    <t>2a</t>
  </si>
  <si>
    <t>CET1 capital as if the temporary treatment of unrealised gains and losses measured at fair value through OCI (other comprehensive income) in accordance with Article 468 of the CRR had not been
applied</t>
  </si>
  <si>
    <t>n.a.</t>
  </si>
  <si>
    <t>Tier 1 capital</t>
  </si>
  <si>
    <t>Tier 1 capital as if IFRS 9 or analogous ECLs transitional arrangements had not been applied</t>
  </si>
  <si>
    <t>4a</t>
  </si>
  <si>
    <t>Tier 1 capital as if the temporary treatment of unrealised gains and losses measured at fair value through OCI (other comprehensive income) in accordance with Article 468 of the CRR had not been applied</t>
  </si>
  <si>
    <t>Total capital</t>
  </si>
  <si>
    <t>Total capital as if IFRS 9 or analogous ECLs transitional arrangements had not been applied</t>
  </si>
  <si>
    <t>6a</t>
  </si>
  <si>
    <t>Total capital as if the temporary treatment of unrealised gains and losses measured at fair value through OCI in accordance with Article 468 of the CRR had not been applied</t>
  </si>
  <si>
    <t>Risk-weighted assets (amounts)</t>
  </si>
  <si>
    <t>Total risk-weighted assets</t>
  </si>
  <si>
    <t>Total risk-weighted assets as if IFRS 9 or analogous ECLs transitional arrangements had not been applied</t>
  </si>
  <si>
    <t>Capital ratios</t>
  </si>
  <si>
    <t>CET1 (as a percentage of risk exposure amount)</t>
  </si>
  <si>
    <t>CET1 (as a percentage of risk exposure amount) as if IFRS 9 or analogous ECLs transitional arrangements had not been applied</t>
  </si>
  <si>
    <t>10a</t>
  </si>
  <si>
    <t>CET1 (as a percentage of risk exposure amount) as if the temporary treatment of unrealised gains and losses measured at fair value through OCI in accordance with Article 468 of the CRR had not been applied</t>
  </si>
  <si>
    <t>Tier 1 (as a percentage of risk exposure amount)</t>
  </si>
  <si>
    <t>Tier 1 (as a percentage of risk exposure amount) as if IFRS 9 or analogous ECLs transitional arrangements had not been applied</t>
  </si>
  <si>
    <t>12a</t>
  </si>
  <si>
    <t>Tier 1 (as a percentage of risk exposure amount) as if the temporary treatment of unrealised gains and losses measured at fair value through OCI in accordance with Article 468 of the CRR had not been applied</t>
  </si>
  <si>
    <t>Total capital (as a percentage of risk exposure amount)</t>
  </si>
  <si>
    <t>Total capital (as a percentage of risk exposure amount) as if IFRS 9 or analogous ECLs transitional arrangements had not been applied</t>
  </si>
  <si>
    <t>14a</t>
  </si>
  <si>
    <t>Total capital (as a percentage of risk exposure amount) as if the temporary treatment of unrealised gains and losses measured at fair value through OCI in accordance with Article 468 of the CRR had not been applied</t>
  </si>
  <si>
    <t>Leverage ratio total exposure measure</t>
  </si>
  <si>
    <t>Template EU LI1 - Differences between the accounting scope and the scope of prudential consolidation and mapping of financial statement categories with regulatory risk categories</t>
  </si>
  <si>
    <t>d</t>
  </si>
  <si>
    <t>f</t>
  </si>
  <si>
    <t>g</t>
  </si>
  <si>
    <t xml:space="preserve"> </t>
  </si>
  <si>
    <t>Carrying values as reported in published financial statements</t>
  </si>
  <si>
    <t>Carrying values under scope of regulatory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</si>
  <si>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</si>
  <si>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</si>
  <si>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</si>
  <si>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</si>
  <si>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</si>
  <si>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</si>
  <si>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</si>
  <si>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Cash reserves</t>
  </si>
  <si>
    <t>Financial assets held for trading</t>
  </si>
  <si>
    <t>Loans and advances to credit institutions</t>
  </si>
  <si>
    <t>Loans and advances to customers</t>
  </si>
  <si>
    <t>Investment securities</t>
  </si>
  <si>
    <t>Property, plant and equipment</t>
  </si>
  <si>
    <t>Investment property</t>
  </si>
  <si>
    <t>Intangible assets</t>
  </si>
  <si>
    <t>Current tax assets</t>
  </si>
  <si>
    <t>Deferred tax assets</t>
  </si>
  <si>
    <t>Other assets</t>
  </si>
  <si>
    <t>Non-current assets held for sale</t>
  </si>
  <si>
    <t xml:space="preserve">Total assets </t>
  </si>
  <si>
    <t>Breakdown by liability classes according to the balance sheet in the published financial statements</t>
  </si>
  <si>
    <t>Financial liabilities held for trading</t>
  </si>
  <si>
    <t>Financial liabilities measured at amortised cost</t>
  </si>
  <si>
    <t>Provisions</t>
  </si>
  <si>
    <t>Current tax liabilities</t>
  </si>
  <si>
    <t>Other liabilities</t>
  </si>
  <si>
    <t>Total liabilities</t>
  </si>
  <si>
    <t xml:space="preserve">Template EU LI2 - Main sources of differences between regulatory exposure amounts and carrying values in financial statements </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</si>
  <si>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</si>
  <si>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</si>
  <si>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</si>
  <si>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</si>
  <si>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</si>
  <si>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LI1)</t>
  </si>
  <si>
    <t>Liabilities carrying value amount under the regulatory scope of consolidation (as per template LI1)</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</si>
  <si>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</si>
  <si>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</si>
  <si>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</si>
  <si>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</si>
  <si>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</si>
  <si>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</si>
  <si>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</si>
  <si>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</si>
  <si>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</si>
  <si>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</si>
  <si>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 xml:space="preserve">Template EU LI3 - Outline of the differences in the scopes of consolidation (entity by entity) </t>
  </si>
  <si>
    <t>h</t>
  </si>
  <si>
    <t>Name of the entity</t>
  </si>
  <si>
    <t>Method of accounting consolidation</t>
  </si>
  <si>
    <t>Method of regulatory consolidation</t>
  </si>
  <si>
    <t>Description of the entity</t>
  </si>
  <si>
    <t>Full consolidation</t>
  </si>
  <si>
    <t>Proportional consolidation</t>
  </si>
  <si>
    <t>Equity method</t>
  </si>
  <si>
    <t>Neither consolidated nor deducted</t>
  </si>
  <si>
    <t>Deducted</t>
  </si>
  <si>
    <t>Addiko Bank AG</t>
  </si>
  <si>
    <t>x</t>
  </si>
  <si>
    <t>Credit institution</t>
  </si>
  <si>
    <t>Addiko Bank d.d.</t>
  </si>
  <si>
    <t>Addiko Bank a.d. Banja Luka</t>
  </si>
  <si>
    <t>Addiko Bank a.d. BEOGRAD</t>
  </si>
  <si>
    <t>ADDIKO BANK A.D. PODGORICA</t>
  </si>
  <si>
    <t>Template EU CC1 - Composition of regulatory own funds</t>
  </si>
  <si>
    <t>(a)</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</si>
  <si>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</si>
  <si>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</si>
  <si>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</si>
  <si>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</si>
  <si>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</si>
  <si>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</si>
  <si>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</si>
  <si>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</si>
  <si>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</si>
  <si>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</si>
  <si>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</si>
  <si>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</si>
  <si>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</si>
  <si>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</si>
  <si>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</si>
  <si>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</si>
  <si>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</si>
  <si>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</si>
  <si>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</si>
  <si>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</si>
  <si>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</si>
  <si>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</si>
  <si>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</si>
  <si>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</si>
  <si>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</si>
  <si>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</si>
  <si>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</si>
  <si>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</si>
  <si>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</si>
  <si>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</si>
  <si>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</si>
  <si>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</si>
  <si>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</si>
  <si>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</si>
  <si>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</si>
  <si>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</si>
  <si>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</si>
  <si>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</si>
  <si>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</si>
  <si>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</si>
  <si>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</si>
  <si>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</si>
  <si>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</si>
  <si>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</si>
  <si>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</si>
  <si>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</si>
  <si>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</si>
  <si>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</si>
  <si>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adjustments</t>
  </si>
  <si>
    <t>n/a (exclusively reglatory requirement Art. 468 and 473a CRR)</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</si>
  <si>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</si>
  <si>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</si>
  <si>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</si>
  <si>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</si>
  <si>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</si>
  <si>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</si>
  <si>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</si>
  <si>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</si>
  <si>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</si>
  <si>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</si>
  <si>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</si>
  <si>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</si>
  <si>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</si>
  <si>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</si>
  <si>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</si>
  <si>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</si>
  <si>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</si>
  <si>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</si>
  <si>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</si>
  <si>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</si>
  <si>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</si>
  <si>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</si>
  <si>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</si>
  <si>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</si>
  <si>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</si>
  <si>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</si>
  <si>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</si>
  <si>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</si>
  <si>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</si>
  <si>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</si>
  <si>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</si>
  <si>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</si>
  <si>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</si>
  <si>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</si>
  <si>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</si>
  <si>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</si>
  <si>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</si>
  <si>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</si>
  <si>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</si>
  <si>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</si>
  <si>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</si>
  <si>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r>
      <t>EU-56a</t>
    </r>
    <r>
      <rPr>
        <sz val="8"/>
        <rFont val="Calibri"/>
        <family val="2"/>
        <scheme val="minor"/>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</si>
  <si>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</si>
  <si>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</si>
  <si>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</si>
  <si>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</si>
  <si>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</si>
  <si>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</si>
  <si>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</si>
  <si>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</si>
  <si>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</si>
  <si>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Tier 1</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</si>
  <si>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</si>
  <si>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</si>
  <si>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</si>
  <si>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</si>
  <si>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</si>
  <si>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</si>
  <si>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</si>
  <si>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</si>
  <si>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</si>
  <si>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</si>
  <si>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</si>
  <si>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</si>
  <si>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</si>
  <si>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</si>
  <si>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</si>
  <si>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</si>
  <si>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</si>
  <si>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</si>
  <si>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</si>
  <si>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</si>
  <si>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</si>
  <si>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</si>
  <si>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</si>
  <si>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</si>
  <si>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</si>
  <si>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Template EU CC2 - reconciliation of regulatory own funds to balance sheet in the audited financial statements</t>
  </si>
  <si>
    <t>Balance sheet as in published financial statements</t>
  </si>
  <si>
    <t>Under regulatory scope of consolidation</t>
  </si>
  <si>
    <t>Reference</t>
  </si>
  <si>
    <t>As at period end</t>
  </si>
  <si>
    <r>
      <t xml:space="preserve">Assets - </t>
    </r>
    <r>
      <rPr>
        <i/>
        <sz val="11"/>
        <color rgb="FF000000"/>
        <rFont val="Calibri"/>
        <family val="2"/>
        <scheme val="minor"/>
      </rPr>
      <t>Breakdown by asset clases according to the balance sheet in the published financial statements</t>
    </r>
  </si>
  <si>
    <t>A1</t>
  </si>
  <si>
    <t>A2</t>
  </si>
  <si>
    <t>A3</t>
  </si>
  <si>
    <t>A4</t>
  </si>
  <si>
    <t>A5</t>
  </si>
  <si>
    <t>A6</t>
  </si>
  <si>
    <t>A7</t>
  </si>
  <si>
    <t>A8</t>
  </si>
  <si>
    <t>A9</t>
  </si>
  <si>
    <t>A10</t>
  </si>
  <si>
    <t>A11</t>
  </si>
  <si>
    <t>A12</t>
  </si>
  <si>
    <t>Total assets</t>
  </si>
  <si>
    <r>
      <t>Liabilities</t>
    </r>
    <r>
      <rPr>
        <i/>
        <sz val="11"/>
        <color rgb="FF000000"/>
        <rFont val="Calibri"/>
        <family val="2"/>
        <scheme val="minor"/>
      </rPr>
      <t xml:space="preserve"> - Breakdown by liability clases according to the balance sheet in the published financial statements</t>
    </r>
  </si>
  <si>
    <t>L1</t>
  </si>
  <si>
    <t>L2</t>
  </si>
  <si>
    <t>Deposits and borrowings of credit institutions</t>
  </si>
  <si>
    <t>L3</t>
  </si>
  <si>
    <t>Deposits and borrowings of customers</t>
  </si>
  <si>
    <t>L4</t>
  </si>
  <si>
    <t>Other financial liabilities</t>
  </si>
  <si>
    <t>L5</t>
  </si>
  <si>
    <t>L6</t>
  </si>
  <si>
    <t>Tax liabilities</t>
  </si>
  <si>
    <t>L7</t>
  </si>
  <si>
    <t>Shareholders' Equity</t>
  </si>
  <si>
    <t>E1</t>
  </si>
  <si>
    <t>Equity holders of parent</t>
  </si>
  <si>
    <t>E2</t>
  </si>
  <si>
    <t xml:space="preserve">   Subscribed capital</t>
  </si>
  <si>
    <t>E3</t>
  </si>
  <si>
    <t xml:space="preserve">   Treasurey shares</t>
  </si>
  <si>
    <t>E4</t>
  </si>
  <si>
    <t xml:space="preserve">   Capital reserves</t>
  </si>
  <si>
    <t>E5</t>
  </si>
  <si>
    <t xml:space="preserve">   Fair value reserve</t>
  </si>
  <si>
    <t>E6</t>
  </si>
  <si>
    <t xml:space="preserve">   Foreign currency reserve</t>
  </si>
  <si>
    <t>E7</t>
  </si>
  <si>
    <t xml:space="preserve">   Cumulated result and other reserves</t>
  </si>
  <si>
    <t>E8</t>
  </si>
  <si>
    <t xml:space="preserve">      o/w Legal Reserve</t>
  </si>
  <si>
    <t>E9</t>
  </si>
  <si>
    <t xml:space="preserve">      o/w Liability Reserve</t>
  </si>
  <si>
    <t>E10</t>
  </si>
  <si>
    <t xml:space="preserve">      o/w Other Reserves</t>
  </si>
  <si>
    <t>E11</t>
  </si>
  <si>
    <t xml:space="preserve">      o/w Retained earnings (previous years)</t>
  </si>
  <si>
    <t>E12</t>
  </si>
  <si>
    <t xml:space="preserve">      o/w Retained earnings (current year)</t>
  </si>
  <si>
    <t>E13</t>
  </si>
  <si>
    <t xml:space="preserve">      o/w other equity (from share buy-back)</t>
  </si>
  <si>
    <t>n/a</t>
  </si>
  <si>
    <t>Total shareholders' equity</t>
  </si>
  <si>
    <t>Template EU CCA: Main features of regulatory own funds instruments and eligible liabilities instruments</t>
  </si>
  <si>
    <t>Issuer</t>
  </si>
  <si>
    <t>Unique identifier (eg CUSIP, ISIN or Bloomberg identifier for private placement)</t>
  </si>
  <si>
    <t>AT000ADDIKO0</t>
  </si>
  <si>
    <t>Public or private placement</t>
  </si>
  <si>
    <t>public</t>
  </si>
  <si>
    <t>Governing law(s) of the instrument</t>
  </si>
  <si>
    <t>Austria</t>
  </si>
  <si>
    <t>3a </t>
  </si>
  <si>
    <t>Contractual recognition of write down and conversion powers of resolution authorities</t>
  </si>
  <si>
    <t>N/A</t>
  </si>
  <si>
    <t>Regulatory treatment</t>
  </si>
  <si>
    <t xml:space="preserve">    Current treatment taking into account, where applicable, transitional CRR rules</t>
  </si>
  <si>
    <t xml:space="preserve">     Post-transitional CRR rules</t>
  </si>
  <si>
    <t xml:space="preserve">     Eligible at solo/(sub-)consolidated/ solo&amp;(sub-)consolidated</t>
  </si>
  <si>
    <t>Solo &amp; sub-consolidated</t>
  </si>
  <si>
    <t xml:space="preserve">     Instrument type (types to be specified by each jurisdiction)</t>
  </si>
  <si>
    <t xml:space="preserve">Share capital </t>
  </si>
  <si>
    <t>Amount recognised in regulatory capital or eligible liabilities  (Currency in million, as of most recent reporting date)</t>
  </si>
  <si>
    <t>EUR 195.0m</t>
  </si>
  <si>
    <t xml:space="preserve">Nominal amount of instrument </t>
  </si>
  <si>
    <t>EU-9a</t>
  </si>
  <si>
    <t>Issue price</t>
  </si>
  <si>
    <t>16 EUR</t>
  </si>
  <si>
    <t>EU-9b</t>
  </si>
  <si>
    <t>Redemption price</t>
  </si>
  <si>
    <t>Accounting classification</t>
  </si>
  <si>
    <t>Shareholders' equity</t>
  </si>
  <si>
    <t>Original date of issuance</t>
  </si>
  <si>
    <t>Perpetual or dated</t>
  </si>
  <si>
    <t>Perpetual</t>
  </si>
  <si>
    <t xml:space="preserve">     Original maturity date </t>
  </si>
  <si>
    <t>No maturity</t>
  </si>
  <si>
    <t>Issuer call subject to prior supervisory approval</t>
  </si>
  <si>
    <t>No</t>
  </si>
  <si>
    <t xml:space="preserve">     Optional call date, contingent call dates and redemption amount </t>
  </si>
  <si>
    <t xml:space="preserve">     Subsequent call dates, if applicable</t>
  </si>
  <si>
    <t>Coupons / dividends</t>
  </si>
  <si>
    <t xml:space="preserve">Fixed or floating dividend/coupon </t>
  </si>
  <si>
    <t>Floating</t>
  </si>
  <si>
    <t xml:space="preserve">Coupon rate and any related index </t>
  </si>
  <si>
    <t xml:space="preserve">Existence of a dividend stopper </t>
  </si>
  <si>
    <t xml:space="preserve">     Fully discretionary, partially discretionary or mandatory (in terms of timing)</t>
  </si>
  <si>
    <t>Fully discretionary</t>
  </si>
  <si>
    <t xml:space="preserve">     Fully discretionary, partially discretionary or mandatory (in terms of amount)</t>
  </si>
  <si>
    <t xml:space="preserve">     Existence of step up or other incentive to redeem</t>
  </si>
  <si>
    <t xml:space="preserve">     Noncumulative or cumulative</t>
  </si>
  <si>
    <t>Non-cumulative</t>
  </si>
  <si>
    <t>Convertible or non-convertible</t>
  </si>
  <si>
    <t>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</si>
  <si>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</si>
  <si>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</si>
  <si>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</si>
  <si>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</si>
  <si>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</si>
  <si>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</si>
  <si>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</si>
  <si>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</si>
  <si>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</si>
  <si>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</si>
  <si>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</si>
  <si>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34a </t>
  </si>
  <si>
    <t>Type of subordination (only for eligible liabilities)</t>
  </si>
  <si>
    <t>EU-34b</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</si>
  <si>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</si>
  <si>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</si>
  <si>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</si>
  <si>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</si>
  <si>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37a</t>
  </si>
  <si>
    <t>Link to the full term and conditions of the intrument (signposting)</t>
  </si>
  <si>
    <t>https://www.addiko.com/static/uploads/Addiko-Bank-AG-Listing-Prospectus-2019.pdf</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</si>
  <si>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</si>
  <si>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</si>
  <si>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</si>
  <si>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</si>
  <si>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</si>
  <si>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</si>
  <si>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</si>
  <si>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</si>
  <si>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</si>
  <si>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</si>
  <si>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</si>
  <si>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</si>
  <si>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</si>
  <si>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</si>
  <si>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</si>
  <si>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</si>
  <si>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</si>
  <si>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</si>
  <si>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</si>
  <si>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</si>
  <si>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</si>
  <si>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</si>
  <si>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(IS)</t>
  </si>
  <si>
    <t>(SE)</t>
  </si>
  <si>
    <t>(DK)</t>
  </si>
  <si>
    <t>(NO)</t>
  </si>
  <si>
    <t>(CZ)</t>
  </si>
  <si>
    <t>(BG)</t>
  </si>
  <si>
    <t>(EE)</t>
  </si>
  <si>
    <t>(HK)</t>
  </si>
  <si>
    <t>(SK)</t>
  </si>
  <si>
    <t>(LU)</t>
  </si>
  <si>
    <t>(RO)</t>
  </si>
  <si>
    <t>(HR)</t>
  </si>
  <si>
    <t>(SI)</t>
  </si>
  <si>
    <t>(BA)</t>
  </si>
  <si>
    <t>(RS)</t>
  </si>
  <si>
    <t>(ME)</t>
  </si>
  <si>
    <t>(AT)</t>
  </si>
  <si>
    <t>(US)</t>
  </si>
  <si>
    <t>(NL)</t>
  </si>
  <si>
    <t>(GB)</t>
  </si>
  <si>
    <t>(DE)</t>
  </si>
  <si>
    <t>(BE)</t>
  </si>
  <si>
    <t>(CH)</t>
  </si>
  <si>
    <t>020</t>
  </si>
  <si>
    <t>Institution specific countercyclical capital buffer rate</t>
  </si>
  <si>
    <t>Institution specific countercyclical capital buffer requirement</t>
  </si>
  <si>
    <t>The countercyclical buffer requirement as of 31.12.2022 amounted to EUR 3,913.30.</t>
  </si>
  <si>
    <t>Template 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</si>
  <si>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</si>
  <si>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</si>
  <si>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</si>
  <si>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</si>
  <si>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</si>
  <si>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</si>
  <si>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</si>
  <si>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</si>
  <si>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</si>
  <si>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</si>
  <si>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</si>
  <si>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</si>
  <si>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</si>
  <si>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</si>
  <si>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</si>
  <si>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</si>
  <si>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</si>
  <si>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</si>
  <si>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</si>
  <si>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</si>
  <si>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</si>
  <si>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</si>
  <si>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</si>
  <si>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rPr>
        <sz val="11"/>
        <color rgb="FF000000"/>
        <rFont val="Calibri"/>
        <family val="2"/>
      </rPr>
      <t>(Adjustment for securities received under securities financing transactions that are recognised as an asset</t>
    </r>
    <r>
      <rPr>
        <strike/>
        <sz val="11"/>
        <color rgb="FF000000"/>
        <rFont val="Calibri"/>
        <family val="2"/>
      </rPr>
      <t>)</t>
    </r>
  </si>
  <si>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</si>
  <si>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</si>
  <si>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</si>
  <si>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</si>
  <si>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</si>
  <si>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</si>
  <si>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(Exposures excluded from the total exposure measure in accordance with point (c) of Article 429a(1) CRR)</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</si>
  <si>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</si>
  <si>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</si>
  <si>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</si>
  <si>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</si>
  <si>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</si>
  <si>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</si>
  <si>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</si>
  <si>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</si>
  <si>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</si>
  <si>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</si>
  <si>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</si>
  <si>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</si>
  <si>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</si>
  <si>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</si>
  <si>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</si>
  <si>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</si>
  <si>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</si>
  <si>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</si>
  <si>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</si>
  <si>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</si>
  <si>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</si>
  <si>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</si>
  <si>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</si>
  <si>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</si>
  <si>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</si>
  <si>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</si>
  <si>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r>
      <t xml:space="preserve">Excluded exposures </t>
    </r>
    <r>
      <rPr>
        <b/>
        <strike/>
        <sz val="11"/>
        <color rgb="FFFF0000"/>
        <rFont val="Calibri"/>
        <family val="2"/>
        <scheme val="minor"/>
      </rPr>
      <t/>
    </r>
  </si>
  <si>
    <t>EU-22a</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</si>
  <si>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</si>
  <si>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</si>
  <si>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</si>
  <si>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</si>
  <si>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</si>
  <si>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</si>
  <si>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</si>
  <si>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</si>
  <si>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</si>
  <si>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</si>
  <si>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</si>
  <si>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</si>
  <si>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</si>
  <si>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</si>
  <si>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</si>
  <si>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</si>
  <si>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</si>
  <si>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</si>
  <si>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</si>
  <si>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</si>
  <si>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</si>
  <si>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</si>
  <si>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</si>
  <si>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</si>
  <si>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</si>
  <si>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</si>
  <si>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</si>
  <si>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</si>
  <si>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 xml:space="preserve">     of which: to be made up of CET1 capital</t>
  </si>
  <si>
    <t>EU-27a</t>
  </si>
  <si>
    <t>Overall leverage ratio requirement (%)</t>
  </si>
  <si>
    <t>Choice on transitional arrangements and relevant exposures</t>
  </si>
  <si>
    <t>EU-27b</t>
  </si>
  <si>
    <t>Choice on transitional arrangements for the definition of the capital measure</t>
  </si>
  <si>
    <t>Transitional</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</si>
  <si>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</si>
  <si>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</si>
  <si>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</si>
  <si>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</si>
  <si>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</si>
  <si>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</si>
  <si>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</si>
  <si>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</si>
  <si>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</si>
  <si>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</si>
  <si>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</si>
  <si>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</si>
  <si>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</si>
  <si>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</si>
  <si>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</si>
  <si>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</si>
  <si>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</si>
  <si>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</si>
  <si>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</si>
  <si>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</si>
  <si>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</si>
  <si>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</si>
  <si>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</si>
  <si>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</si>
  <si>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</si>
  <si>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</si>
  <si>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</si>
  <si>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</si>
  <si>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</si>
  <si>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</si>
  <si>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</si>
  <si>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</si>
  <si>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</si>
  <si>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</si>
  <si>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Template EU LIQ1 - Quantitative information of LCR</t>
  </si>
  <si>
    <t>Total unweighted value (average)</t>
  </si>
  <si>
    <t>Total weighted value (average)</t>
  </si>
  <si>
    <t>EU 1a</t>
  </si>
  <si>
    <t>Quarter ending on (DD Month YYY)</t>
  </si>
  <si>
    <t>30.09.2022</t>
  </si>
  <si>
    <t>31.03.2022</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</si>
  <si>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</si>
  <si>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</si>
  <si>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</si>
  <si>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</si>
  <si>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</si>
  <si>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</si>
  <si>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</si>
  <si>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</si>
  <si>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</si>
  <si>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</si>
  <si>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</si>
  <si>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</si>
  <si>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</si>
  <si>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</si>
  <si>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</si>
  <si>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</si>
  <si>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</si>
  <si>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</si>
  <si>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</si>
  <si>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</si>
  <si>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</si>
  <si>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</si>
  <si>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</si>
  <si>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</si>
  <si>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</si>
  <si>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</si>
  <si>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</si>
  <si>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</si>
  <si>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</si>
  <si>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</si>
  <si>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</si>
  <si>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</si>
  <si>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</si>
  <si>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</si>
  <si>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</si>
  <si>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</si>
  <si>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 xml:space="preserve">Template EU LIQ2: Net Stable Funding Ratio </t>
  </si>
  <si>
    <t>(in currency amount)</t>
  </si>
  <si>
    <t>Unweighted value by residual maturity</t>
  </si>
  <si>
    <t>Weighted value</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</si>
  <si>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</si>
  <si>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</si>
  <si>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</si>
  <si>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</si>
  <si>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</si>
  <si>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</si>
  <si>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</si>
  <si>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</si>
  <si>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</si>
  <si>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</si>
  <si>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</si>
  <si>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</si>
  <si>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</si>
  <si>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</si>
  <si>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</si>
  <si>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</si>
  <si>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</si>
  <si>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</si>
  <si>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</si>
  <si>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</si>
  <si>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</si>
  <si>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</si>
  <si>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</si>
  <si>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r>
      <t>Performing loans to non- financial corporate clients, loans to retail and small business customers, and loans to sovereigns,</t>
    </r>
    <r>
      <rPr>
        <i/>
        <sz val="11"/>
        <color theme="9" tint="-0.249977111117893"/>
        <rFont val="Calibri"/>
        <family val="2"/>
        <scheme val="minor"/>
      </rPr>
      <t xml:space="preserve"> </t>
    </r>
    <r>
      <rPr>
        <i/>
        <sz val="11"/>
        <color theme="1"/>
        <rFont val="Calibri"/>
        <family val="2"/>
        <scheme val="minor"/>
      </rPr>
      <t>and PSEs, of which:</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</si>
  <si>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</si>
  <si>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</si>
  <si>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</si>
  <si>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</si>
  <si>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</si>
  <si>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</si>
  <si>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</si>
  <si>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r>
      <t>NSFR derivative assets</t>
    </r>
    <r>
      <rPr>
        <sz val="11"/>
        <color theme="1"/>
        <rFont val="Calibri"/>
        <family val="2"/>
        <scheme val="minor"/>
      </rPr>
      <t> </t>
    </r>
  </si>
  <si>
    <t xml:space="preserve">NSFR derivative liabilities before deduction of variation margin posted </t>
  </si>
  <si>
    <t>All other assets not included in the above categories</t>
  </si>
  <si>
    <t>Off-balance sheet items</t>
  </si>
  <si>
    <t>Total RSF</t>
  </si>
  <si>
    <t>Net Stable Funding Ratio (%)</t>
  </si>
  <si>
    <t xml:space="preserve">Template 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</si>
  <si>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</si>
  <si>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</si>
  <si>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</si>
  <si>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</si>
  <si>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</si>
  <si>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</si>
  <si>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</si>
  <si>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</si>
  <si>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</si>
  <si>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</si>
  <si>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 forming exposures</t>
  </si>
  <si>
    <t>On non-per- 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</si>
  <si>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</si>
  <si>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</si>
  <si>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</si>
  <si>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</si>
  <si>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</si>
  <si>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</si>
  <si>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</si>
  <si>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</si>
  <si>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</si>
  <si>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</si>
  <si>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</si>
  <si>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</si>
  <si>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</si>
  <si>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</si>
  <si>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</si>
  <si>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</si>
  <si>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 xml:space="preserve">          Of which SMEs</t>
  </si>
  <si>
    <t>080</t>
  </si>
  <si>
    <t>Households</t>
  </si>
  <si>
    <t>090</t>
  </si>
  <si>
    <t>Debt securities</t>
  </si>
  <si>
    <t>100</t>
  </si>
  <si>
    <t>110</t>
  </si>
  <si>
    <t>120</t>
  </si>
  <si>
    <t>130</t>
  </si>
  <si>
    <t>140</t>
  </si>
  <si>
    <t>150</t>
  </si>
  <si>
    <t>Off-balance-sheet exposures</t>
  </si>
  <si>
    <t>160</t>
  </si>
  <si>
    <t>170</t>
  </si>
  <si>
    <t>180</t>
  </si>
  <si>
    <t>190</t>
  </si>
  <si>
    <t>200</t>
  </si>
  <si>
    <t>210</t>
  </si>
  <si>
    <t>220</t>
  </si>
  <si>
    <t>Off balance provisions are presented as positive amounts, however they are included as negative amounts in the Total.</t>
  </si>
  <si>
    <t>Template EU CR1-A: Maturity of exposures</t>
  </si>
  <si>
    <t>Net exposure value</t>
  </si>
  <si>
    <t>On demand</t>
  </si>
  <si>
    <t>&lt;= 1 year</t>
  </si>
  <si>
    <t>&gt; 1 year 
&lt;= 5 years</t>
  </si>
  <si>
    <t>&gt; 5 years</t>
  </si>
  <si>
    <t>No stated maturity</t>
  </si>
  <si>
    <t>Template EU CR2: Changes in the stock of non-performing loans and advances</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</si>
  <si>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</si>
  <si>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</si>
  <si>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</si>
  <si>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</si>
  <si>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</si>
  <si>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</si>
  <si>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</si>
  <si>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Template EU CQ1: Credit quality of forborne exposures</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</si>
  <si>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</si>
  <si>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</si>
  <si>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</si>
  <si>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</si>
  <si>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</si>
  <si>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</si>
  <si>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</si>
  <si>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</si>
  <si>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</si>
  <si>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</si>
  <si>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</si>
  <si>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 xml:space="preserve">Off balance provisions are presented as positive amounts, however they are included as negative amounts in the Total. </t>
  </si>
  <si>
    <t>Please see Note 60.12 of Addiko Group’s Annual Report 2022 for details on the development of forborne exposures.</t>
  </si>
  <si>
    <t>Template EU CQ3: Credit quality of performing and non-performing exposures by past due days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</si>
  <si>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</si>
  <si>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</si>
  <si>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</si>
  <si>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</si>
  <si>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</si>
  <si>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</si>
  <si>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</si>
  <si>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</si>
  <si>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</si>
  <si>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</si>
  <si>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The gross NPL ratio as of 31 December 2022 amounts to 3.3%. The NPE Ratio (On-balance loans) as at YE21 amounts to 4,0%.</t>
  </si>
  <si>
    <t>Template EU CQ4: Quality of non-performing exposures by geography </t>
  </si>
  <si>
    <t>Gross carrying/Nominal amount</t>
  </si>
  <si>
    <t>Accumulated impairment</t>
  </si>
  <si>
    <t>Provisions on off-balance sheet commitments and financial guarantees given</t>
  </si>
  <si>
    <t>Accumulated negative changes in fair value due to credit risk on non-performing exposures</t>
  </si>
  <si>
    <t>of which: non-performing</t>
  </si>
  <si>
    <t>of which: subject to impairment</t>
  </si>
  <si>
    <t>of which: defaulted</t>
  </si>
  <si>
    <t>On balance sheet exposures</t>
  </si>
  <si>
    <t>Slovenia</t>
  </si>
  <si>
    <t>Croatia</t>
  </si>
  <si>
    <t>Serbia</t>
  </si>
  <si>
    <t>Bosnia and Herzegovina</t>
  </si>
  <si>
    <t>Montenegro</t>
  </si>
  <si>
    <t>Belgium</t>
  </si>
  <si>
    <t>Bulgaria</t>
  </si>
  <si>
    <t>Germany</t>
  </si>
  <si>
    <t>Spain</t>
  </si>
  <si>
    <t>Finland</t>
  </si>
  <si>
    <t>France</t>
  </si>
  <si>
    <t>United Kingdom of Great Britain and Northern Ireland</t>
  </si>
  <si>
    <t>Hungary</t>
  </si>
  <si>
    <t>Italy</t>
  </si>
  <si>
    <t>Netherlands</t>
  </si>
  <si>
    <t>Poland</t>
  </si>
  <si>
    <t>Romania</t>
  </si>
  <si>
    <t>United States of America</t>
  </si>
  <si>
    <t>Other countries</t>
  </si>
  <si>
    <t>Off balance sheet exposures</t>
  </si>
  <si>
    <t>Ireland</t>
  </si>
  <si>
    <t>Template EU CQ5: Credit quality of loans and advances to non-financial corporations by industry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</si>
  <si>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</si>
  <si>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</si>
  <si>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</si>
  <si>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</si>
  <si>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</si>
  <si>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</si>
  <si>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</si>
  <si>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</si>
  <si>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</si>
  <si>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</si>
  <si>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</si>
  <si>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</si>
  <si>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</si>
  <si>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</si>
  <si>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</si>
  <si>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</si>
  <si>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</si>
  <si>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</si>
  <si>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</si>
  <si>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</si>
  <si>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</si>
  <si>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Template EU CQ7: Collateral obtained by taking possession and execution processes </t>
  </si>
  <si>
    <t>Collateral obtained by taking possession</t>
  </si>
  <si>
    <t>Value at initial recognition</t>
  </si>
  <si>
    <t>Accumulated negative changes</t>
  </si>
  <si>
    <t>Property Plant and Equipment (PP&amp;E)</t>
  </si>
  <si>
    <t>Other than PP&amp;E</t>
  </si>
  <si>
    <t xml:space="preserve">     Residential immovable property</t>
  </si>
  <si>
    <t xml:space="preserve">     Commercial Immovable property</t>
  </si>
  <si>
    <t xml:space="preserve">     Movable property (auto, shipping, etc.)</t>
  </si>
  <si>
    <t xml:space="preserve">     Equity and debt instruments</t>
  </si>
  <si>
    <t xml:space="preserve">     Other collateral</t>
  </si>
  <si>
    <t>Template EU CR3 –  CRM techniques overview:  Disclosure of the use of credit risk mitigation techniques</t>
  </si>
  <si>
    <t xml:space="preserve">Unsecured carrying amount </t>
  </si>
  <si>
    <t>Secured carrying amount</t>
  </si>
  <si>
    <r>
      <rPr>
        <sz val="11"/>
        <rFont val="Calibri"/>
        <family val="2"/>
      </rPr>
      <t>Of which</t>
    </r>
    <r>
      <rPr>
        <b/>
        <sz val="11"/>
        <rFont val="Calibri"/>
        <family val="2"/>
      </rPr>
      <t xml:space="preserve"> secured by collateral </t>
    </r>
  </si>
  <si>
    <r>
      <rPr>
        <sz val="11"/>
        <rFont val="Calibri"/>
        <family val="2"/>
      </rPr>
      <t xml:space="preserve">Of which </t>
    </r>
    <r>
      <rPr>
        <b/>
        <sz val="11"/>
        <rFont val="Calibri"/>
        <family val="2"/>
      </rPr>
      <t>secured by financial guarantees</t>
    </r>
  </si>
  <si>
    <r>
      <rPr>
        <sz val="11"/>
        <rFont val="Calibri"/>
        <family val="2"/>
      </rPr>
      <t xml:space="preserve">Of which </t>
    </r>
    <r>
      <rPr>
        <b/>
        <sz val="11"/>
        <rFont val="Calibri"/>
        <family val="2"/>
      </rPr>
      <t>secured by credit derivatives</t>
    </r>
  </si>
  <si>
    <t xml:space="preserve">Debt securities </t>
  </si>
  <si>
    <t>  </t>
  </si>
  <si>
    <t xml:space="preserve">     Of which non-performing exposures</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</si>
  <si>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</si>
  <si>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</si>
  <si>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</si>
  <si>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</si>
  <si>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</si>
  <si>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</si>
  <si>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</si>
  <si>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RWEA</t>
  </si>
  <si>
    <t xml:space="preserve">RWEA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</si>
  <si>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</si>
  <si>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</si>
  <si>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</si>
  <si>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</si>
  <si>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</si>
  <si>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</si>
  <si>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</si>
  <si>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</si>
  <si>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</si>
  <si>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</si>
  <si>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Equity</t>
  </si>
  <si>
    <t>Other items</t>
  </si>
  <si>
    <t>TOTAL</t>
  </si>
  <si>
    <t>Template EU CR5 – standardised approach</t>
  </si>
  <si>
    <t>Risk weight</t>
  </si>
  <si>
    <t>Of which unrated</t>
  </si>
  <si>
    <t>Others</t>
  </si>
  <si>
    <t>p</t>
  </si>
  <si>
    <t>q</t>
  </si>
  <si>
    <t>Exposures secured by mortgages on immovable property</t>
  </si>
  <si>
    <t>Exposures to institutions and corporates with a short-term credit assessment</t>
  </si>
  <si>
    <t>Units or shares in collective investment undertakings</t>
  </si>
  <si>
    <t>Equity exposures</t>
  </si>
  <si>
    <t>Template EU CCR1 – Analysis of CCR exposure by approach</t>
  </si>
  <si>
    <t>Replacement cost (RC)</t>
  </si>
  <si>
    <t>Potential future exposure  (PFE)</t>
  </si>
  <si>
    <t>EEPE</t>
  </si>
  <si>
    <t>Alpha used for computing regulatory exposure value</t>
  </si>
  <si>
    <t>Exposure value pre-CRM</t>
  </si>
  <si>
    <t>Exposure value post-CRM</t>
  </si>
  <si>
    <t>Exposure value</t>
  </si>
  <si>
    <t>EU1</t>
  </si>
  <si>
    <t>EU - Original Exposure Method (for derivatives)</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</si>
  <si>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</si>
  <si>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</si>
  <si>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</si>
  <si>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</si>
  <si>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</si>
  <si>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</si>
  <si>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</si>
  <si>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</si>
  <si>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</si>
  <si>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</si>
  <si>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</si>
  <si>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</si>
  <si>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Template EEU CCR2 – Transactions subject to own funds requirements for CVA risk</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</si>
  <si>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</si>
  <si>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</si>
  <si>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</si>
  <si>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</si>
  <si>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</si>
  <si>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</si>
  <si>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r>
      <rPr>
        <sz val="11"/>
        <rFont val="Calibri"/>
        <family val="2"/>
      </rPr>
      <t>Transactions subject to the Alternative approach (Based on the Original Exposure Method</t>
    </r>
    <r>
      <rPr>
        <u/>
        <sz val="11"/>
        <rFont val="Calibri"/>
        <family val="2"/>
      </rPr>
      <t>)</t>
    </r>
  </si>
  <si>
    <t xml:space="preserve">Total transactions subject to own funds requirements for CVA risk </t>
  </si>
  <si>
    <t>Template EU CCR3 – Standardised approach – CCR exposures by regulatory exposure class and risk weights</t>
  </si>
  <si>
    <t>Exposure classes</t>
  </si>
  <si>
    <r>
      <t xml:space="preserve"> </t>
    </r>
    <r>
      <rPr>
        <b/>
        <strike/>
        <sz val="11"/>
        <color rgb="FF000000"/>
        <rFont val="Calibri"/>
        <family val="2"/>
      </rPr>
      <t>l</t>
    </r>
  </si>
  <si>
    <r>
      <t>Total exposure value</t>
    </r>
    <r>
      <rPr>
        <b/>
        <sz val="11"/>
        <rFont val="Calibri"/>
        <family val="2"/>
        <scheme val="minor"/>
      </rPr>
      <t xml:space="preserve"> </t>
    </r>
  </si>
  <si>
    <t xml:space="preserve">Central governments or central banks </t>
  </si>
  <si>
    <t xml:space="preserve">Regional government or local authorities </t>
  </si>
  <si>
    <r>
      <t>Template EU CCR5 – Composition of collateral for CCR exposure</t>
    </r>
    <r>
      <rPr>
        <b/>
        <strike/>
        <sz val="14"/>
        <rFont val="Calibri"/>
        <family val="2"/>
        <scheme val="minor"/>
      </rPr>
      <t>s</t>
    </r>
  </si>
  <si>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</si>
  <si>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</si>
  <si>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</si>
  <si>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</si>
  <si>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</si>
  <si>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</si>
  <si>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</si>
  <si>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</si>
  <si>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</si>
  <si>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</si>
  <si>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</si>
  <si>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</si>
  <si>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</si>
  <si>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</si>
  <si>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</si>
  <si>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Template EU MR1 - Market risk under the standardised approach</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</si>
  <si>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</si>
  <si>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</si>
  <si>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</si>
  <si>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</si>
  <si>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</si>
  <si>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</si>
  <si>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</si>
  <si>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</si>
  <si>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</si>
  <si>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</si>
  <si>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Securitisation (specific risk)</t>
  </si>
  <si>
    <t>Template EU OR1 - Operational risk own funds requirements and risk-weighted exposure amounts</t>
  </si>
  <si>
    <t>Banking activities</t>
  </si>
  <si>
    <t>Relevant indicator</t>
  </si>
  <si>
    <t>Own funds requirements</t>
  </si>
  <si>
    <t>Risk exposure amount</t>
  </si>
  <si>
    <t>Year-3</t>
  </si>
  <si>
    <t>Year-2</t>
  </si>
  <si>
    <t>Last year</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</si>
  <si>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</si>
  <si>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</si>
  <si>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</si>
  <si>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</si>
  <si>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</si>
  <si>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</si>
  <si>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</si>
  <si>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</si>
  <si>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</si>
  <si>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</si>
  <si>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</si>
  <si>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</si>
  <si>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</si>
  <si>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</si>
  <si>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</si>
  <si>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</si>
  <si>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</si>
  <si>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</si>
  <si>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</si>
  <si>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</si>
  <si>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</si>
  <si>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</si>
  <si>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</si>
  <si>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</si>
  <si>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</si>
  <si>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</si>
  <si>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</si>
  <si>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Own debt securities issued other than own covered bonds or securitisations</t>
  </si>
  <si>
    <t>Own covered bonds and securitisations issued and not yet pledged</t>
  </si>
  <si>
    <t xml:space="preserve">TOTAL COLLATERAL RECEIVED AND OWN DEBT SECURITIES ISSUED </t>
  </si>
  <si>
    <t>Template EU AE3 - Sources of encumbrance</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</si>
  <si>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</si>
  <si>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</si>
  <si>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</si>
  <si>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</si>
  <si>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Template EU IRRBB1 - Interest rate risks of non-trading book activities</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</si>
  <si>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</si>
  <si>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</si>
  <si>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</si>
  <si>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</si>
  <si>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</si>
  <si>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</si>
  <si>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</si>
  <si>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</si>
  <si>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</si>
  <si>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</si>
  <si>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</si>
  <si>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Template 1: Information on loans and advances subject to legislative and non-legislative moratoria</t>
  </si>
  <si>
    <t xml:space="preserve">Accumulated impairment, accumulated negative changes in fair value due to credit risk </t>
  </si>
  <si>
    <t xml:space="preserve">Gross carrying amount </t>
  </si>
  <si>
    <t xml:space="preserve">Performing </t>
  </si>
  <si>
    <t xml:space="preserve">Non performing </t>
  </si>
  <si>
    <t>Inflows to 
non-performing exposures</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</si>
  <si>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</si>
  <si>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</si>
  <si>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</si>
  <si>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Loans and advances subject to moratorium</t>
  </si>
  <si>
    <t>of which: Households</t>
  </si>
  <si>
    <t>of which: Collateralised by residential immovable property</t>
  </si>
  <si>
    <t>of which: Non-financial corporations</t>
  </si>
  <si>
    <t>of which: Small and Medium-sized Enterprises</t>
  </si>
  <si>
    <t>of which: Collateralised by commercial immovable property</t>
  </si>
  <si>
    <t>Template 2: Breakdown of loans and advances subject to legislative and non-legislative moratoria by residual maturity of moratoria</t>
  </si>
  <si>
    <t>Number of obligors</t>
  </si>
  <si>
    <t>Of which: 
legislative moratoria</t>
  </si>
  <si>
    <t>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</si>
  <si>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</si>
  <si>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</si>
  <si>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</si>
  <si>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</si>
  <si>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</si>
  <si>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</si>
  <si>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</si>
  <si>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</si>
  <si>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 xml:space="preserve">    of which: Collateralised by residential immovable property</t>
  </si>
  <si>
    <t xml:space="preserve">    of which: Small and Medium-sized Enterprises</t>
  </si>
  <si>
    <t xml:space="preserve">    of which: Collateralised by commercial immovable property</t>
  </si>
  <si>
    <t>Template 3: Information on newly originated loans and advances provided under newly applicable public guarantee schemes introduced in response to COVID-19 crisis</t>
  </si>
  <si>
    <t>Maximum amount of the guarantee that can be considered</t>
  </si>
  <si>
    <t>of which: forborne</t>
  </si>
  <si>
    <t>Public guarantees received</t>
  </si>
  <si>
    <t>Newly originated loans and advances subject to public guarantee schemes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</si>
</sst>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0.0\);\–"/>
    <numFmt numFmtId="166" formatCode="#,##0.0"/>
    <numFmt numFmtId="167" formatCode="#,##0.0,,"/>
    <numFmt numFmtId="168" formatCode="0.0"/>
    <numFmt numFmtId="169" formatCode="#,##\-0.0"/>
    <numFmt numFmtId="170" formatCode="0.000"/>
  </numFmts>
  <fonts count="114">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b/>
      <sz val="8.5"/>
      <color theme="1"/>
      <name val="Segoe UI"/>
      <family val="2"/>
    </font>
    <font>
      <sz val="8"/>
      <color theme="1"/>
      <name val="Calibri"/>
      <family val="2"/>
      <scheme val="minor"/>
    </font>
    <font>
      <sz val="8"/>
      <color theme="1"/>
      <name val="Segoe UI"/>
      <family val="2"/>
    </font>
    <font>
      <u/>
      <sz val="11"/>
      <color rgb="FF008080"/>
      <name val="Calibri"/>
      <family val="2"/>
      <scheme val="minor"/>
    </font>
    <font>
      <b/>
      <sz val="11"/>
      <color theme="1"/>
      <name val="Calibri"/>
      <family val="2"/>
      <scheme val="minor"/>
    </font>
    <font>
      <sz val="11"/>
      <name val="Calibri"/>
      <family val="2"/>
      <scheme val="minor"/>
    </font>
    <font>
      <b/>
      <sz val="12"/>
      <color theme="1"/>
      <name val="Arial"/>
      <family val="2"/>
    </font>
    <font>
      <b/>
      <sz val="11"/>
      <color rgb="FFFF0000"/>
      <name val="Calibri"/>
      <family val="2"/>
      <scheme val="minor"/>
    </font>
    <font>
      <b/>
      <sz val="18"/>
      <color rgb="FFFF0000"/>
      <name val="Calibri"/>
      <family val="2"/>
      <scheme val="minor"/>
    </font>
    <font>
      <sz val="11"/>
      <color rgb="FFFF0000"/>
      <name val="Calibri"/>
      <family val="2"/>
      <scheme val="minor"/>
    </font>
    <font>
      <b/>
      <sz val="11"/>
      <name val="Calibri"/>
      <family val="2"/>
      <scheme val="minor"/>
    </font>
    <font>
      <strike/>
      <sz val="10"/>
      <name val="Arial"/>
      <family val="2"/>
    </font>
    <font>
      <b/>
      <sz val="14"/>
      <name val="Calibri"/>
      <family val="2"/>
      <scheme val="minor"/>
    </font>
    <font>
      <sz val="11"/>
      <color theme="1"/>
      <name val="Calibri"/>
      <family val="2"/>
      <scheme val="minor"/>
    </font>
    <font>
      <b/>
      <sz val="14"/>
      <color theme="1"/>
      <name val="Calibri"/>
      <family val="2"/>
      <scheme val="minor"/>
    </font>
    <font>
      <sz val="10"/>
      <color theme="1"/>
      <name val="Calibri"/>
      <family val="2"/>
      <scheme val="minor"/>
    </font>
    <font>
      <sz val="11"/>
      <color rgb="FF000000"/>
      <name val="Calibri"/>
      <family val="2"/>
      <scheme val="minor"/>
    </font>
    <font>
      <b/>
      <sz val="11"/>
      <color rgb="FF000000"/>
      <name val="Calibri"/>
      <family val="2"/>
      <scheme val="minor"/>
    </font>
    <font>
      <b/>
      <sz val="14"/>
      <color rgb="FF000000"/>
      <name val="Calibri"/>
      <family val="2"/>
      <scheme val="minor"/>
    </font>
    <font>
      <b/>
      <sz val="9"/>
      <color rgb="FF000000"/>
      <name val="Calibri"/>
      <family val="2"/>
      <scheme val="minor"/>
    </font>
    <font>
      <sz val="11"/>
      <color rgb="FF0070C0"/>
      <name val="Calibri"/>
      <family val="2"/>
      <scheme val="minor"/>
    </font>
    <font>
      <i/>
      <sz val="11"/>
      <name val="Calibri"/>
      <family val="2"/>
      <scheme val="minor"/>
    </font>
    <font>
      <sz val="8"/>
      <name val="Calibri"/>
      <family val="2"/>
      <scheme val="minor"/>
    </font>
    <font>
      <b/>
      <sz val="12"/>
      <name val="Calibri"/>
      <family val="2"/>
      <scheme val="minor"/>
    </font>
    <font>
      <u/>
      <sz val="11"/>
      <name val="Calibri"/>
      <family val="2"/>
      <scheme val="minor"/>
    </font>
    <font>
      <i/>
      <sz val="8"/>
      <name val="Calibri"/>
      <family val="2"/>
      <scheme val="minor"/>
    </font>
    <font>
      <b/>
      <sz val="8"/>
      <name val="Calibri"/>
      <family val="2"/>
      <scheme val="minor"/>
    </font>
    <font>
      <b/>
      <sz val="9"/>
      <name val="Calibri"/>
      <family val="2"/>
      <scheme val="minor"/>
    </font>
    <font>
      <sz val="9"/>
      <name val="Calibri"/>
      <family val="2"/>
      <scheme val="minor"/>
    </font>
    <font>
      <i/>
      <sz val="9"/>
      <name val="Calibri"/>
      <family val="2"/>
      <scheme val="minor"/>
    </font>
    <font>
      <sz val="11"/>
      <color theme="1"/>
      <name val="Calibri"/>
      <family val="2"/>
      <charset val="238"/>
      <scheme val="minor"/>
    </font>
    <font>
      <i/>
      <sz val="8.5"/>
      <name val="Segoe UI"/>
      <family val="2"/>
    </font>
    <font>
      <i/>
      <sz val="11"/>
      <color theme="1"/>
      <name val="Calibri"/>
      <family val="2"/>
      <scheme val="minor"/>
    </font>
    <font>
      <sz val="14"/>
      <name val="Calibri"/>
      <family val="2"/>
      <scheme val="minor"/>
    </font>
    <font>
      <sz val="10"/>
      <name val="Calibri"/>
      <family val="2"/>
      <scheme val="minor"/>
    </font>
    <font>
      <sz val="16"/>
      <name val="Calibri"/>
      <family val="2"/>
      <scheme val="minor"/>
    </font>
    <font>
      <sz val="11"/>
      <name val="Calibri"/>
      <family val="2"/>
      <charset val="238"/>
      <scheme val="minor"/>
    </font>
    <font>
      <sz val="12"/>
      <name val="Calibri"/>
      <family val="2"/>
      <scheme val="minor"/>
    </font>
    <font>
      <sz val="8.5"/>
      <name val="Segoe UI"/>
      <family val="2"/>
    </font>
    <font>
      <sz val="9"/>
      <name val="Times New Roman"/>
      <family val="1"/>
    </font>
    <font>
      <sz val="12"/>
      <color theme="1"/>
      <name val="Calibri"/>
      <family val="2"/>
      <scheme val="minor"/>
    </font>
    <font>
      <b/>
      <sz val="16"/>
      <color rgb="FF000000"/>
      <name val="Arial"/>
      <family val="2"/>
    </font>
    <font>
      <sz val="12"/>
      <color rgb="FF000000"/>
      <name val="Calibri"/>
      <family val="2"/>
      <scheme val="minor"/>
    </font>
    <font>
      <b/>
      <strike/>
      <sz val="11"/>
      <color rgb="FFFF0000"/>
      <name val="Calibri"/>
      <family val="2"/>
      <scheme val="minor"/>
    </font>
    <font>
      <sz val="8"/>
      <name val="Arial"/>
      <family val="2"/>
    </font>
    <font>
      <sz val="11"/>
      <color theme="1"/>
      <name val="Arial"/>
      <family val="2"/>
    </font>
    <font>
      <sz val="10"/>
      <color rgb="FF000000"/>
      <name val="Arial"/>
      <family val="2"/>
    </font>
    <font>
      <b/>
      <i/>
      <sz val="11"/>
      <name val="Calibri"/>
      <family val="2"/>
      <scheme val="minor"/>
    </font>
    <font>
      <b/>
      <sz val="12"/>
      <name val="Times New Roman"/>
      <family val="1"/>
    </font>
    <font>
      <sz val="11"/>
      <color indexed="8"/>
      <name val="Calibri"/>
      <family val="2"/>
    </font>
    <font>
      <sz val="11"/>
      <name val="Segoe UI"/>
      <family val="2"/>
    </font>
    <font>
      <b/>
      <sz val="12"/>
      <name val="Times New Roman"/>
      <family val="1"/>
      <charset val="238"/>
    </font>
    <font>
      <sz val="12"/>
      <name val="Times New Roman"/>
      <family val="1"/>
      <charset val="238"/>
    </font>
    <font>
      <sz val="14"/>
      <name val="Times New Roman"/>
      <family val="1"/>
    </font>
    <font>
      <b/>
      <sz val="11"/>
      <color theme="0"/>
      <name val="Calibri"/>
      <family val="2"/>
      <scheme val="minor"/>
    </font>
    <font>
      <sz val="11"/>
      <color rgb="FF000000"/>
      <name val="Calibri"/>
      <family val="2"/>
    </font>
    <font>
      <b/>
      <sz val="7.5"/>
      <color theme="1"/>
      <name val="Segoe UI"/>
      <family val="2"/>
    </font>
    <font>
      <sz val="7.5"/>
      <color theme="1"/>
      <name val="Segoe UI"/>
      <family val="2"/>
    </font>
    <font>
      <sz val="7.5"/>
      <color theme="1"/>
      <name val="Symbol"/>
      <family val="1"/>
      <charset val="2"/>
    </font>
    <font>
      <sz val="14"/>
      <color theme="1"/>
      <name val="Calibri"/>
      <family val="2"/>
      <scheme val="minor"/>
    </font>
    <font>
      <b/>
      <sz val="11"/>
      <color rgb="FF000000"/>
      <name val="Calibri"/>
      <family val="2"/>
    </font>
    <font>
      <i/>
      <sz val="11"/>
      <color rgb="FF000000"/>
      <name val="Calibri"/>
      <family val="2"/>
      <scheme val="minor"/>
    </font>
    <font>
      <sz val="12"/>
      <color rgb="FF000000"/>
      <name val="Times New Roman"/>
      <family val="1"/>
    </font>
    <font>
      <b/>
      <sz val="10"/>
      <color rgb="FF2F5773"/>
      <name val="Calibri"/>
      <family val="2"/>
      <scheme val="minor"/>
    </font>
    <font>
      <sz val="10"/>
      <color indexed="8"/>
      <name val="Helvetica Neue"/>
    </font>
    <font>
      <sz val="8"/>
      <color indexed="8"/>
      <name val="Verdana"/>
      <family val="2"/>
    </font>
    <font>
      <b/>
      <sz val="8"/>
      <name val="Verdana"/>
      <family val="2"/>
    </font>
    <font>
      <b/>
      <u/>
      <sz val="8"/>
      <color indexed="8"/>
      <name val="Verdana"/>
      <family val="2"/>
    </font>
    <font>
      <vertAlign val="superscript"/>
      <sz val="8"/>
      <name val="Verdana"/>
      <family val="2"/>
    </font>
    <font>
      <b/>
      <strike/>
      <sz val="14"/>
      <name val="Calibri"/>
      <family val="2"/>
      <scheme val="minor"/>
    </font>
    <font>
      <b/>
      <sz val="11"/>
      <color theme="1"/>
      <name val="Segoe UI"/>
      <family val="2"/>
    </font>
    <font>
      <i/>
      <strike/>
      <sz val="11"/>
      <color rgb="FFFF0000"/>
      <name val="Calibri"/>
      <family val="2"/>
      <scheme val="minor"/>
    </font>
    <font>
      <i/>
      <sz val="11"/>
      <color theme="9" tint="-0.249977111117893"/>
      <name val="Calibri"/>
      <family val="2"/>
      <scheme val="minor"/>
    </font>
    <font>
      <b/>
      <sz val="12"/>
      <name val="Calibri"/>
      <family val="2"/>
    </font>
    <font>
      <b/>
      <sz val="11"/>
      <name val="Calibri"/>
      <family val="2"/>
    </font>
    <font>
      <sz val="12"/>
      <name val="Calibri"/>
      <family val="2"/>
    </font>
    <font>
      <strike/>
      <sz val="11"/>
      <color rgb="FF000000"/>
      <name val="Calibri"/>
      <family val="2"/>
    </font>
    <font>
      <sz val="11"/>
      <name val="Calibri"/>
      <family val="2"/>
    </font>
    <font>
      <sz val="11"/>
      <color theme="1"/>
      <name val="Calibri"/>
      <family val="2"/>
    </font>
    <font>
      <b/>
      <sz val="11"/>
      <color theme="1"/>
      <name val="Calibri"/>
      <family val="2"/>
    </font>
    <font>
      <i/>
      <sz val="11"/>
      <name val="Calibri"/>
      <family val="2"/>
    </font>
    <font>
      <i/>
      <u/>
      <sz val="11"/>
      <name val="Calibri"/>
      <family val="2"/>
    </font>
    <font>
      <sz val="10"/>
      <name val="Calibri"/>
      <family val="2"/>
    </font>
    <font>
      <b/>
      <sz val="10"/>
      <name val="Calibri"/>
      <family val="2"/>
    </font>
    <font>
      <b/>
      <sz val="14"/>
      <color rgb="FF000000"/>
      <name val="Calibri"/>
      <family val="2"/>
    </font>
    <font>
      <b/>
      <sz val="10"/>
      <color rgb="FF000000"/>
      <name val="Calibri"/>
      <family val="2"/>
    </font>
    <font>
      <sz val="11"/>
      <color theme="1"/>
      <name val="Segoe UI"/>
      <family val="2"/>
    </font>
    <font>
      <b/>
      <i/>
      <sz val="11"/>
      <color theme="1"/>
      <name val="Segoe UI"/>
      <family val="2"/>
    </font>
    <font>
      <i/>
      <sz val="11"/>
      <color theme="1"/>
      <name val="Calibri"/>
      <family val="2"/>
    </font>
    <font>
      <b/>
      <i/>
      <sz val="11"/>
      <color theme="1"/>
      <name val="Calibri"/>
      <family val="2"/>
    </font>
    <font>
      <u/>
      <sz val="11"/>
      <name val="Calibri"/>
      <family val="2"/>
    </font>
    <font>
      <u/>
      <sz val="11"/>
      <color rgb="FF008080"/>
      <name val="Calibri"/>
      <family val="2"/>
    </font>
    <font>
      <i/>
      <sz val="11"/>
      <color theme="1"/>
      <name val="Segoe UI"/>
      <family val="2"/>
    </font>
    <font>
      <i/>
      <sz val="11"/>
      <color rgb="FF000000"/>
      <name val="Segoe UI"/>
      <family val="2"/>
    </font>
    <font>
      <b/>
      <i/>
      <sz val="11"/>
      <name val="Calibri"/>
      <family val="2"/>
    </font>
    <font>
      <b/>
      <strike/>
      <sz val="11"/>
      <color rgb="FF000000"/>
      <name val="Calibri"/>
      <family val="2"/>
    </font>
    <font>
      <b/>
      <i/>
      <sz val="11"/>
      <color rgb="FF000000"/>
      <name val="Calibri"/>
      <family val="2"/>
    </font>
    <font>
      <b/>
      <i/>
      <sz val="11"/>
      <color theme="1"/>
      <name val="Calibri"/>
      <family val="2"/>
      <scheme val="minor"/>
    </font>
    <font>
      <b/>
      <sz val="11"/>
      <color rgb="FFFF0000"/>
      <name val="Calibri"/>
      <family val="2"/>
    </font>
    <font>
      <b/>
      <sz val="14"/>
      <name val="Calibri"/>
      <family val="2"/>
    </font>
    <font>
      <sz val="9"/>
      <color theme="1"/>
      <name val="Calibri"/>
      <family val="2"/>
      <scheme val="minor"/>
    </font>
    <font>
      <b/>
      <sz val="11"/>
      <color indexed="8"/>
      <name val="Calibri"/>
      <family val="2"/>
    </font>
    <font>
      <b/>
      <u/>
      <sz val="11"/>
      <name val="Calibri"/>
      <family val="2"/>
    </font>
    <font>
      <u/>
      <sz val="11"/>
      <color theme="10"/>
      <name val="Calibri"/>
      <family val="2"/>
      <scheme val="minor"/>
    </font>
    <font>
      <b/>
      <strike/>
      <sz val="11"/>
      <name val="Calibri"/>
      <family val="2"/>
      <scheme val="minor"/>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BFBFBF"/>
        <bgColor indexed="64"/>
      </patternFill>
    </fill>
    <fill>
      <patternFill patternType="solid">
        <fgColor rgb="FFFFFFFF"/>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E7E6E6"/>
        <bgColor indexed="64"/>
      </patternFill>
    </fill>
    <fill>
      <patternFill patternType="solid">
        <fgColor theme="0"/>
        <bgColor indexed="64"/>
      </patternFill>
    </fill>
    <fill>
      <patternFill patternType="solid">
        <fgColor theme="2"/>
        <bgColor indexed="64"/>
      </patternFill>
    </fill>
    <fill>
      <patternFill patternType="solid">
        <fgColor theme="1" tint="0.499984740745262"/>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595959"/>
        <bgColor indexed="64"/>
      </patternFill>
    </fill>
    <fill>
      <patternFill patternType="solid">
        <fgColor rgb="FFFF4D5A"/>
        <bgColor indexed="64"/>
      </patternFill>
    </fill>
    <fill>
      <patternFill patternType="solid">
        <fgColor rgb="FF002D4B"/>
        <bgColor indexed="64"/>
      </patternFill>
    </fill>
    <fill>
      <patternFill patternType="solid">
        <fgColor rgb="FFFFFFFF"/>
        <bgColor rgb="FF000000"/>
      </patternFill>
    </fill>
    <fill>
      <patternFill patternType="solid">
        <fgColor rgb="FFBFBFBF"/>
        <bgColor rgb="FF000000"/>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bottom style="thin">
        <color theme="0" tint="-0.24994659260841701"/>
      </bottom>
      <diagonal/>
    </border>
    <border>
      <left/>
      <right style="medium">
        <color indexed="64"/>
      </right>
      <top/>
      <bottom style="thin">
        <color theme="0" tint="-0.24994659260841701"/>
      </bottom>
      <diagonal/>
    </border>
    <border>
      <left style="medium">
        <color indexed="64"/>
      </left>
      <right style="medium">
        <color indexed="64"/>
      </right>
      <top style="medium">
        <color indexed="64"/>
      </top>
      <bottom style="thin">
        <color theme="0" tint="-0.14996795556505021"/>
      </bottom>
      <diagonal/>
    </border>
    <border>
      <left style="medium">
        <color indexed="64"/>
      </left>
      <right style="medium">
        <color indexed="64"/>
      </right>
      <top/>
      <bottom style="thin">
        <color theme="0" tint="-0.14996795556505021"/>
      </bottom>
      <diagonal/>
    </border>
    <border>
      <left style="thin">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indexed="64"/>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diagonalUp="1" diagonalDown="1">
      <left style="thin">
        <color rgb="FF000000"/>
      </left>
      <right/>
      <top style="thin">
        <color rgb="FF000000"/>
      </top>
      <bottom/>
      <diagonal style="thin">
        <color indexed="64"/>
      </diagonal>
    </border>
    <border diagonalUp="1" diagonalDown="1">
      <left/>
      <right/>
      <top style="thin">
        <color rgb="FF000000"/>
      </top>
      <bottom/>
      <diagonal style="thin">
        <color indexed="64"/>
      </diagonal>
    </border>
    <border diagonalUp="1" diagonalDown="1">
      <left/>
      <right style="thin">
        <color rgb="FF000000"/>
      </right>
      <top style="thin">
        <color rgb="FF000000"/>
      </top>
      <bottom/>
      <diagonal style="thin">
        <color indexed="64"/>
      </diagonal>
    </border>
    <border diagonalUp="1" diagonalDown="1">
      <left style="thin">
        <color rgb="FF000000"/>
      </left>
      <right/>
      <top/>
      <bottom style="thin">
        <color rgb="FF000000"/>
      </bottom>
      <diagonal style="thin">
        <color indexed="64"/>
      </diagonal>
    </border>
    <border diagonalUp="1" diagonalDown="1">
      <left/>
      <right/>
      <top/>
      <bottom style="thin">
        <color rgb="FF000000"/>
      </bottom>
      <diagonal style="thin">
        <color indexed="64"/>
      </diagonal>
    </border>
    <border diagonalUp="1" diagonalDown="1">
      <left/>
      <right style="thin">
        <color rgb="FF000000"/>
      </right>
      <top/>
      <bottom style="thin">
        <color rgb="FF000000"/>
      </bottom>
      <diagonal style="thin">
        <color indexed="64"/>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style="thin">
        <color rgb="FF000000"/>
      </bottom>
      <diagonal/>
    </border>
    <border>
      <left/>
      <right style="medium">
        <color rgb="FF000000"/>
      </right>
      <top/>
      <bottom/>
      <diagonal/>
    </border>
    <border>
      <left style="medium">
        <color rgb="FF000000"/>
      </left>
      <right/>
      <top/>
      <bottom/>
      <diagonal/>
    </border>
    <border>
      <left/>
      <right style="thin">
        <color rgb="FFFFFFFF"/>
      </right>
      <top style="thin">
        <color rgb="FFC0C0C0"/>
      </top>
      <bottom/>
      <diagonal/>
    </border>
    <border>
      <left style="medium">
        <color rgb="FF000000"/>
      </left>
      <right style="medium">
        <color rgb="FF000000"/>
      </right>
      <top style="medium">
        <color rgb="FF000000"/>
      </top>
      <bottom style="thin">
        <color theme="0" tint="-0.24994659260841701"/>
      </bottom>
      <diagonal/>
    </border>
    <border>
      <left style="medium">
        <color rgb="FF000000"/>
      </left>
      <right style="medium">
        <color rgb="FF000000"/>
      </right>
      <top/>
      <bottom style="medium">
        <color rgb="FF000000"/>
      </bottom>
      <diagonal/>
    </border>
    <border>
      <left/>
      <right/>
      <top style="medium">
        <color indexed="64"/>
      </top>
      <bottom style="thin">
        <color indexed="64"/>
      </bottom>
      <diagonal/>
    </border>
  </borders>
  <cellStyleXfs count="21">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 fillId="0" borderId="0"/>
    <xf numFmtId="0" fontId="39" fillId="0" borderId="0"/>
    <xf numFmtId="0" fontId="58" fillId="0" borderId="0"/>
    <xf numFmtId="0" fontId="73" fillId="0" borderId="0" applyNumberFormat="0" applyFill="0" applyBorder="0" applyProtection="0">
      <alignment vertical="top" wrapText="1"/>
    </xf>
    <xf numFmtId="0" fontId="22" fillId="0" borderId="0"/>
    <xf numFmtId="0" fontId="1" fillId="0" borderId="0"/>
    <xf numFmtId="0" fontId="1" fillId="0" borderId="0"/>
    <xf numFmtId="0" fontId="1" fillId="0" borderId="0"/>
    <xf numFmtId="43" fontId="22" fillId="0" borderId="0" applyFont="0" applyFill="0" applyBorder="0" applyAlignment="0" applyProtection="0"/>
    <xf numFmtId="0" fontId="112" fillId="0" borderId="0" applyNumberFormat="0" applyFill="0" applyBorder="0" applyAlignment="0" applyProtection="0"/>
    <xf numFmtId="49" fontId="3" fillId="0" borderId="14" applyNumberFormat="0" applyFill="0" applyAlignment="0" applyProtection="0"/>
    <xf numFmtId="0" fontId="3" fillId="0" borderId="50" applyNumberFormat="0" applyFill="0" applyAlignment="0" applyProtection="0"/>
  </cellStyleXfs>
  <cellXfs count="885">
    <xf numFmtId="0" fontId="0" fillId="0" borderId="0" xfId="0"/>
    <xf numFmtId="0" fontId="6" fillId="0" borderId="0" xfId="0" applyFont="1" applyAlignment="1">
      <alignment vertical="center" wrapText="1"/>
    </xf>
    <xf numFmtId="0" fontId="10" fillId="0" borderId="0" xfId="0" applyFont="1" applyAlignment="1">
      <alignment vertical="center"/>
    </xf>
    <xf numFmtId="0" fontId="6" fillId="0" borderId="0" xfId="0" applyFont="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wrapText="1"/>
    </xf>
    <xf numFmtId="0" fontId="7" fillId="0" borderId="0" xfId="0" applyFont="1" applyAlignment="1">
      <alignment vertical="center" wrapText="1"/>
    </xf>
    <xf numFmtId="0" fontId="7" fillId="0" borderId="0" xfId="0" applyFont="1"/>
    <xf numFmtId="0" fontId="0" fillId="0" borderId="0" xfId="0" applyAlignment="1">
      <alignment horizontal="center"/>
    </xf>
    <xf numFmtId="0" fontId="12" fillId="0" borderId="0" xfId="0" applyFont="1" applyAlignment="1">
      <alignment horizontal="center" vertical="center"/>
    </xf>
    <xf numFmtId="0" fontId="15" fillId="0" borderId="0" xfId="0" applyFont="1"/>
    <xf numFmtId="0" fontId="0" fillId="0" borderId="1" xfId="0" applyBorder="1" applyAlignment="1">
      <alignment horizontal="center" vertical="center"/>
    </xf>
    <xf numFmtId="0" fontId="0" fillId="0" borderId="0" xfId="0" applyAlignment="1">
      <alignment vertical="center" wrapText="1"/>
    </xf>
    <xf numFmtId="0" fontId="16" fillId="0" borderId="0" xfId="0" applyFont="1"/>
    <xf numFmtId="0" fontId="14" fillId="0" borderId="1" xfId="0" applyFont="1" applyBorder="1" applyAlignment="1">
      <alignment horizontal="center" vertical="center"/>
    </xf>
    <xf numFmtId="0" fontId="17" fillId="0" borderId="0" xfId="0" applyFont="1"/>
    <xf numFmtId="0" fontId="14" fillId="0" borderId="0" xfId="0" applyFont="1"/>
    <xf numFmtId="0" fontId="18" fillId="0" borderId="0" xfId="0" applyFont="1"/>
    <xf numFmtId="0" fontId="23" fillId="0" borderId="0" xfId="0" applyFont="1"/>
    <xf numFmtId="0" fontId="24" fillId="0" borderId="0" xfId="0" applyFont="1"/>
    <xf numFmtId="0" fontId="25" fillId="0" borderId="1" xfId="0" applyFont="1" applyBorder="1" applyAlignment="1">
      <alignment horizontal="center" vertical="center" wrapText="1"/>
    </xf>
    <xf numFmtId="0" fontId="25" fillId="0" borderId="1" xfId="0" applyFont="1" applyBorder="1" applyAlignment="1">
      <alignment horizontal="left" vertical="center" wrapText="1" indent="1"/>
    </xf>
    <xf numFmtId="0" fontId="26" fillId="0" borderId="1" xfId="0" applyFont="1" applyBorder="1" applyAlignment="1">
      <alignment vertical="center" wrapText="1"/>
    </xf>
    <xf numFmtId="0" fontId="26" fillId="0" borderId="1" xfId="0" quotePrefix="1" applyFont="1" applyBorder="1" applyAlignment="1">
      <alignment horizontal="center" vertical="center" wrapText="1"/>
    </xf>
    <xf numFmtId="0" fontId="25" fillId="0" borderId="0" xfId="0" applyFont="1" applyAlignment="1">
      <alignment vertical="center" wrapText="1"/>
    </xf>
    <xf numFmtId="0" fontId="26" fillId="0" borderId="0" xfId="0" applyFont="1" applyAlignment="1">
      <alignment vertical="center" wrapText="1"/>
    </xf>
    <xf numFmtId="0" fontId="26" fillId="0" borderId="1" xfId="0" applyFont="1" applyBorder="1" applyAlignment="1">
      <alignment horizontal="justify" vertical="center" wrapText="1"/>
    </xf>
    <xf numFmtId="0" fontId="26" fillId="0" borderId="0" xfId="0" applyFont="1" applyAlignment="1">
      <alignment horizontal="justify" vertical="center" wrapText="1"/>
    </xf>
    <xf numFmtId="0" fontId="28" fillId="0" borderId="0" xfId="0" applyFont="1" applyAlignment="1">
      <alignment horizontal="justify" vertical="center" wrapText="1"/>
    </xf>
    <xf numFmtId="0" fontId="27" fillId="0" borderId="0" xfId="0" applyFont="1" applyAlignment="1">
      <alignment horizontal="justify" vertical="center" wrapText="1"/>
    </xf>
    <xf numFmtId="0" fontId="26" fillId="0" borderId="1" xfId="0" applyFont="1" applyBorder="1" applyAlignment="1">
      <alignment horizontal="center" vertical="center" wrapText="1"/>
    </xf>
    <xf numFmtId="0" fontId="13" fillId="0" borderId="0" xfId="0" applyFont="1" applyAlignment="1">
      <alignment horizontal="center" vertical="center" wrapText="1"/>
    </xf>
    <xf numFmtId="0" fontId="0" fillId="0" borderId="0" xfId="0" applyAlignment="1">
      <alignment horizontal="left" vertical="center"/>
    </xf>
    <xf numFmtId="0" fontId="29" fillId="0" borderId="0" xfId="0" applyFont="1" applyAlignment="1">
      <alignment horizontal="left" vertical="center"/>
    </xf>
    <xf numFmtId="0" fontId="14" fillId="0" borderId="1" xfId="9" applyFont="1" applyBorder="1" applyAlignment="1">
      <alignment horizontal="left" vertical="center" wrapText="1"/>
    </xf>
    <xf numFmtId="0" fontId="14" fillId="0" borderId="1" xfId="9" applyFont="1" applyBorder="1" applyAlignment="1">
      <alignment vertical="center" wrapText="1"/>
    </xf>
    <xf numFmtId="0" fontId="19" fillId="0" borderId="1" xfId="0" applyFont="1" applyBorder="1" applyAlignment="1">
      <alignment horizontal="center" vertical="center" wrapText="1"/>
    </xf>
    <xf numFmtId="0" fontId="32" fillId="0" borderId="0" xfId="0" applyFont="1" applyAlignment="1">
      <alignment vertical="center"/>
    </xf>
    <xf numFmtId="0" fontId="13" fillId="0" borderId="0" xfId="0" applyFont="1" applyAlignment="1">
      <alignment vertical="center"/>
    </xf>
    <xf numFmtId="0" fontId="25" fillId="6" borderId="0" xfId="0" applyFont="1" applyFill="1" applyAlignment="1">
      <alignment vertical="center" wrapText="1"/>
    </xf>
    <xf numFmtId="0" fontId="0" fillId="0" borderId="1" xfId="0" applyBorder="1"/>
    <xf numFmtId="0" fontId="0" fillId="6" borderId="1" xfId="0" applyFill="1" applyBorder="1" applyAlignment="1">
      <alignment vertical="center" wrapText="1"/>
    </xf>
    <xf numFmtId="0" fontId="8" fillId="12" borderId="0" xfId="0" applyFont="1" applyFill="1"/>
    <xf numFmtId="0" fontId="0" fillId="12" borderId="0" xfId="0" applyFill="1"/>
    <xf numFmtId="0" fontId="0" fillId="12" borderId="0" xfId="0" applyFill="1" applyAlignment="1">
      <alignment horizontal="center" vertical="center" wrapText="1"/>
    </xf>
    <xf numFmtId="0" fontId="0" fillId="0" borderId="0" xfId="0" applyAlignment="1">
      <alignment horizontal="center" vertical="center" wrapText="1"/>
    </xf>
    <xf numFmtId="0" fontId="13" fillId="12" borderId="0" xfId="0" applyFont="1" applyFill="1" applyAlignment="1">
      <alignment vertical="center" wrapText="1"/>
    </xf>
    <xf numFmtId="0" fontId="0" fillId="12" borderId="0" xfId="0" applyFill="1" applyAlignment="1">
      <alignment horizontal="center" vertical="center"/>
    </xf>
    <xf numFmtId="0" fontId="0" fillId="12" borderId="9" xfId="0" applyFill="1" applyBorder="1" applyAlignment="1">
      <alignment horizontal="center" vertical="center"/>
    </xf>
    <xf numFmtId="0" fontId="0" fillId="12" borderId="1" xfId="0" applyFill="1" applyBorder="1" applyAlignment="1">
      <alignment horizontal="center" vertical="center"/>
    </xf>
    <xf numFmtId="0" fontId="0" fillId="12" borderId="0" xfId="0" applyFill="1" applyAlignment="1">
      <alignment wrapText="1"/>
    </xf>
    <xf numFmtId="0" fontId="0" fillId="12" borderId="1" xfId="0" applyFill="1" applyBorder="1" applyAlignment="1">
      <alignment vertical="center" wrapText="1"/>
    </xf>
    <xf numFmtId="0" fontId="0" fillId="0" borderId="0" xfId="0" applyAlignment="1">
      <alignment wrapText="1"/>
    </xf>
    <xf numFmtId="0" fontId="14" fillId="0" borderId="1" xfId="0" applyFont="1" applyBorder="1" applyAlignment="1">
      <alignment horizontal="left" vertical="center" wrapText="1"/>
    </xf>
    <xf numFmtId="0" fontId="9" fillId="12" borderId="1" xfId="0" applyFont="1" applyFill="1" applyBorder="1" applyAlignment="1">
      <alignment vertical="center" wrapText="1"/>
    </xf>
    <xf numFmtId="0" fontId="19" fillId="0" borderId="0" xfId="0" applyFont="1"/>
    <xf numFmtId="0" fontId="15" fillId="0" borderId="0" xfId="0" applyFont="1" applyAlignment="1">
      <alignment vertical="center"/>
    </xf>
    <xf numFmtId="0" fontId="14" fillId="0" borderId="1" xfId="0" applyFont="1" applyBorder="1" applyAlignment="1">
      <alignment wrapText="1"/>
    </xf>
    <xf numFmtId="0" fontId="9" fillId="0" borderId="0" xfId="0" applyFont="1" applyAlignment="1">
      <alignment vertical="center" wrapText="1"/>
    </xf>
    <xf numFmtId="0" fontId="13" fillId="0" borderId="1" xfId="0" applyFont="1" applyBorder="1" applyAlignment="1">
      <alignment horizontal="center" vertical="center"/>
    </xf>
    <xf numFmtId="0" fontId="0" fillId="0" borderId="0" xfId="0" applyAlignment="1">
      <alignment vertical="center"/>
    </xf>
    <xf numFmtId="0" fontId="43" fillId="0" borderId="0" xfId="0" applyFont="1"/>
    <xf numFmtId="0" fontId="44" fillId="0" borderId="0" xfId="0" applyFont="1"/>
    <xf numFmtId="0" fontId="14" fillId="0" borderId="1" xfId="0" applyFont="1" applyBorder="1"/>
    <xf numFmtId="0" fontId="19" fillId="0" borderId="1" xfId="0" applyFont="1" applyBorder="1" applyAlignment="1">
      <alignment horizontal="center" vertical="center"/>
    </xf>
    <xf numFmtId="0" fontId="21" fillId="0" borderId="0" xfId="0" applyFont="1"/>
    <xf numFmtId="49" fontId="14" fillId="0" borderId="0" xfId="0" applyNumberFormat="1" applyFont="1"/>
    <xf numFmtId="49" fontId="37" fillId="0" borderId="0" xfId="0" applyNumberFormat="1" applyFont="1" applyAlignment="1">
      <alignment vertical="center"/>
    </xf>
    <xf numFmtId="0" fontId="49" fillId="0" borderId="0" xfId="0" applyFont="1" applyAlignment="1">
      <alignment vertical="center"/>
    </xf>
    <xf numFmtId="49" fontId="37" fillId="0" borderId="0" xfId="0" applyNumberFormat="1" applyFont="1" applyAlignment="1">
      <alignment horizontal="center" vertical="center"/>
    </xf>
    <xf numFmtId="49" fontId="48" fillId="0" borderId="0" xfId="0" applyNumberFormat="1" applyFont="1" applyAlignment="1">
      <alignment vertical="center"/>
    </xf>
    <xf numFmtId="49" fontId="46" fillId="0" borderId="0" xfId="0" applyNumberFormat="1" applyFont="1"/>
    <xf numFmtId="49" fontId="48" fillId="0" borderId="0" xfId="0" applyNumberFormat="1" applyFont="1" applyAlignment="1">
      <alignment vertical="center" wrapText="1"/>
    </xf>
    <xf numFmtId="49" fontId="36" fillId="0" borderId="0" xfId="0" applyNumberFormat="1" applyFont="1" applyAlignment="1">
      <alignment vertical="center"/>
    </xf>
    <xf numFmtId="0" fontId="46" fillId="0" borderId="0" xfId="0" applyFont="1"/>
    <xf numFmtId="0" fontId="48" fillId="0" borderId="0" xfId="0" applyFont="1" applyAlignment="1">
      <alignment vertical="center"/>
    </xf>
    <xf numFmtId="0" fontId="37" fillId="0" borderId="0" xfId="0" applyFont="1" applyAlignment="1">
      <alignment horizontal="center" vertical="center"/>
    </xf>
    <xf numFmtId="0" fontId="8" fillId="0" borderId="0" xfId="0" applyFont="1" applyAlignment="1">
      <alignment vertical="center"/>
    </xf>
    <xf numFmtId="0" fontId="0" fillId="6" borderId="1" xfId="0" applyFill="1" applyBorder="1" applyAlignment="1">
      <alignment horizontal="center" vertical="center" wrapText="1"/>
    </xf>
    <xf numFmtId="0" fontId="0" fillId="0" borderId="1" xfId="0" quotePrefix="1" applyBorder="1" applyAlignment="1">
      <alignment horizontal="center" vertical="center"/>
    </xf>
    <xf numFmtId="0" fontId="14" fillId="0" borderId="1" xfId="3" applyFont="1" applyBorder="1" applyAlignment="1">
      <alignment horizontal="left" vertical="center" wrapText="1" indent="1"/>
    </xf>
    <xf numFmtId="0" fontId="49" fillId="0" borderId="0" xfId="0" applyFont="1"/>
    <xf numFmtId="0" fontId="25" fillId="0" borderId="0" xfId="0" applyFont="1"/>
    <xf numFmtId="0" fontId="51" fillId="0" borderId="0" xfId="0" applyFont="1"/>
    <xf numFmtId="0" fontId="14" fillId="0" borderId="1" xfId="0" applyFont="1" applyBorder="1" applyAlignment="1">
      <alignment horizontal="justify" vertical="center" wrapText="1"/>
    </xf>
    <xf numFmtId="0" fontId="19" fillId="0" borderId="1" xfId="0" applyFont="1" applyBorder="1" applyAlignment="1">
      <alignment horizontal="justify" vertical="center" wrapText="1"/>
    </xf>
    <xf numFmtId="0" fontId="14" fillId="0" borderId="1" xfId="0" applyFont="1" applyBorder="1" applyAlignment="1">
      <alignment vertical="center" wrapText="1"/>
    </xf>
    <xf numFmtId="0" fontId="19" fillId="0" borderId="1" xfId="0" applyFont="1" applyBorder="1" applyAlignment="1">
      <alignment vertical="center" wrapText="1"/>
    </xf>
    <xf numFmtId="0" fontId="54" fillId="0" borderId="0" xfId="0" applyFont="1"/>
    <xf numFmtId="0" fontId="7" fillId="0" borderId="0" xfId="0" applyFont="1" applyAlignment="1">
      <alignment vertical="center"/>
    </xf>
    <xf numFmtId="0" fontId="7" fillId="0" borderId="1" xfId="0" applyFont="1" applyBorder="1" applyAlignment="1">
      <alignment wrapText="1"/>
    </xf>
    <xf numFmtId="0" fontId="55" fillId="0" borderId="1" xfId="0" applyFont="1" applyBorder="1" applyAlignment="1">
      <alignment vertical="center" wrapText="1"/>
    </xf>
    <xf numFmtId="0" fontId="19" fillId="0" borderId="0" xfId="10" applyFont="1"/>
    <xf numFmtId="0" fontId="14" fillId="0" borderId="0" xfId="10" applyFont="1"/>
    <xf numFmtId="0" fontId="14" fillId="0" borderId="0" xfId="10" applyFont="1" applyAlignment="1">
      <alignment vertical="center"/>
    </xf>
    <xf numFmtId="0" fontId="14" fillId="0" borderId="0" xfId="0" applyFont="1" applyAlignment="1">
      <alignment horizontal="center"/>
    </xf>
    <xf numFmtId="0" fontId="14" fillId="0" borderId="1" xfId="10" applyFont="1" applyBorder="1"/>
    <xf numFmtId="0" fontId="14" fillId="0" borderId="1" xfId="10" applyFont="1" applyBorder="1" applyAlignment="1">
      <alignment horizontal="center" vertical="center"/>
    </xf>
    <xf numFmtId="0" fontId="14" fillId="0" borderId="1" xfId="10" applyFont="1" applyBorder="1" applyAlignment="1">
      <alignment vertical="center" wrapText="1"/>
    </xf>
    <xf numFmtId="0" fontId="14" fillId="6" borderId="1" xfId="10" applyFont="1" applyFill="1" applyBorder="1" applyAlignment="1">
      <alignment horizontal="center" vertical="center" wrapText="1"/>
    </xf>
    <xf numFmtId="0" fontId="14" fillId="6" borderId="1" xfId="10" applyFont="1" applyFill="1" applyBorder="1" applyAlignment="1">
      <alignment vertical="center" wrapText="1"/>
    </xf>
    <xf numFmtId="0" fontId="19" fillId="0" borderId="1" xfId="10" applyFont="1" applyBorder="1" applyAlignment="1">
      <alignment horizontal="justify" vertical="top"/>
    </xf>
    <xf numFmtId="0" fontId="14" fillId="0" borderId="1" xfId="10" quotePrefix="1" applyFont="1" applyBorder="1" applyAlignment="1">
      <alignment vertical="center" wrapText="1"/>
    </xf>
    <xf numFmtId="0" fontId="14" fillId="0" borderId="1" xfId="10" applyFont="1" applyBorder="1" applyAlignment="1">
      <alignment horizontal="center" vertical="center" wrapText="1"/>
    </xf>
    <xf numFmtId="0" fontId="14" fillId="0" borderId="1" xfId="10" applyFont="1" applyBorder="1" applyAlignment="1">
      <alignment horizontal="justify" vertical="top"/>
    </xf>
    <xf numFmtId="0" fontId="14" fillId="0" borderId="1" xfId="10" applyFont="1" applyBorder="1" applyAlignment="1">
      <alignment horizontal="left" vertical="center" wrapText="1" indent="1"/>
    </xf>
    <xf numFmtId="0" fontId="14" fillId="10" borderId="1" xfId="10" applyFont="1" applyFill="1" applyBorder="1" applyAlignment="1">
      <alignment horizontal="center" vertical="center"/>
    </xf>
    <xf numFmtId="0" fontId="14" fillId="0" borderId="1" xfId="10" applyFont="1" applyBorder="1" applyAlignment="1">
      <alignment horizontal="justify" vertical="top" wrapText="1"/>
    </xf>
    <xf numFmtId="0" fontId="19" fillId="0" borderId="1" xfId="10" applyFont="1" applyBorder="1"/>
    <xf numFmtId="0" fontId="26" fillId="0" borderId="0" xfId="10" applyFont="1" applyAlignment="1">
      <alignment vertical="center"/>
    </xf>
    <xf numFmtId="0" fontId="22" fillId="0" borderId="0" xfId="10" applyFont="1"/>
    <xf numFmtId="0" fontId="22" fillId="0" borderId="1" xfId="0" applyFont="1" applyBorder="1" applyAlignment="1">
      <alignment horizontal="center"/>
    </xf>
    <xf numFmtId="0" fontId="22" fillId="0" borderId="1" xfId="10" applyFont="1" applyBorder="1"/>
    <xf numFmtId="0" fontId="25" fillId="6" borderId="1" xfId="10" applyFont="1" applyFill="1" applyBorder="1" applyAlignment="1">
      <alignment horizontal="left" vertical="center" wrapText="1" indent="1"/>
    </xf>
    <xf numFmtId="0" fontId="14" fillId="0" borderId="1" xfId="0" applyFont="1" applyBorder="1" applyAlignment="1">
      <alignment horizontal="left" vertical="center" wrapText="1" indent="1"/>
    </xf>
    <xf numFmtId="0" fontId="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6" fillId="6" borderId="1" xfId="10" applyFont="1" applyFill="1" applyBorder="1" applyAlignment="1">
      <alignment vertical="center" wrapText="1"/>
    </xf>
    <xf numFmtId="0" fontId="14" fillId="0" borderId="1" xfId="0" applyFont="1" applyBorder="1" applyAlignment="1">
      <alignment horizontal="justify" vertical="top"/>
    </xf>
    <xf numFmtId="49" fontId="46" fillId="12" borderId="0" xfId="0" applyNumberFormat="1" applyFont="1" applyFill="1"/>
    <xf numFmtId="49" fontId="14" fillId="12" borderId="0" xfId="0" applyNumberFormat="1" applyFont="1" applyFill="1" applyAlignment="1">
      <alignment vertical="center" wrapText="1"/>
    </xf>
    <xf numFmtId="0" fontId="14" fillId="0" borderId="6" xfId="0" applyFont="1" applyBorder="1" applyAlignment="1">
      <alignment horizontal="justify" vertical="center" wrapText="1"/>
    </xf>
    <xf numFmtId="0" fontId="34" fillId="0" borderId="1" xfId="0" applyFont="1" applyBorder="1" applyAlignment="1">
      <alignment horizontal="left" vertical="center"/>
    </xf>
    <xf numFmtId="0" fontId="14" fillId="0" borderId="1" xfId="0" applyFont="1" applyBorder="1" applyAlignment="1">
      <alignment horizontal="center" wrapText="1"/>
    </xf>
    <xf numFmtId="0" fontId="38" fillId="0" borderId="1" xfId="0" applyFont="1" applyBorder="1" applyAlignment="1">
      <alignment vertical="center"/>
    </xf>
    <xf numFmtId="0" fontId="38" fillId="0" borderId="1" xfId="0" applyFont="1" applyBorder="1" applyAlignment="1">
      <alignment vertical="center" wrapText="1"/>
    </xf>
    <xf numFmtId="0" fontId="43" fillId="0" borderId="0" xfId="0" applyFont="1" applyAlignment="1">
      <alignment horizontal="left" vertical="center"/>
    </xf>
    <xf numFmtId="0" fontId="31" fillId="0" borderId="1" xfId="0" applyFont="1" applyBorder="1" applyAlignment="1">
      <alignment horizontal="center" wrapText="1"/>
    </xf>
    <xf numFmtId="0" fontId="19" fillId="0" borderId="1" xfId="0" applyFont="1" applyBorder="1" applyAlignment="1">
      <alignment horizontal="left" vertical="center" wrapText="1"/>
    </xf>
    <xf numFmtId="0" fontId="14" fillId="0" borderId="1" xfId="10" quotePrefix="1" applyFont="1" applyBorder="1" applyAlignment="1">
      <alignment horizontal="center" vertical="center" wrapText="1"/>
    </xf>
    <xf numFmtId="0" fontId="14" fillId="0" borderId="1" xfId="0" applyFont="1" applyBorder="1" applyAlignment="1">
      <alignment vertical="center"/>
    </xf>
    <xf numFmtId="0" fontId="7" fillId="0" borderId="1" xfId="0" applyFont="1" applyBorder="1" applyAlignment="1">
      <alignment horizontal="center" vertical="center"/>
    </xf>
    <xf numFmtId="0" fontId="0" fillId="0" borderId="1" xfId="0" applyBorder="1" applyAlignment="1">
      <alignment horizontal="center" vertical="center" wrapText="1"/>
    </xf>
    <xf numFmtId="0" fontId="14" fillId="0" borderId="6" xfId="0" applyFont="1" applyBorder="1" applyAlignment="1">
      <alignment horizontal="center" vertical="center" wrapText="1"/>
    </xf>
    <xf numFmtId="0" fontId="42" fillId="0" borderId="0" xfId="0" applyFont="1"/>
    <xf numFmtId="49" fontId="14" fillId="0" borderId="0" xfId="0" applyNumberFormat="1" applyFont="1" applyAlignment="1">
      <alignment vertical="center" wrapText="1"/>
    </xf>
    <xf numFmtId="49" fontId="37" fillId="12" borderId="0" xfId="0" applyNumberFormat="1" applyFont="1" applyFill="1" applyAlignment="1">
      <alignment vertical="center" wrapText="1"/>
    </xf>
    <xf numFmtId="0" fontId="14" fillId="0" borderId="1" xfId="9" applyFont="1" applyBorder="1" applyAlignment="1">
      <alignment horizontal="center" vertical="center" wrapText="1"/>
    </xf>
    <xf numFmtId="0" fontId="14" fillId="0" borderId="13" xfId="0" applyFont="1" applyBorder="1"/>
    <xf numFmtId="0" fontId="0" fillId="0" borderId="0" xfId="0" applyAlignment="1">
      <alignment horizontal="left" vertical="top"/>
    </xf>
    <xf numFmtId="0" fontId="14" fillId="12" borderId="1" xfId="0" applyFont="1" applyFill="1" applyBorder="1" applyAlignment="1">
      <alignment horizontal="center" vertical="center" wrapText="1"/>
    </xf>
    <xf numFmtId="0" fontId="14" fillId="12" borderId="1" xfId="0" applyFont="1" applyFill="1" applyBorder="1" applyAlignment="1">
      <alignment horizontal="left" vertical="center" wrapText="1"/>
    </xf>
    <xf numFmtId="0" fontId="14" fillId="12" borderId="1" xfId="0" applyFont="1" applyFill="1" applyBorder="1" applyAlignment="1">
      <alignment vertical="center" wrapText="1"/>
    </xf>
    <xf numFmtId="0" fontId="14" fillId="12" borderId="2" xfId="0" applyFont="1" applyFill="1" applyBorder="1" applyAlignment="1">
      <alignment vertical="center" wrapText="1"/>
    </xf>
    <xf numFmtId="0" fontId="14" fillId="12" borderId="9" xfId="0" applyFont="1" applyFill="1" applyBorder="1" applyAlignment="1">
      <alignment horizontal="center" vertical="center"/>
    </xf>
    <xf numFmtId="0" fontId="14" fillId="6" borderId="1" xfId="10" applyFont="1" applyFill="1" applyBorder="1" applyAlignment="1">
      <alignment horizontal="left" vertical="center" wrapText="1" indent="1"/>
    </xf>
    <xf numFmtId="0" fontId="18" fillId="0" borderId="0" xfId="0" applyFont="1" applyAlignment="1">
      <alignment wrapText="1"/>
    </xf>
    <xf numFmtId="0" fontId="36" fillId="0" borderId="0" xfId="0" applyFont="1" applyAlignment="1">
      <alignment horizontal="justify" vertical="center"/>
    </xf>
    <xf numFmtId="0" fontId="14" fillId="0" borderId="0" xfId="0" applyFont="1" applyAlignment="1">
      <alignment vertical="center" wrapText="1"/>
    </xf>
    <xf numFmtId="0" fontId="14" fillId="0" borderId="0" xfId="10" applyFont="1" applyAlignment="1">
      <alignment wrapText="1"/>
    </xf>
    <xf numFmtId="0" fontId="14" fillId="0" borderId="0" xfId="10" applyFont="1" applyAlignment="1">
      <alignment vertical="center" wrapText="1"/>
    </xf>
    <xf numFmtId="0" fontId="21" fillId="0" borderId="0" xfId="0" applyFont="1" applyAlignment="1">
      <alignment vertical="center" wrapText="1"/>
    </xf>
    <xf numFmtId="0" fontId="35" fillId="0" borderId="0" xfId="0" applyFont="1" applyAlignment="1">
      <alignment vertical="center" wrapText="1"/>
    </xf>
    <xf numFmtId="0" fontId="14" fillId="0" borderId="0" xfId="0" applyFont="1" applyAlignment="1">
      <alignment horizontal="right" vertical="center" wrapText="1"/>
    </xf>
    <xf numFmtId="0" fontId="14" fillId="0" borderId="6" xfId="0" applyFont="1" applyBorder="1" applyAlignment="1">
      <alignment vertical="center" wrapText="1"/>
    </xf>
    <xf numFmtId="0" fontId="19" fillId="0" borderId="6" xfId="0" applyFont="1" applyBorder="1" applyAlignment="1">
      <alignment horizontal="center" vertical="center" wrapText="1"/>
    </xf>
    <xf numFmtId="0" fontId="14" fillId="0" borderId="1" xfId="0" quotePrefix="1" applyFont="1" applyBorder="1" applyAlignment="1">
      <alignment horizontal="center" vertical="center" wrapText="1"/>
    </xf>
    <xf numFmtId="0" fontId="37" fillId="0" borderId="0" xfId="0" applyFont="1"/>
    <xf numFmtId="0" fontId="37" fillId="0" borderId="0" xfId="0" applyFont="1" applyAlignment="1">
      <alignment horizontal="center"/>
    </xf>
    <xf numFmtId="0" fontId="56" fillId="0" borderId="0" xfId="0" applyFont="1" applyAlignment="1">
      <alignment horizontal="center" wrapText="1"/>
    </xf>
    <xf numFmtId="0" fontId="30" fillId="0" borderId="0" xfId="0" applyFont="1" applyAlignment="1">
      <alignment vertical="center" wrapText="1"/>
    </xf>
    <xf numFmtId="0" fontId="19" fillId="0" borderId="5" xfId="0" applyFont="1" applyBorder="1" applyAlignment="1">
      <alignment vertical="center" wrapText="1"/>
    </xf>
    <xf numFmtId="0" fontId="30" fillId="0" borderId="14" xfId="0" applyFont="1" applyBorder="1" applyAlignment="1">
      <alignment vertical="center" wrapText="1"/>
    </xf>
    <xf numFmtId="0" fontId="30" fillId="0" borderId="4" xfId="0" applyFont="1" applyBorder="1" applyAlignment="1">
      <alignment vertical="center" wrapText="1"/>
    </xf>
    <xf numFmtId="0" fontId="19" fillId="15" borderId="1" xfId="0" applyFont="1" applyFill="1" applyBorder="1" applyAlignment="1">
      <alignment vertical="center" wrapText="1"/>
    </xf>
    <xf numFmtId="0" fontId="19" fillId="15" borderId="1" xfId="0" applyFont="1" applyFill="1" applyBorder="1" applyAlignment="1">
      <alignment horizontal="center" vertical="center" wrapText="1"/>
    </xf>
    <xf numFmtId="0" fontId="59" fillId="0" borderId="0" xfId="0" applyFont="1" applyAlignment="1">
      <alignment vertical="center"/>
    </xf>
    <xf numFmtId="0" fontId="5" fillId="0" borderId="0" xfId="0" applyFont="1" applyAlignment="1">
      <alignment vertical="center" wrapText="1"/>
    </xf>
    <xf numFmtId="0" fontId="47" fillId="0" borderId="0" xfId="0" applyFont="1" applyAlignment="1">
      <alignment vertical="center" wrapText="1"/>
    </xf>
    <xf numFmtId="0" fontId="47" fillId="12" borderId="0" xfId="0" applyFont="1" applyFill="1" applyAlignment="1">
      <alignment vertical="center" wrapText="1"/>
    </xf>
    <xf numFmtId="0" fontId="31" fillId="0" borderId="0" xfId="0" applyFont="1" applyAlignment="1">
      <alignment vertical="center"/>
    </xf>
    <xf numFmtId="0" fontId="14" fillId="0" borderId="0" xfId="0" applyFont="1" applyAlignment="1">
      <alignment horizontal="left" vertical="top"/>
    </xf>
    <xf numFmtId="0" fontId="60" fillId="0" borderId="0" xfId="10" applyFont="1" applyAlignment="1">
      <alignment vertical="center"/>
    </xf>
    <xf numFmtId="0" fontId="61" fillId="0" borderId="0" xfId="10" applyFont="1"/>
    <xf numFmtId="0" fontId="45" fillId="0" borderId="0" xfId="10" applyFont="1"/>
    <xf numFmtId="0" fontId="61" fillId="0" borderId="1" xfId="0" applyFont="1" applyBorder="1"/>
    <xf numFmtId="0" fontId="57" fillId="0" borderId="1" xfId="0" applyFont="1" applyBorder="1" applyAlignment="1">
      <alignment horizontal="center" vertical="center"/>
    </xf>
    <xf numFmtId="0" fontId="57" fillId="0" borderId="0" xfId="10" applyFont="1"/>
    <xf numFmtId="0" fontId="62" fillId="0" borderId="0" xfId="0" quotePrefix="1" applyFont="1" applyAlignment="1">
      <alignment wrapText="1"/>
    </xf>
    <xf numFmtId="0" fontId="0" fillId="0" borderId="1" xfId="0" applyBorder="1" applyAlignment="1">
      <alignment horizontal="center"/>
    </xf>
    <xf numFmtId="0" fontId="27" fillId="0" borderId="0" xfId="0" applyFont="1" applyAlignment="1">
      <alignment vertical="center"/>
    </xf>
    <xf numFmtId="49" fontId="21" fillId="0" borderId="0" xfId="0" applyNumberFormat="1" applyFont="1" applyAlignment="1">
      <alignment horizontal="left" vertical="center"/>
    </xf>
    <xf numFmtId="0" fontId="21" fillId="0" borderId="0" xfId="0" applyFont="1" applyAlignment="1">
      <alignment vertical="center"/>
    </xf>
    <xf numFmtId="0" fontId="50" fillId="0" borderId="0" xfId="0" applyFont="1" applyAlignment="1">
      <alignment horizontal="left" vertical="center" wrapText="1"/>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0" fillId="10" borderId="9" xfId="0" applyFill="1" applyBorder="1" applyAlignment="1">
      <alignment vertical="center" wrapText="1"/>
    </xf>
    <xf numFmtId="0" fontId="7" fillId="10" borderId="1" xfId="0" applyFont="1" applyFill="1" applyBorder="1" applyAlignment="1">
      <alignment vertical="center" wrapText="1"/>
    </xf>
    <xf numFmtId="164" fontId="0" fillId="0" borderId="0" xfId="0" applyNumberFormat="1"/>
    <xf numFmtId="49" fontId="13" fillId="0" borderId="1" xfId="0" applyNumberFormat="1" applyFont="1" applyBorder="1" applyAlignment="1">
      <alignment horizontal="center" vertical="center"/>
    </xf>
    <xf numFmtId="0" fontId="13" fillId="6" borderId="1" xfId="0" applyFont="1" applyFill="1" applyBorder="1" applyAlignment="1">
      <alignment vertical="center" wrapText="1"/>
    </xf>
    <xf numFmtId="165" fontId="25" fillId="0" borderId="1" xfId="0" applyNumberFormat="1" applyFont="1" applyBorder="1" applyAlignment="1">
      <alignment horizontal="center" vertical="center" wrapText="1"/>
    </xf>
    <xf numFmtId="165" fontId="26" fillId="0" borderId="1" xfId="0" applyNumberFormat="1" applyFont="1" applyBorder="1" applyAlignment="1">
      <alignment horizontal="center" vertical="center" wrapText="1"/>
    </xf>
    <xf numFmtId="0" fontId="68" fillId="0" borderId="0" xfId="0" applyFont="1"/>
    <xf numFmtId="0" fontId="13" fillId="6" borderId="1" xfId="0" applyFont="1" applyFill="1" applyBorder="1" applyAlignment="1">
      <alignment horizontal="center" vertical="center" wrapText="1"/>
    </xf>
    <xf numFmtId="0" fontId="41" fillId="6" borderId="1" xfId="0" applyFont="1" applyFill="1" applyBorder="1" applyAlignment="1">
      <alignment vertical="center" wrapText="1"/>
    </xf>
    <xf numFmtId="166" fontId="26" fillId="0" borderId="1" xfId="0" applyNumberFormat="1" applyFont="1" applyBorder="1" applyAlignment="1">
      <alignment horizontal="center" vertical="center" wrapText="1"/>
    </xf>
    <xf numFmtId="166" fontId="25" fillId="0" borderId="1" xfId="0" applyNumberFormat="1" applyFont="1" applyBorder="1" applyAlignment="1">
      <alignment horizontal="center" vertical="center" wrapText="1"/>
    </xf>
    <xf numFmtId="0" fontId="25" fillId="0" borderId="1" xfId="0" applyFont="1" applyBorder="1" applyAlignment="1">
      <alignment vertical="center" wrapText="1"/>
    </xf>
    <xf numFmtId="0" fontId="27" fillId="0" borderId="17" xfId="0" applyFont="1" applyBorder="1" applyAlignment="1">
      <alignment vertical="center"/>
    </xf>
    <xf numFmtId="0" fontId="71" fillId="0" borderId="0" xfId="0" applyFont="1" applyAlignment="1">
      <alignment vertical="center"/>
    </xf>
    <xf numFmtId="0" fontId="16" fillId="0" borderId="0" xfId="0" applyFont="1" applyAlignment="1">
      <alignment vertical="center" wrapText="1"/>
    </xf>
    <xf numFmtId="0" fontId="25" fillId="0" borderId="1" xfId="0" applyFont="1" applyBorder="1" applyAlignment="1">
      <alignment vertical="center"/>
    </xf>
    <xf numFmtId="0" fontId="25" fillId="0" borderId="1" xfId="0" applyFont="1" applyBorder="1" applyAlignment="1">
      <alignment horizontal="center" vertical="center"/>
    </xf>
    <xf numFmtId="0" fontId="70" fillId="0" borderId="1" xfId="0" applyFont="1" applyBorder="1" applyAlignment="1">
      <alignment vertical="center"/>
    </xf>
    <xf numFmtId="14" fontId="25" fillId="0" borderId="1" xfId="0" applyNumberFormat="1" applyFont="1" applyBorder="1" applyAlignment="1">
      <alignment horizontal="center" vertical="center"/>
    </xf>
    <xf numFmtId="0" fontId="70" fillId="0" borderId="1" xfId="0" applyFont="1" applyBorder="1" applyAlignment="1">
      <alignment horizontal="center" vertical="center" wrapText="1"/>
    </xf>
    <xf numFmtId="0" fontId="23" fillId="0" borderId="0" xfId="0" applyFont="1" applyAlignment="1">
      <alignment horizontal="left" vertical="center"/>
    </xf>
    <xf numFmtId="0" fontId="72" fillId="0" borderId="0" xfId="0" applyFont="1" applyAlignment="1">
      <alignment vertical="center"/>
    </xf>
    <xf numFmtId="0" fontId="19" fillId="0" borderId="1" xfId="0" applyFont="1" applyBorder="1" applyAlignment="1">
      <alignment wrapText="1"/>
    </xf>
    <xf numFmtId="0" fontId="75" fillId="0" borderId="0" xfId="8" applyFont="1"/>
    <xf numFmtId="0" fontId="53" fillId="0" borderId="0" xfId="8" applyFont="1"/>
    <xf numFmtId="0" fontId="76" fillId="0" borderId="0" xfId="12" applyFont="1" applyAlignment="1">
      <alignment horizontal="left" vertical="top" wrapText="1"/>
    </xf>
    <xf numFmtId="0" fontId="75" fillId="0" borderId="0" xfId="14" applyFont="1"/>
    <xf numFmtId="0" fontId="75" fillId="0" borderId="0" xfId="8" applyFont="1" applyAlignment="1">
      <alignment horizontal="center" vertical="center" wrapText="1"/>
    </xf>
    <xf numFmtId="0" fontId="77" fillId="0" borderId="0" xfId="8" applyFont="1" applyAlignment="1">
      <alignment horizontal="justify"/>
    </xf>
    <xf numFmtId="0" fontId="13" fillId="0" borderId="0" xfId="0" applyFont="1" applyAlignment="1">
      <alignment horizontal="center"/>
    </xf>
    <xf numFmtId="49" fontId="14" fillId="0" borderId="1" xfId="9" applyNumberFormat="1" applyFont="1" applyBorder="1" applyAlignment="1">
      <alignment horizontal="center" vertical="center" wrapText="1"/>
    </xf>
    <xf numFmtId="0" fontId="14" fillId="10" borderId="1" xfId="9" applyFont="1" applyFill="1" applyBorder="1" applyAlignment="1">
      <alignment horizontal="center" vertical="center" wrapText="1"/>
    </xf>
    <xf numFmtId="0" fontId="14" fillId="0" borderId="1" xfId="9" quotePrefix="1" applyFont="1" applyBorder="1" applyAlignment="1">
      <alignment horizontal="center" vertical="center" wrapText="1"/>
    </xf>
    <xf numFmtId="0" fontId="21" fillId="0" borderId="0" xfId="2" applyFont="1">
      <alignment vertical="center"/>
    </xf>
    <xf numFmtId="0" fontId="1" fillId="0" borderId="0" xfId="0" applyFont="1" applyAlignment="1">
      <alignment vertical="center" wrapText="1"/>
    </xf>
    <xf numFmtId="0" fontId="14" fillId="0" borderId="0" xfId="0" applyFont="1" applyAlignment="1">
      <alignment vertical="center"/>
    </xf>
    <xf numFmtId="0" fontId="21" fillId="0" borderId="0" xfId="0" applyFont="1" applyAlignment="1">
      <alignment horizontal="left"/>
    </xf>
    <xf numFmtId="0" fontId="23" fillId="12" borderId="0" xfId="0" applyFont="1" applyFill="1"/>
    <xf numFmtId="0" fontId="68" fillId="12" borderId="0" xfId="0" applyFont="1" applyFill="1"/>
    <xf numFmtId="0" fontId="23" fillId="0" borderId="0" xfId="0" applyFont="1" applyAlignment="1">
      <alignment horizontal="left" vertical="top"/>
    </xf>
    <xf numFmtId="0" fontId="23" fillId="0" borderId="0" xfId="0" applyFont="1" applyAlignment="1">
      <alignment vertical="center"/>
    </xf>
    <xf numFmtId="0" fontId="27" fillId="0" borderId="0" xfId="0" applyFont="1" applyAlignment="1">
      <alignment horizontal="left" vertical="center"/>
    </xf>
    <xf numFmtId="0" fontId="13" fillId="0" borderId="19" xfId="0" applyFont="1" applyBorder="1" applyAlignment="1">
      <alignment horizontal="center" vertical="center"/>
    </xf>
    <xf numFmtId="0" fontId="13" fillId="0" borderId="15"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0" xfId="0" applyFont="1" applyAlignment="1">
      <alignment horizontal="center" vertical="top"/>
    </xf>
    <xf numFmtId="0" fontId="23" fillId="0" borderId="0" xfId="0" applyFont="1" applyAlignment="1">
      <alignment horizontal="left"/>
    </xf>
    <xf numFmtId="0" fontId="19" fillId="0" borderId="16" xfId="0" applyFont="1" applyBorder="1" applyAlignment="1">
      <alignment horizontal="center"/>
    </xf>
    <xf numFmtId="0" fontId="19" fillId="0" borderId="17" xfId="0" applyFont="1" applyBorder="1" applyAlignment="1">
      <alignment horizontal="center"/>
    </xf>
    <xf numFmtId="0" fontId="13" fillId="0" borderId="15" xfId="0" applyFont="1" applyBorder="1" applyAlignment="1">
      <alignment horizontal="center"/>
    </xf>
    <xf numFmtId="0" fontId="13" fillId="0" borderId="19" xfId="0" applyFont="1" applyBorder="1" applyAlignment="1">
      <alignment horizontal="center"/>
    </xf>
    <xf numFmtId="0" fontId="13" fillId="0" borderId="21" xfId="0" applyFont="1" applyBorder="1" applyAlignment="1">
      <alignment horizontal="center"/>
    </xf>
    <xf numFmtId="0" fontId="13" fillId="0" borderId="18" xfId="0" applyFont="1" applyBorder="1" applyAlignment="1">
      <alignment horizontal="center"/>
    </xf>
    <xf numFmtId="0" fontId="63" fillId="18" borderId="15" xfId="0" applyFont="1" applyFill="1" applyBorder="1" applyAlignment="1">
      <alignment horizontal="center"/>
    </xf>
    <xf numFmtId="0" fontId="79" fillId="0" borderId="0" xfId="0" applyFont="1" applyAlignment="1">
      <alignment vertical="center"/>
    </xf>
    <xf numFmtId="0" fontId="83" fillId="0" borderId="1" xfId="0" applyFont="1" applyBorder="1" applyAlignment="1">
      <alignment horizontal="center" vertical="center"/>
    </xf>
    <xf numFmtId="0" fontId="83" fillId="10" borderId="1" xfId="10" applyFont="1" applyFill="1" applyBorder="1" applyAlignment="1">
      <alignment vertical="center" wrapText="1"/>
    </xf>
    <xf numFmtId="0" fontId="84" fillId="6" borderId="1" xfId="10" applyFont="1" applyFill="1" applyBorder="1" applyAlignment="1">
      <alignment horizontal="center" vertical="center" wrapText="1"/>
    </xf>
    <xf numFmtId="0" fontId="82" fillId="10" borderId="1" xfId="10" applyFont="1" applyFill="1" applyBorder="1" applyAlignment="1">
      <alignment horizontal="center" vertical="center" wrapText="1"/>
    </xf>
    <xf numFmtId="0" fontId="19" fillId="10" borderId="2" xfId="0" applyFont="1" applyFill="1" applyBorder="1" applyAlignment="1">
      <alignment vertical="top"/>
    </xf>
    <xf numFmtId="0" fontId="86" fillId="0" borderId="1" xfId="0" applyFont="1" applyBorder="1" applyAlignment="1">
      <alignment wrapText="1"/>
    </xf>
    <xf numFmtId="0" fontId="86" fillId="0" borderId="6" xfId="0" applyFont="1" applyBorder="1" applyAlignment="1">
      <alignment wrapText="1"/>
    </xf>
    <xf numFmtId="0" fontId="64" fillId="20" borderId="27" xfId="0" applyFont="1" applyFill="1" applyBorder="1" applyAlignment="1">
      <alignment wrapText="1"/>
    </xf>
    <xf numFmtId="0" fontId="64" fillId="20" borderId="27"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4" fillId="0" borderId="27" xfId="0" applyFont="1" applyBorder="1" applyAlignment="1">
      <alignment vertical="center" wrapText="1"/>
    </xf>
    <xf numFmtId="0" fontId="30" fillId="6" borderId="27" xfId="0" applyFont="1" applyFill="1" applyBorder="1" applyAlignment="1">
      <alignment vertical="center" wrapText="1"/>
    </xf>
    <xf numFmtId="0" fontId="14" fillId="16" borderId="27" xfId="0" applyFont="1" applyFill="1" applyBorder="1" applyAlignment="1">
      <alignment horizontal="center" vertical="center" wrapText="1"/>
    </xf>
    <xf numFmtId="0" fontId="14" fillId="16" borderId="27" xfId="0" applyFont="1" applyFill="1" applyBorder="1" applyAlignment="1">
      <alignment vertical="center" wrapText="1"/>
    </xf>
    <xf numFmtId="0" fontId="14" fillId="6" borderId="27" xfId="0" applyFont="1" applyFill="1" applyBorder="1" applyAlignment="1">
      <alignment vertical="center" wrapText="1"/>
    </xf>
    <xf numFmtId="0" fontId="14" fillId="0" borderId="27" xfId="0" applyFont="1" applyBorder="1" applyAlignment="1">
      <alignment horizontal="center" vertical="center" wrapText="1"/>
    </xf>
    <xf numFmtId="0" fontId="14" fillId="0" borderId="27" xfId="0" applyFont="1" applyBorder="1" applyAlignment="1">
      <alignment horizontal="center" vertical="center"/>
    </xf>
    <xf numFmtId="0" fontId="14" fillId="0" borderId="27" xfId="0" applyFont="1" applyBorder="1" applyAlignment="1">
      <alignment vertical="center"/>
    </xf>
    <xf numFmtId="0" fontId="13"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64" fillId="0" borderId="1" xfId="0" applyFont="1" applyBorder="1" applyAlignment="1">
      <alignment wrapText="1"/>
    </xf>
    <xf numFmtId="0" fontId="87" fillId="12" borderId="1" xfId="0" applyFont="1" applyFill="1" applyBorder="1" applyAlignment="1">
      <alignment vertical="center" wrapText="1"/>
    </xf>
    <xf numFmtId="0" fontId="88" fillId="12" borderId="1" xfId="0" applyFont="1" applyFill="1" applyBorder="1" applyAlignment="1">
      <alignment vertical="center" wrapText="1"/>
    </xf>
    <xf numFmtId="0" fontId="69" fillId="0" borderId="6" xfId="0" applyFont="1" applyBorder="1" applyAlignment="1">
      <alignment wrapText="1"/>
    </xf>
    <xf numFmtId="0" fontId="14" fillId="0" borderId="8" xfId="0" applyFont="1" applyBorder="1" applyAlignment="1">
      <alignment horizontal="center" vertical="center"/>
    </xf>
    <xf numFmtId="0" fontId="89" fillId="12" borderId="1" xfId="0" applyFont="1" applyFill="1" applyBorder="1" applyAlignment="1">
      <alignment vertical="center" wrapText="1"/>
    </xf>
    <xf numFmtId="0" fontId="83" fillId="12" borderId="8" xfId="0" applyFont="1" applyFill="1" applyBorder="1" applyAlignment="1">
      <alignment horizontal="center" vertical="center" wrapText="1"/>
    </xf>
    <xf numFmtId="0" fontId="83" fillId="12" borderId="11" xfId="0" applyFont="1" applyFill="1" applyBorder="1" applyAlignment="1">
      <alignment horizontal="center" vertical="center" wrapText="1"/>
    </xf>
    <xf numFmtId="0" fontId="83" fillId="12" borderId="10" xfId="0" applyFont="1" applyFill="1" applyBorder="1" applyAlignment="1">
      <alignment vertical="center" wrapText="1"/>
    </xf>
    <xf numFmtId="0" fontId="83" fillId="12" borderId="9" xfId="0" applyFont="1" applyFill="1" applyBorder="1" applyAlignment="1">
      <alignment vertical="center" wrapText="1"/>
    </xf>
    <xf numFmtId="0" fontId="83" fillId="12" borderId="20" xfId="0" applyFont="1" applyFill="1" applyBorder="1" applyAlignment="1">
      <alignment horizontal="center" vertical="center" wrapText="1"/>
    </xf>
    <xf numFmtId="0" fontId="83" fillId="12" borderId="3" xfId="0" applyFont="1" applyFill="1" applyBorder="1" applyAlignment="1">
      <alignment horizontal="center" vertical="center" wrapText="1"/>
    </xf>
    <xf numFmtId="0" fontId="83" fillId="12" borderId="9" xfId="0" applyFont="1" applyFill="1" applyBorder="1" applyAlignment="1">
      <alignment horizontal="center" vertical="center" wrapText="1"/>
    </xf>
    <xf numFmtId="0" fontId="83" fillId="12" borderId="6" xfId="0" applyFont="1" applyFill="1" applyBorder="1" applyAlignment="1">
      <alignment horizontal="center" vertical="center" wrapText="1"/>
    </xf>
    <xf numFmtId="0" fontId="83" fillId="12" borderId="7" xfId="0" applyFont="1" applyFill="1" applyBorder="1" applyAlignment="1">
      <alignment horizontal="center" vertical="center" wrapText="1"/>
    </xf>
    <xf numFmtId="49" fontId="14" fillId="0" borderId="1" xfId="9" quotePrefix="1" applyNumberFormat="1" applyFont="1" applyBorder="1" applyAlignment="1">
      <alignment horizontal="center" vertical="center" wrapText="1"/>
    </xf>
    <xf numFmtId="0" fontId="90" fillId="0" borderId="6" xfId="0" applyFont="1" applyBorder="1" applyAlignment="1">
      <alignment vertical="center" wrapText="1"/>
    </xf>
    <xf numFmtId="9" fontId="19" fillId="0" borderId="1" xfId="0" applyNumberFormat="1" applyFont="1" applyBorder="1" applyAlignment="1">
      <alignment horizontal="center" vertical="center" wrapText="1"/>
    </xf>
    <xf numFmtId="9" fontId="13" fillId="0" borderId="9"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0" fontId="14" fillId="0" borderId="11" xfId="0" applyFont="1" applyBorder="1" applyAlignment="1">
      <alignment vertical="center"/>
    </xf>
    <xf numFmtId="0" fontId="0" fillId="6" borderId="27" xfId="0" applyFill="1" applyBorder="1" applyAlignment="1">
      <alignment horizontal="center" vertical="center" wrapText="1"/>
    </xf>
    <xf numFmtId="0" fontId="93" fillId="0" borderId="0" xfId="0" applyFont="1" applyAlignment="1">
      <alignment vertical="center" wrapText="1"/>
    </xf>
    <xf numFmtId="0" fontId="94" fillId="0" borderId="0" xfId="0" applyFont="1" applyAlignment="1">
      <alignment vertical="center" wrapText="1"/>
    </xf>
    <xf numFmtId="0" fontId="87" fillId="0" borderId="0" xfId="10" applyFont="1"/>
    <xf numFmtId="166" fontId="85" fillId="9" borderId="1" xfId="0" applyNumberFormat="1" applyFont="1" applyFill="1" applyBorder="1" applyAlignment="1">
      <alignment horizontal="center" vertical="center" wrapText="1"/>
    </xf>
    <xf numFmtId="0" fontId="14" fillId="0" borderId="1" xfId="10" applyFont="1" applyBorder="1" applyAlignment="1">
      <alignment horizontal="center"/>
    </xf>
    <xf numFmtId="0" fontId="14" fillId="0" borderId="1" xfId="10" quotePrefix="1" applyFont="1" applyBorder="1" applyAlignment="1">
      <alignment horizontal="center" vertical="center"/>
    </xf>
    <xf numFmtId="0" fontId="14" fillId="0" borderId="1" xfId="0" quotePrefix="1" applyFont="1" applyBorder="1" applyAlignment="1">
      <alignment horizontal="center" vertical="center"/>
    </xf>
    <xf numFmtId="0" fontId="61" fillId="0" borderId="0" xfId="10" applyFont="1" applyAlignment="1">
      <alignment horizontal="center" vertical="center"/>
    </xf>
    <xf numFmtId="0" fontId="45" fillId="0" borderId="0" xfId="10" applyFont="1" applyAlignment="1">
      <alignment horizontal="center" vertical="center"/>
    </xf>
    <xf numFmtId="0" fontId="19" fillId="10" borderId="2" xfId="10" applyFont="1" applyFill="1" applyBorder="1" applyAlignment="1">
      <alignment horizontal="justify" vertical="top"/>
    </xf>
    <xf numFmtId="0" fontId="14" fillId="10" borderId="2" xfId="10" applyFont="1" applyFill="1" applyBorder="1" applyAlignment="1">
      <alignment horizontal="justify" vertical="top"/>
    </xf>
    <xf numFmtId="0" fontId="19" fillId="10" borderId="2" xfId="10" applyFont="1" applyFill="1" applyBorder="1" applyAlignment="1">
      <alignment horizontal="justify" vertical="center"/>
    </xf>
    <xf numFmtId="166" fontId="22" fillId="0" borderId="1" xfId="10" quotePrefix="1" applyNumberFormat="1" applyFont="1" applyBorder="1" applyAlignment="1">
      <alignment horizontal="center" vertical="center" wrapText="1"/>
    </xf>
    <xf numFmtId="166" fontId="0" fillId="0" borderId="1" xfId="10" quotePrefix="1" applyNumberFormat="1" applyFont="1" applyBorder="1" applyAlignment="1">
      <alignment horizontal="center" vertical="center"/>
    </xf>
    <xf numFmtId="166" fontId="22" fillId="0" borderId="1" xfId="10" quotePrefix="1" applyNumberFormat="1" applyFont="1" applyBorder="1" applyAlignment="1">
      <alignment horizontal="center" vertical="center"/>
    </xf>
    <xf numFmtId="10" fontId="14" fillId="0" borderId="27" xfId="0" applyNumberFormat="1" applyFont="1" applyBorder="1" applyAlignment="1">
      <alignment horizontal="right" vertical="center" wrapText="1"/>
    </xf>
    <xf numFmtId="0" fontId="25" fillId="0" borderId="0" xfId="0" applyFont="1" applyAlignment="1">
      <alignment horizontal="center" vertical="center"/>
    </xf>
    <xf numFmtId="0" fontId="51" fillId="0" borderId="0" xfId="0" applyFont="1" applyAlignment="1">
      <alignment horizontal="center" vertical="center"/>
    </xf>
    <xf numFmtId="0" fontId="13" fillId="0" borderId="1" xfId="0" applyFont="1" applyBorder="1" applyAlignment="1">
      <alignment horizontal="center"/>
    </xf>
    <xf numFmtId="166" fontId="0" fillId="12" borderId="9" xfId="0" applyNumberFormat="1" applyFill="1" applyBorder="1" applyAlignment="1">
      <alignment horizontal="center" vertical="center" wrapText="1"/>
    </xf>
    <xf numFmtId="166" fontId="14" fillId="0" borderId="9" xfId="0" applyNumberFormat="1" applyFont="1" applyBorder="1" applyAlignment="1">
      <alignment horizontal="center" vertical="center" wrapText="1"/>
    </xf>
    <xf numFmtId="0" fontId="87" fillId="0" borderId="1" xfId="0" applyFont="1" applyBorder="1" applyAlignment="1">
      <alignment vertical="center" wrapText="1"/>
    </xf>
    <xf numFmtId="0" fontId="99" fillId="0" borderId="1" xfId="0" applyFont="1" applyBorder="1" applyAlignment="1">
      <alignment vertical="center" wrapText="1"/>
    </xf>
    <xf numFmtId="0" fontId="83" fillId="0" borderId="1" xfId="0" applyFont="1" applyBorder="1" applyAlignment="1">
      <alignment vertical="center" wrapText="1"/>
    </xf>
    <xf numFmtId="0" fontId="87" fillId="0" borderId="1" xfId="0" applyFont="1" applyBorder="1" applyAlignment="1">
      <alignment horizontal="center" vertical="center" wrapText="1"/>
    </xf>
    <xf numFmtId="0" fontId="87" fillId="0" borderId="5" xfId="0" applyFont="1" applyBorder="1" applyAlignment="1">
      <alignment horizontal="center" vertical="center" wrapText="1"/>
    </xf>
    <xf numFmtId="0" fontId="87" fillId="0" borderId="1" xfId="0" applyFont="1" applyBorder="1" applyAlignment="1">
      <alignment horizontal="center" vertical="center"/>
    </xf>
    <xf numFmtId="0" fontId="87" fillId="0" borderId="4" xfId="0" applyFont="1" applyBorder="1" applyAlignment="1">
      <alignment horizontal="center" vertical="center" wrapText="1"/>
    </xf>
    <xf numFmtId="0" fontId="87" fillId="0" borderId="1" xfId="0" applyFont="1" applyBorder="1" applyAlignment="1">
      <alignment vertical="center"/>
    </xf>
    <xf numFmtId="0" fontId="83" fillId="0" borderId="1" xfId="0" applyFont="1" applyBorder="1" applyAlignment="1">
      <alignment vertical="center"/>
    </xf>
    <xf numFmtId="0" fontId="87" fillId="0" borderId="0" xfId="0" applyFont="1" applyAlignment="1">
      <alignment vertical="center" wrapText="1"/>
    </xf>
    <xf numFmtId="0" fontId="88" fillId="0" borderId="1" xfId="0" applyFont="1" applyBorder="1" applyAlignment="1">
      <alignment vertical="center" wrapText="1"/>
    </xf>
    <xf numFmtId="0" fontId="87" fillId="0" borderId="1" xfId="0" applyFont="1" applyBorder="1" applyAlignment="1">
      <alignment wrapText="1"/>
    </xf>
    <xf numFmtId="0" fontId="87" fillId="0" borderId="1" xfId="0" applyFont="1" applyBorder="1" applyAlignment="1">
      <alignment horizontal="center" wrapText="1"/>
    </xf>
    <xf numFmtId="168" fontId="14" fillId="0" borderId="1" xfId="0" applyNumberFormat="1" applyFont="1" applyBorder="1" applyAlignment="1">
      <alignment horizontal="center" vertical="center" wrapText="1" indent="1"/>
    </xf>
    <xf numFmtId="0" fontId="88" fillId="0" borderId="0" xfId="0" applyFont="1" applyAlignment="1">
      <alignment vertical="center" wrapText="1"/>
    </xf>
    <xf numFmtId="0" fontId="89" fillId="0" borderId="1" xfId="0" applyFont="1" applyBorder="1" applyAlignment="1">
      <alignment vertical="center" wrapText="1"/>
    </xf>
    <xf numFmtId="49" fontId="87" fillId="0" borderId="27" xfId="0" applyNumberFormat="1" applyFont="1" applyBorder="1" applyAlignment="1">
      <alignment horizontal="center" vertical="center" wrapText="1"/>
    </xf>
    <xf numFmtId="0" fontId="87" fillId="0" borderId="27" xfId="0" applyFont="1" applyBorder="1" applyAlignment="1">
      <alignment vertical="center" wrapText="1"/>
    </xf>
    <xf numFmtId="49" fontId="97" fillId="6" borderId="27" xfId="0" applyNumberFormat="1" applyFont="1" applyFill="1" applyBorder="1" applyAlignment="1">
      <alignment horizontal="center" vertical="center" wrapText="1"/>
    </xf>
    <xf numFmtId="0" fontId="97" fillId="6" borderId="27" xfId="0" applyFont="1" applyFill="1" applyBorder="1" applyAlignment="1">
      <alignment horizontal="left" vertical="center" wrapText="1" indent="1"/>
    </xf>
    <xf numFmtId="0" fontId="97" fillId="6" borderId="27" xfId="0" applyFont="1" applyFill="1" applyBorder="1" applyAlignment="1">
      <alignment vertical="center" wrapText="1"/>
    </xf>
    <xf numFmtId="49" fontId="98" fillId="0" borderId="27" xfId="0" applyNumberFormat="1" applyFont="1" applyBorder="1" applyAlignment="1">
      <alignment horizontal="center" vertical="center" wrapText="1"/>
    </xf>
    <xf numFmtId="0" fontId="98" fillId="0" borderId="27" xfId="0" applyFont="1" applyBorder="1" applyAlignment="1">
      <alignment vertical="center" wrapText="1"/>
    </xf>
    <xf numFmtId="0" fontId="87" fillId="0" borderId="27" xfId="0" applyFont="1" applyBorder="1" applyAlignment="1">
      <alignment horizontal="center" vertical="center" wrapText="1"/>
    </xf>
    <xf numFmtId="0" fontId="95" fillId="0" borderId="0" xfId="0" applyFont="1" applyAlignment="1">
      <alignment vertical="center" wrapText="1"/>
    </xf>
    <xf numFmtId="0" fontId="26" fillId="6" borderId="1" xfId="10" applyFont="1" applyFill="1" applyBorder="1" applyAlignment="1">
      <alignment horizontal="center" vertical="center" wrapText="1"/>
    </xf>
    <xf numFmtId="0" fontId="25" fillId="6" borderId="1" xfId="10" applyFont="1" applyFill="1" applyBorder="1" applyAlignment="1">
      <alignment horizontal="center" vertical="center" wrapText="1"/>
    </xf>
    <xf numFmtId="0" fontId="0" fillId="0" borderId="27" xfId="0" applyBorder="1" applyAlignment="1">
      <alignment horizontal="center" vertical="center"/>
    </xf>
    <xf numFmtId="0" fontId="0" fillId="0" borderId="27" xfId="0" applyBorder="1" applyAlignment="1">
      <alignment horizontal="center" vertical="center" wrapText="1"/>
    </xf>
    <xf numFmtId="0" fontId="13" fillId="8" borderId="27" xfId="0" applyFont="1" applyFill="1" applyBorder="1" applyAlignment="1">
      <alignment vertical="center"/>
    </xf>
    <xf numFmtId="0" fontId="13" fillId="8" borderId="27" xfId="0" applyFont="1" applyFill="1" applyBorder="1" applyAlignment="1">
      <alignment horizontal="center" vertical="center"/>
    </xf>
    <xf numFmtId="0" fontId="0" fillId="13" borderId="27" xfId="0" applyFill="1" applyBorder="1" applyAlignment="1">
      <alignment horizontal="center" vertical="center" wrapText="1"/>
    </xf>
    <xf numFmtId="0" fontId="0" fillId="13" borderId="27" xfId="0" applyFill="1" applyBorder="1" applyAlignment="1">
      <alignment vertical="center" wrapText="1"/>
    </xf>
    <xf numFmtId="167" fontId="13" fillId="13" borderId="27" xfId="0" applyNumberFormat="1" applyFont="1" applyFill="1" applyBorder="1" applyAlignment="1">
      <alignment vertical="top" wrapText="1"/>
    </xf>
    <xf numFmtId="167" fontId="13" fillId="13" borderId="27" xfId="0" applyNumberFormat="1" applyFont="1" applyFill="1" applyBorder="1" applyAlignment="1">
      <alignment vertical="center" wrapText="1"/>
    </xf>
    <xf numFmtId="167" fontId="13" fillId="13" borderId="27" xfId="0" applyNumberFormat="1" applyFont="1" applyFill="1" applyBorder="1" applyAlignment="1">
      <alignment horizontal="right" vertical="center"/>
    </xf>
    <xf numFmtId="0" fontId="41" fillId="0" borderId="27" xfId="0" applyFont="1" applyBorder="1" applyAlignment="1">
      <alignment horizontal="left" vertical="center" wrapText="1" indent="2"/>
    </xf>
    <xf numFmtId="167" fontId="0" fillId="0" borderId="27" xfId="0" applyNumberFormat="1" applyBorder="1" applyAlignment="1">
      <alignment vertical="center"/>
    </xf>
    <xf numFmtId="167" fontId="0" fillId="0" borderId="27" xfId="0" applyNumberFormat="1" applyBorder="1" applyAlignment="1">
      <alignment horizontal="right" vertical="center" wrapText="1"/>
    </xf>
    <xf numFmtId="167" fontId="41" fillId="7" borderId="27" xfId="0" applyNumberFormat="1" applyFont="1" applyFill="1" applyBorder="1" applyAlignment="1">
      <alignment vertical="center" wrapText="1"/>
    </xf>
    <xf numFmtId="0" fontId="0" fillId="13" borderId="27" xfId="0" applyFill="1" applyBorder="1" applyAlignment="1">
      <alignment horizontal="center" vertical="center"/>
    </xf>
    <xf numFmtId="167" fontId="13" fillId="13" borderId="27" xfId="0" applyNumberFormat="1" applyFont="1" applyFill="1" applyBorder="1" applyAlignment="1">
      <alignment horizontal="right" vertical="center" wrapText="1"/>
    </xf>
    <xf numFmtId="167" fontId="0" fillId="0" borderId="27" xfId="0" applyNumberFormat="1" applyBorder="1" applyAlignment="1">
      <alignment vertical="center" wrapText="1"/>
    </xf>
    <xf numFmtId="167" fontId="41" fillId="7" borderId="27" xfId="0" applyNumberFormat="1" applyFont="1" applyFill="1" applyBorder="1" applyAlignment="1">
      <alignment horizontal="right" vertical="center" wrapText="1"/>
    </xf>
    <xf numFmtId="167" fontId="0" fillId="14" borderId="27" xfId="0" applyNumberFormat="1" applyFill="1" applyBorder="1" applyAlignment="1">
      <alignment horizontal="right" vertical="center" wrapText="1"/>
    </xf>
    <xf numFmtId="0" fontId="13" fillId="0" borderId="27" xfId="0" applyFont="1" applyBorder="1" applyAlignment="1">
      <alignment horizontal="center" vertical="center"/>
    </xf>
    <xf numFmtId="0" fontId="13" fillId="0" borderId="27" xfId="0" applyFont="1" applyBorder="1" applyAlignment="1">
      <alignment vertical="center" wrapText="1"/>
    </xf>
    <xf numFmtId="167" fontId="0" fillId="7" borderId="27" xfId="0" applyNumberFormat="1" applyFill="1" applyBorder="1" applyAlignment="1">
      <alignment vertical="center"/>
    </xf>
    <xf numFmtId="167" fontId="13" fillId="0" borderId="27" xfId="0" applyNumberFormat="1" applyFont="1" applyBorder="1" applyAlignment="1">
      <alignment horizontal="right" vertical="center"/>
    </xf>
    <xf numFmtId="0" fontId="0" fillId="7" borderId="27" xfId="0" applyFill="1" applyBorder="1" applyAlignment="1">
      <alignment vertical="center" wrapText="1"/>
    </xf>
    <xf numFmtId="167" fontId="13" fillId="7" borderId="27" xfId="0" applyNumberFormat="1" applyFont="1" applyFill="1" applyBorder="1" applyAlignment="1">
      <alignment vertical="center" wrapText="1"/>
    </xf>
    <xf numFmtId="167" fontId="13" fillId="7" borderId="27" xfId="0" applyNumberFormat="1" applyFont="1" applyFill="1" applyBorder="1" applyAlignment="1">
      <alignment horizontal="center" vertical="center" wrapText="1"/>
    </xf>
    <xf numFmtId="0" fontId="0" fillId="7" borderId="27" xfId="0" applyFill="1" applyBorder="1" applyAlignment="1">
      <alignment horizontal="center" vertical="center" wrapText="1"/>
    </xf>
    <xf numFmtId="0" fontId="30" fillId="0" borderId="27" xfId="0" applyFont="1" applyBorder="1" applyAlignment="1">
      <alignment horizontal="left" vertical="center" wrapText="1" indent="2"/>
    </xf>
    <xf numFmtId="0" fontId="41" fillId="0" borderId="27" xfId="0" applyFont="1" applyBorder="1" applyAlignment="1">
      <alignment horizontal="left" vertical="center" wrapText="1" indent="4"/>
    </xf>
    <xf numFmtId="0" fontId="13" fillId="13" borderId="27" xfId="0" applyFont="1" applyFill="1" applyBorder="1" applyAlignment="1">
      <alignment vertical="center" wrapText="1"/>
    </xf>
    <xf numFmtId="0" fontId="0" fillId="14" borderId="27" xfId="0" applyFill="1" applyBorder="1" applyAlignment="1">
      <alignment vertical="center" wrapText="1"/>
    </xf>
    <xf numFmtId="0" fontId="0" fillId="7" borderId="27" xfId="0" applyFill="1" applyBorder="1" applyAlignment="1">
      <alignment vertical="center"/>
    </xf>
    <xf numFmtId="0" fontId="0" fillId="7" borderId="27" xfId="0" applyFill="1" applyBorder="1" applyAlignment="1">
      <alignment horizontal="center" vertical="center"/>
    </xf>
    <xf numFmtId="0" fontId="87" fillId="0" borderId="29" xfId="0" applyFont="1" applyBorder="1" applyAlignment="1">
      <alignment horizontal="center" vertical="center" wrapText="1"/>
    </xf>
    <xf numFmtId="49" fontId="56" fillId="0" borderId="27" xfId="0" applyNumberFormat="1" applyFont="1" applyBorder="1" applyAlignment="1">
      <alignment vertical="center"/>
    </xf>
    <xf numFmtId="49" fontId="101" fillId="6" borderId="27" xfId="0" applyNumberFormat="1" applyFont="1" applyFill="1" applyBorder="1" applyAlignment="1">
      <alignment horizontal="center" vertical="center" wrapText="1"/>
    </xf>
    <xf numFmtId="0" fontId="102" fillId="0" borderId="27" xfId="0" applyFont="1" applyBorder="1" applyAlignment="1">
      <alignment wrapText="1"/>
    </xf>
    <xf numFmtId="49" fontId="30" fillId="0" borderId="27" xfId="0" applyNumberFormat="1" applyFont="1" applyBorder="1" applyAlignment="1">
      <alignment vertical="center"/>
    </xf>
    <xf numFmtId="49" fontId="14" fillId="0" borderId="27" xfId="0" applyNumberFormat="1" applyFont="1" applyBorder="1" applyAlignment="1">
      <alignment horizontal="center" vertical="center"/>
    </xf>
    <xf numFmtId="49" fontId="14" fillId="0" borderId="27" xfId="0" applyNumberFormat="1" applyFont="1" applyBorder="1" applyAlignment="1">
      <alignment horizontal="center" vertical="center" wrapText="1"/>
    </xf>
    <xf numFmtId="0" fontId="102" fillId="0" borderId="29" xfId="0" applyFont="1" applyBorder="1" applyAlignment="1">
      <alignment wrapText="1"/>
    </xf>
    <xf numFmtId="49" fontId="97" fillId="6" borderId="29" xfId="0" applyNumberFormat="1" applyFont="1" applyFill="1" applyBorder="1" applyAlignment="1">
      <alignment horizontal="center" vertical="center" wrapText="1"/>
    </xf>
    <xf numFmtId="49" fontId="88" fillId="0" borderId="27" xfId="0" applyNumberFormat="1" applyFont="1" applyBorder="1" applyAlignment="1">
      <alignment horizontal="center" vertical="center" wrapText="1"/>
    </xf>
    <xf numFmtId="49" fontId="87" fillId="6" borderId="27" xfId="0" applyNumberFormat="1" applyFont="1" applyFill="1" applyBorder="1" applyAlignment="1">
      <alignment horizontal="center" vertical="center" wrapText="1"/>
    </xf>
    <xf numFmtId="49" fontId="98" fillId="6" borderId="27" xfId="0" applyNumberFormat="1" applyFont="1" applyFill="1" applyBorder="1" applyAlignment="1">
      <alignment horizontal="center" vertical="center" wrapText="1"/>
    </xf>
    <xf numFmtId="49" fontId="89" fillId="0" borderId="27" xfId="0" applyNumberFormat="1" applyFont="1" applyBorder="1" applyAlignment="1">
      <alignment horizontal="center" vertical="center" wrapText="1"/>
    </xf>
    <xf numFmtId="0" fontId="89" fillId="0" borderId="27" xfId="0" applyFont="1" applyBorder="1" applyAlignment="1">
      <alignment vertical="center"/>
    </xf>
    <xf numFmtId="49" fontId="103" fillId="0" borderId="27" xfId="0" applyNumberFormat="1" applyFont="1" applyBorder="1" applyAlignment="1">
      <alignment horizontal="center" vertical="center" wrapText="1"/>
    </xf>
    <xf numFmtId="0" fontId="103" fillId="0" borderId="27" xfId="0" applyFont="1" applyBorder="1" applyAlignment="1">
      <alignment vertical="center"/>
    </xf>
    <xf numFmtId="0" fontId="97" fillId="0" borderId="27" xfId="0" applyFont="1" applyBorder="1" applyAlignment="1">
      <alignment horizontal="center" vertical="center" wrapText="1"/>
    </xf>
    <xf numFmtId="0" fontId="98" fillId="17" borderId="27" xfId="0" applyFont="1" applyFill="1" applyBorder="1" applyAlignment="1">
      <alignment vertical="center" wrapText="1"/>
    </xf>
    <xf numFmtId="0" fontId="89" fillId="0" borderId="27" xfId="8" applyFont="1" applyBorder="1" applyAlignment="1">
      <alignment horizontal="left" vertical="center" wrapText="1"/>
    </xf>
    <xf numFmtId="0" fontId="83" fillId="0" borderId="27" xfId="8" applyFont="1" applyBorder="1" applyAlignment="1">
      <alignment horizontal="left" vertical="center" wrapText="1"/>
    </xf>
    <xf numFmtId="0" fontId="19" fillId="0" borderId="1" xfId="9" applyFont="1" applyBorder="1" applyAlignment="1">
      <alignment horizontal="center" vertical="center" wrapText="1"/>
    </xf>
    <xf numFmtId="0" fontId="88" fillId="0" borderId="1" xfId="0" applyFont="1" applyBorder="1" applyAlignment="1">
      <alignment horizontal="center" vertical="center" wrapText="1"/>
    </xf>
    <xf numFmtId="0" fontId="83" fillId="0" borderId="1" xfId="0" applyFont="1" applyBorder="1" applyAlignment="1">
      <alignment horizontal="center" vertical="center" wrapText="1"/>
    </xf>
    <xf numFmtId="0" fontId="3" fillId="0" borderId="7" xfId="0" applyFont="1" applyBorder="1" applyAlignment="1">
      <alignment vertical="center" wrapText="1"/>
    </xf>
    <xf numFmtId="9" fontId="88" fillId="0" borderId="1" xfId="0" applyNumberFormat="1" applyFont="1" applyBorder="1" applyAlignment="1">
      <alignment horizontal="center" vertical="center" wrapText="1"/>
    </xf>
    <xf numFmtId="0" fontId="19" fillId="0" borderId="27" xfId="0" applyFont="1" applyBorder="1" applyAlignment="1">
      <alignment horizontal="center" vertical="center"/>
    </xf>
    <xf numFmtId="0" fontId="19" fillId="0" borderId="37" xfId="0" applyFont="1" applyBorder="1" applyAlignment="1">
      <alignment horizontal="center" vertical="center" wrapText="1"/>
    </xf>
    <xf numFmtId="49" fontId="19" fillId="0" borderId="30" xfId="0" applyNumberFormat="1" applyFont="1" applyBorder="1" applyAlignment="1">
      <alignment horizontal="center" vertical="center"/>
    </xf>
    <xf numFmtId="49" fontId="19" fillId="0" borderId="37" xfId="0" applyNumberFormat="1" applyFont="1" applyBorder="1" applyAlignment="1">
      <alignment horizontal="center" vertical="center" wrapText="1"/>
    </xf>
    <xf numFmtId="49" fontId="19" fillId="0" borderId="38" xfId="0" applyNumberFormat="1" applyFont="1" applyBorder="1" applyAlignment="1">
      <alignment horizontal="center" vertical="center"/>
    </xf>
    <xf numFmtId="0" fontId="88" fillId="0" borderId="27" xfId="0" applyFont="1" applyBorder="1" applyAlignment="1">
      <alignment horizontal="center" vertical="center" wrapText="1"/>
    </xf>
    <xf numFmtId="0" fontId="88" fillId="0" borderId="41" xfId="0" applyFont="1" applyBorder="1" applyAlignment="1">
      <alignment horizontal="center" vertical="center" wrapText="1"/>
    </xf>
    <xf numFmtId="0" fontId="88" fillId="12" borderId="40" xfId="0" applyFont="1" applyFill="1" applyBorder="1" applyAlignment="1">
      <alignment horizontal="center" vertical="center" wrapText="1"/>
    </xf>
    <xf numFmtId="0" fontId="88" fillId="12" borderId="30" xfId="0" applyFont="1" applyFill="1" applyBorder="1" applyAlignment="1">
      <alignment horizontal="center" vertical="center" wrapText="1"/>
    </xf>
    <xf numFmtId="0" fontId="88" fillId="12" borderId="38" xfId="0" applyFont="1" applyFill="1" applyBorder="1" applyAlignment="1">
      <alignment horizontal="center" vertical="center" wrapText="1"/>
    </xf>
    <xf numFmtId="0" fontId="88" fillId="12" borderId="27" xfId="0" applyFont="1" applyFill="1" applyBorder="1" applyAlignment="1">
      <alignment horizontal="center" vertical="center" wrapText="1"/>
    </xf>
    <xf numFmtId="0" fontId="13" fillId="0" borderId="27" xfId="0" applyFont="1" applyBorder="1" applyAlignment="1">
      <alignment horizontal="center" vertical="center" wrapText="1"/>
    </xf>
    <xf numFmtId="0" fontId="13" fillId="0" borderId="1" xfId="0" applyFont="1" applyBorder="1" applyAlignment="1">
      <alignment horizontal="center" vertical="top" wrapText="1"/>
    </xf>
    <xf numFmtId="0" fontId="19" fillId="6" borderId="1" xfId="0" applyFont="1" applyFill="1" applyBorder="1" applyAlignment="1">
      <alignment horizontal="center" vertical="center" wrapText="1"/>
    </xf>
    <xf numFmtId="0" fontId="83" fillId="0" borderId="27" xfId="0" applyFont="1" applyBorder="1" applyAlignment="1">
      <alignment vertical="center" wrapText="1"/>
    </xf>
    <xf numFmtId="0" fontId="14" fillId="0" borderId="0" xfId="0" applyFont="1" applyAlignment="1">
      <alignment horizontal="left" vertical="top" wrapText="1"/>
    </xf>
    <xf numFmtId="4" fontId="14" fillId="0" borderId="1" xfId="9" applyNumberFormat="1" applyFont="1" applyBorder="1" applyAlignment="1">
      <alignment horizontal="center" vertical="center" wrapText="1"/>
    </xf>
    <xf numFmtId="0" fontId="107" fillId="0" borderId="0" xfId="0" applyFont="1"/>
    <xf numFmtId="0" fontId="64" fillId="0" borderId="0" xfId="0" applyFont="1"/>
    <xf numFmtId="0" fontId="1" fillId="0" borderId="47" xfId="0" applyFont="1" applyBorder="1"/>
    <xf numFmtId="0" fontId="0" fillId="6" borderId="0" xfId="0" applyFill="1" applyAlignment="1">
      <alignment wrapText="1"/>
    </xf>
    <xf numFmtId="0" fontId="0" fillId="6" borderId="0" xfId="0" applyFill="1"/>
    <xf numFmtId="0" fontId="13" fillId="0" borderId="48" xfId="0" applyFont="1" applyBorder="1" applyAlignment="1">
      <alignment horizontal="center" vertical="center"/>
    </xf>
    <xf numFmtId="0" fontId="13" fillId="0" borderId="49" xfId="0" applyFont="1" applyBorder="1" applyAlignment="1">
      <alignment horizontal="center" vertical="center"/>
    </xf>
    <xf numFmtId="10" fontId="14" fillId="0" borderId="1" xfId="0" applyNumberFormat="1" applyFont="1" applyBorder="1" applyAlignment="1">
      <alignment horizontal="center" vertical="center" wrapText="1"/>
    </xf>
    <xf numFmtId="166" fontId="14" fillId="0" borderId="1" xfId="0" applyNumberFormat="1" applyFont="1" applyBorder="1" applyAlignment="1">
      <alignment horizontal="center" vertical="center" wrapText="1"/>
    </xf>
    <xf numFmtId="166" fontId="86" fillId="0" borderId="1" xfId="7" applyNumberFormat="1" applyFont="1" applyFill="1" applyAlignment="1">
      <alignment horizontal="center" vertical="center"/>
      <protection locked="0"/>
    </xf>
    <xf numFmtId="166" fontId="14" fillId="16" borderId="1" xfId="0" applyNumberFormat="1" applyFont="1" applyFill="1" applyBorder="1" applyAlignment="1">
      <alignment horizontal="center" vertical="center" wrapText="1"/>
    </xf>
    <xf numFmtId="0" fontId="21" fillId="0" borderId="0" xfId="0" applyFont="1" applyAlignment="1">
      <alignment horizontal="left" vertical="center"/>
    </xf>
    <xf numFmtId="0" fontId="14" fillId="0" borderId="1" xfId="17" applyNumberFormat="1" applyFont="1" applyBorder="1" applyAlignment="1">
      <alignment horizontal="center" vertical="center" wrapText="1"/>
    </xf>
    <xf numFmtId="10" fontId="14" fillId="0" borderId="1" xfId="10" quotePrefix="1" applyNumberFormat="1" applyFont="1" applyBorder="1" applyAlignment="1">
      <alignment horizontal="center" vertical="center" wrapText="1"/>
    </xf>
    <xf numFmtId="166" fontId="14" fillId="0" borderId="6" xfId="0" applyNumberFormat="1" applyFont="1" applyBorder="1" applyAlignment="1">
      <alignment horizontal="center" vertical="center" wrapText="1"/>
    </xf>
    <xf numFmtId="166" fontId="30" fillId="0" borderId="1" xfId="0" applyNumberFormat="1" applyFont="1" applyBorder="1" applyAlignment="1">
      <alignment horizontal="center" vertical="center" wrapText="1"/>
    </xf>
    <xf numFmtId="166" fontId="14" fillId="0" borderId="1" xfId="0" applyNumberFormat="1" applyFont="1" applyBorder="1" applyAlignment="1">
      <alignment horizontal="center" wrapText="1"/>
    </xf>
    <xf numFmtId="168" fontId="14" fillId="0" borderId="1" xfId="0" applyNumberFormat="1" applyFont="1" applyBorder="1" applyAlignment="1">
      <alignment horizontal="center" vertical="center" wrapText="1"/>
    </xf>
    <xf numFmtId="10" fontId="14" fillId="12" borderId="1" xfId="0" applyNumberFormat="1" applyFont="1" applyFill="1" applyBorder="1" applyAlignment="1">
      <alignment horizontal="center" vertical="center" wrapText="1"/>
    </xf>
    <xf numFmtId="0" fontId="37" fillId="0" borderId="0" xfId="0" applyFont="1" applyAlignment="1">
      <alignment vertical="center"/>
    </xf>
    <xf numFmtId="166" fontId="14" fillId="0" borderId="1" xfId="0" quotePrefix="1" applyNumberFormat="1" applyFont="1" applyBorder="1" applyAlignment="1">
      <alignment horizontal="center" vertical="center" wrapText="1"/>
    </xf>
    <xf numFmtId="166" fontId="14" fillId="10" borderId="1" xfId="10" quotePrefix="1" applyNumberFormat="1" applyFont="1" applyFill="1" applyBorder="1" applyAlignment="1">
      <alignment horizontal="center" vertical="center"/>
    </xf>
    <xf numFmtId="166" fontId="14" fillId="0" borderId="1" xfId="10" applyNumberFormat="1" applyFont="1" applyBorder="1" applyAlignment="1">
      <alignment horizontal="center"/>
    </xf>
    <xf numFmtId="166" fontId="14" fillId="0" borderId="1" xfId="10" quotePrefix="1" applyNumberFormat="1" applyFont="1" applyBorder="1" applyAlignment="1">
      <alignment horizontal="center" vertical="center"/>
    </xf>
    <xf numFmtId="166" fontId="14" fillId="0" borderId="1" xfId="10" quotePrefix="1" applyNumberFormat="1" applyFont="1" applyBorder="1" applyAlignment="1">
      <alignment horizontal="center" vertical="center" wrapText="1"/>
    </xf>
    <xf numFmtId="166" fontId="14" fillId="0" borderId="8" xfId="10" quotePrefix="1" applyNumberFormat="1" applyFont="1" applyBorder="1" applyAlignment="1">
      <alignment horizontal="center" vertical="center"/>
    </xf>
    <xf numFmtId="168" fontId="14" fillId="0" borderId="1" xfId="10" quotePrefix="1" applyNumberFormat="1" applyFont="1" applyBorder="1" applyAlignment="1">
      <alignment horizontal="center" vertical="center" wrapText="1"/>
    </xf>
    <xf numFmtId="168" fontId="14" fillId="0" borderId="1" xfId="10" applyNumberFormat="1" applyFont="1" applyBorder="1" applyAlignment="1">
      <alignment horizontal="center"/>
    </xf>
    <xf numFmtId="168" fontId="14" fillId="0" borderId="1" xfId="10" quotePrefix="1" applyNumberFormat="1" applyFont="1" applyBorder="1" applyAlignment="1">
      <alignment horizontal="center" vertical="center"/>
    </xf>
    <xf numFmtId="168" fontId="14" fillId="0" borderId="8" xfId="10" quotePrefix="1" applyNumberFormat="1" applyFont="1" applyBorder="1" applyAlignment="1">
      <alignment horizontal="center" vertical="center"/>
    </xf>
    <xf numFmtId="166" fontId="14" fillId="0" borderId="8" xfId="10" quotePrefix="1" applyNumberFormat="1" applyFont="1" applyBorder="1" applyAlignment="1">
      <alignment horizontal="center" vertical="center" wrapText="1"/>
    </xf>
    <xf numFmtId="166" fontId="14" fillId="10" borderId="27" xfId="10" quotePrefix="1" applyNumberFormat="1" applyFont="1" applyFill="1" applyBorder="1" applyAlignment="1">
      <alignment horizontal="center" vertical="center" wrapText="1"/>
    </xf>
    <xf numFmtId="166" fontId="14" fillId="10" borderId="9" xfId="10" quotePrefix="1" applyNumberFormat="1" applyFont="1" applyFill="1" applyBorder="1" applyAlignment="1">
      <alignment horizontal="center" vertical="center" wrapText="1"/>
    </xf>
    <xf numFmtId="166" fontId="19" fillId="10" borderId="27" xfId="0" applyNumberFormat="1" applyFont="1" applyFill="1" applyBorder="1" applyAlignment="1">
      <alignment horizontal="center" vertical="top"/>
    </xf>
    <xf numFmtId="166" fontId="19" fillId="10" borderId="9" xfId="0" applyNumberFormat="1" applyFont="1" applyFill="1" applyBorder="1" applyAlignment="1">
      <alignment horizontal="center" vertical="top"/>
    </xf>
    <xf numFmtId="168" fontId="19" fillId="10" borderId="27" xfId="10" quotePrefix="1" applyNumberFormat="1" applyFont="1" applyFill="1" applyBorder="1" applyAlignment="1">
      <alignment horizontal="center" vertical="center" wrapText="1"/>
    </xf>
    <xf numFmtId="168" fontId="19" fillId="10" borderId="9" xfId="10" quotePrefix="1" applyNumberFormat="1" applyFont="1" applyFill="1" applyBorder="1" applyAlignment="1">
      <alignment horizontal="center" vertical="center" wrapText="1"/>
    </xf>
    <xf numFmtId="166" fontId="19" fillId="10" borderId="27" xfId="10" quotePrefix="1" applyNumberFormat="1" applyFont="1" applyFill="1" applyBorder="1" applyAlignment="1">
      <alignment horizontal="center" vertical="center" wrapText="1"/>
    </xf>
    <xf numFmtId="166" fontId="19" fillId="10" borderId="9" xfId="10" quotePrefix="1" applyNumberFormat="1" applyFont="1" applyFill="1" applyBorder="1" applyAlignment="1">
      <alignment horizontal="center" vertical="center" wrapText="1"/>
    </xf>
    <xf numFmtId="166" fontId="14" fillId="6" borderId="27" xfId="0" applyNumberFormat="1" applyFont="1" applyFill="1" applyBorder="1" applyAlignment="1">
      <alignment horizontal="right" vertical="center" wrapText="1"/>
    </xf>
    <xf numFmtId="168" fontId="14" fillId="6" borderId="27" xfId="0" applyNumberFormat="1" applyFont="1" applyFill="1" applyBorder="1" applyAlignment="1">
      <alignment horizontal="right" vertical="center" wrapText="1"/>
    </xf>
    <xf numFmtId="168" fontId="64" fillId="20" borderId="27" xfId="0" applyNumberFormat="1" applyFont="1" applyFill="1" applyBorder="1" applyAlignment="1">
      <alignment vertical="center" wrapText="1"/>
    </xf>
    <xf numFmtId="168" fontId="64" fillId="20" borderId="37" xfId="0" applyNumberFormat="1" applyFont="1" applyFill="1" applyBorder="1" applyAlignment="1">
      <alignment vertical="center" wrapText="1"/>
    </xf>
    <xf numFmtId="168" fontId="64" fillId="20" borderId="30" xfId="0" applyNumberFormat="1" applyFont="1" applyFill="1" applyBorder="1" applyAlignment="1">
      <alignment vertical="center" wrapText="1"/>
    </xf>
    <xf numFmtId="168" fontId="64" fillId="20" borderId="38" xfId="0" applyNumberFormat="1" applyFont="1" applyFill="1" applyBorder="1" applyAlignment="1">
      <alignment vertical="center" wrapText="1"/>
    </xf>
    <xf numFmtId="168" fontId="64" fillId="20" borderId="27" xfId="0" applyNumberFormat="1" applyFont="1" applyFill="1" applyBorder="1" applyAlignment="1">
      <alignment wrapText="1"/>
    </xf>
    <xf numFmtId="168" fontId="64" fillId="20" borderId="37" xfId="0" applyNumberFormat="1" applyFont="1" applyFill="1" applyBorder="1" applyAlignment="1">
      <alignment wrapText="1"/>
    </xf>
    <xf numFmtId="166" fontId="14" fillId="0" borderId="27" xfId="0" applyNumberFormat="1" applyFont="1" applyBorder="1" applyAlignment="1">
      <alignment horizontal="right" vertical="center" wrapText="1"/>
    </xf>
    <xf numFmtId="166" fontId="64" fillId="20" borderId="27" xfId="0" applyNumberFormat="1" applyFont="1" applyFill="1" applyBorder="1" applyAlignment="1">
      <alignment horizontal="right" vertical="center" wrapText="1"/>
    </xf>
    <xf numFmtId="10" fontId="13" fillId="0" borderId="27" xfId="0" applyNumberFormat="1" applyFont="1" applyBorder="1" applyAlignment="1">
      <alignment vertical="center"/>
    </xf>
    <xf numFmtId="166" fontId="64" fillId="20" borderId="30" xfId="0" applyNumberFormat="1" applyFont="1" applyFill="1" applyBorder="1" applyAlignment="1">
      <alignment horizontal="center" vertical="center" wrapText="1"/>
    </xf>
    <xf numFmtId="166" fontId="64" fillId="20" borderId="30" xfId="0" quotePrefix="1" applyNumberFormat="1" applyFont="1" applyFill="1" applyBorder="1" applyAlignment="1">
      <alignment horizontal="center" vertical="center" wrapText="1"/>
    </xf>
    <xf numFmtId="166" fontId="64" fillId="20" borderId="27" xfId="0" applyNumberFormat="1" applyFont="1" applyFill="1" applyBorder="1" applyAlignment="1">
      <alignment horizontal="center" vertical="center" wrapText="1"/>
    </xf>
    <xf numFmtId="166" fontId="64" fillId="20" borderId="27" xfId="0" quotePrefix="1" applyNumberFormat="1" applyFont="1" applyFill="1" applyBorder="1" applyAlignment="1">
      <alignment horizontal="center" vertical="center" wrapText="1"/>
    </xf>
    <xf numFmtId="166" fontId="96" fillId="17" borderId="27" xfId="0" applyNumberFormat="1" applyFont="1" applyFill="1" applyBorder="1" applyAlignment="1">
      <alignment horizontal="center" vertical="center" wrapText="1"/>
    </xf>
    <xf numFmtId="166" fontId="91" fillId="0" borderId="1" xfId="0" applyNumberFormat="1" applyFont="1" applyBorder="1" applyAlignment="1">
      <alignment horizontal="right"/>
    </xf>
    <xf numFmtId="166" fontId="91" fillId="0" borderId="9" xfId="0" applyNumberFormat="1" applyFont="1" applyBorder="1" applyAlignment="1">
      <alignment horizontal="right"/>
    </xf>
    <xf numFmtId="166" fontId="92" fillId="0" borderId="9" xfId="0" applyNumberFormat="1" applyFont="1" applyBorder="1" applyAlignment="1">
      <alignment horizontal="right"/>
    </xf>
    <xf numFmtId="166" fontId="91" fillId="0" borderId="6" xfId="0" applyNumberFormat="1" applyFont="1" applyBorder="1" applyAlignment="1">
      <alignment horizontal="right"/>
    </xf>
    <xf numFmtId="166" fontId="91" fillId="0" borderId="4" xfId="0" applyNumberFormat="1" applyFont="1" applyBorder="1" applyAlignment="1">
      <alignment horizontal="right"/>
    </xf>
    <xf numFmtId="166" fontId="92" fillId="0" borderId="4" xfId="0" applyNumberFormat="1" applyFont="1" applyBorder="1" applyAlignment="1">
      <alignment horizontal="right"/>
    </xf>
    <xf numFmtId="166" fontId="92" fillId="0" borderId="6" xfId="0" applyNumberFormat="1" applyFont="1" applyBorder="1" applyAlignment="1">
      <alignment horizontal="right"/>
    </xf>
    <xf numFmtId="0" fontId="109" fillId="0" borderId="0" xfId="0" applyFont="1"/>
    <xf numFmtId="166" fontId="105" fillId="0" borderId="27" xfId="0" applyNumberFormat="1" applyFont="1" applyBorder="1" applyAlignment="1">
      <alignment horizontal="center" vertical="center" wrapText="1"/>
    </xf>
    <xf numFmtId="166" fontId="87" fillId="9" borderId="27" xfId="0" applyNumberFormat="1" applyFont="1" applyFill="1" applyBorder="1" applyAlignment="1">
      <alignment horizontal="center" vertical="center" wrapText="1"/>
    </xf>
    <xf numFmtId="166" fontId="87" fillId="9" borderId="29" xfId="0" applyNumberFormat="1" applyFont="1" applyFill="1" applyBorder="1" applyAlignment="1">
      <alignment horizontal="center" vertical="center" wrapText="1"/>
    </xf>
    <xf numFmtId="166" fontId="86" fillId="0" borderId="30" xfId="0" applyNumberFormat="1" applyFont="1" applyBorder="1" applyAlignment="1">
      <alignment horizontal="center" vertical="center" wrapText="1"/>
    </xf>
    <xf numFmtId="166" fontId="86" fillId="0" borderId="30" xfId="0" quotePrefix="1" applyNumberFormat="1" applyFont="1" applyBorder="1" applyAlignment="1">
      <alignment horizontal="center" vertical="center" wrapText="1"/>
    </xf>
    <xf numFmtId="166" fontId="86" fillId="0" borderId="27" xfId="0" applyNumberFormat="1" applyFont="1" applyBorder="1" applyAlignment="1">
      <alignment horizontal="center" vertical="center" wrapText="1"/>
    </xf>
    <xf numFmtId="166" fontId="86" fillId="0" borderId="27" xfId="0" quotePrefix="1" applyNumberFormat="1" applyFont="1" applyBorder="1" applyAlignment="1">
      <alignment horizontal="center" vertical="center" wrapText="1"/>
    </xf>
    <xf numFmtId="166" fontId="86" fillId="0" borderId="38" xfId="0" applyNumberFormat="1" applyFont="1" applyBorder="1" applyAlignment="1">
      <alignment horizontal="center" vertical="center"/>
    </xf>
    <xf numFmtId="166" fontId="86" fillId="20" borderId="27" xfId="0" applyNumberFormat="1" applyFont="1" applyFill="1" applyBorder="1" applyAlignment="1">
      <alignment horizontal="center" vertical="center" wrapText="1"/>
    </xf>
    <xf numFmtId="166" fontId="86" fillId="0" borderId="37" xfId="0" applyNumberFormat="1" applyFont="1" applyBorder="1" applyAlignment="1">
      <alignment horizontal="center" vertical="center"/>
    </xf>
    <xf numFmtId="166" fontId="86" fillId="0" borderId="27" xfId="0" quotePrefix="1" applyNumberFormat="1" applyFont="1" applyBorder="1" applyAlignment="1">
      <alignment horizontal="center" vertical="center"/>
    </xf>
    <xf numFmtId="166" fontId="86" fillId="0" borderId="27" xfId="0" applyNumberFormat="1" applyFont="1" applyBorder="1" applyAlignment="1">
      <alignment horizontal="center" vertical="center"/>
    </xf>
    <xf numFmtId="166" fontId="64" fillId="0" borderId="1" xfId="0" applyNumberFormat="1" applyFont="1" applyBorder="1" applyAlignment="1">
      <alignment horizontal="right" wrapText="1"/>
    </xf>
    <xf numFmtId="166" fontId="64" fillId="0" borderId="9" xfId="0" applyNumberFormat="1" applyFont="1" applyBorder="1" applyAlignment="1">
      <alignment horizontal="right" wrapText="1"/>
    </xf>
    <xf numFmtId="166" fontId="64" fillId="0" borderId="13" xfId="0" applyNumberFormat="1" applyFont="1" applyBorder="1" applyAlignment="1">
      <alignment horizontal="right" wrapText="1"/>
    </xf>
    <xf numFmtId="166" fontId="64" fillId="0" borderId="6" xfId="0" applyNumberFormat="1" applyFont="1" applyBorder="1" applyAlignment="1">
      <alignment horizontal="right" wrapText="1"/>
    </xf>
    <xf numFmtId="166" fontId="64" fillId="0" borderId="4" xfId="0" applyNumberFormat="1" applyFont="1" applyBorder="1" applyAlignment="1">
      <alignment horizontal="right" wrapText="1"/>
    </xf>
    <xf numFmtId="166" fontId="64" fillId="21" borderId="9" xfId="0" applyNumberFormat="1" applyFont="1" applyFill="1" applyBorder="1" applyAlignment="1">
      <alignment horizontal="right" wrapText="1"/>
    </xf>
    <xf numFmtId="166" fontId="64" fillId="0" borderId="2" xfId="0" applyNumberFormat="1" applyFont="1" applyBorder="1" applyAlignment="1">
      <alignment horizontal="right" wrapText="1"/>
    </xf>
    <xf numFmtId="166" fontId="64" fillId="0" borderId="0" xfId="0" applyNumberFormat="1" applyFont="1" applyAlignment="1">
      <alignment horizontal="right" wrapText="1"/>
    </xf>
    <xf numFmtId="166" fontId="64" fillId="0" borderId="20" xfId="0" applyNumberFormat="1" applyFont="1" applyBorder="1" applyAlignment="1">
      <alignment horizontal="right" wrapText="1"/>
    </xf>
    <xf numFmtId="166" fontId="64" fillId="0" borderId="7" xfId="0" applyNumberFormat="1" applyFont="1" applyBorder="1" applyAlignment="1">
      <alignment horizontal="right" wrapText="1"/>
    </xf>
    <xf numFmtId="166" fontId="64" fillId="21" borderId="6" xfId="0" applyNumberFormat="1" applyFont="1" applyFill="1" applyBorder="1" applyAlignment="1">
      <alignment horizontal="right" wrapText="1"/>
    </xf>
    <xf numFmtId="10" fontId="0" fillId="12" borderId="9" xfId="0" applyNumberFormat="1" applyFill="1" applyBorder="1" applyAlignment="1">
      <alignment horizontal="center" vertical="center" wrapText="1"/>
    </xf>
    <xf numFmtId="0" fontId="87" fillId="12" borderId="1" xfId="0" applyFont="1" applyFill="1" applyBorder="1" applyAlignment="1">
      <alignment horizontal="center" vertical="center" wrapText="1"/>
    </xf>
    <xf numFmtId="0" fontId="88" fillId="12" borderId="1" xfId="0" applyFont="1" applyFill="1" applyBorder="1" applyAlignment="1">
      <alignment horizontal="center" vertical="center" wrapText="1"/>
    </xf>
    <xf numFmtId="166" fontId="0" fillId="0" borderId="9" xfId="0" applyNumberFormat="1" applyBorder="1" applyAlignment="1">
      <alignment horizontal="center" vertical="center" wrapText="1"/>
    </xf>
    <xf numFmtId="166" fontId="87" fillId="6" borderId="1" xfId="0" applyNumberFormat="1" applyFont="1" applyFill="1" applyBorder="1" applyAlignment="1">
      <alignment horizontal="center" vertical="center" wrapText="1"/>
    </xf>
    <xf numFmtId="166" fontId="87" fillId="5" borderId="1" xfId="0" applyNumberFormat="1" applyFont="1" applyFill="1" applyBorder="1" applyAlignment="1">
      <alignment horizontal="center" vertical="center" wrapText="1"/>
    </xf>
    <xf numFmtId="166" fontId="100" fillId="5" borderId="1" xfId="0" applyNumberFormat="1" applyFont="1" applyFill="1" applyBorder="1" applyAlignment="1">
      <alignment horizontal="center" vertical="center" wrapText="1"/>
    </xf>
    <xf numFmtId="166" fontId="87" fillId="0" borderId="1" xfId="0" applyNumberFormat="1" applyFont="1" applyBorder="1" applyAlignment="1">
      <alignment horizontal="center" vertical="center" wrapText="1"/>
    </xf>
    <xf numFmtId="166" fontId="14" fillId="0" borderId="1" xfId="9" applyNumberFormat="1" applyFont="1" applyBorder="1" applyAlignment="1">
      <alignment horizontal="center" vertical="center" wrapText="1"/>
    </xf>
    <xf numFmtId="166" fontId="14" fillId="9" borderId="1" xfId="9" applyNumberFormat="1" applyFont="1" applyFill="1" applyBorder="1" applyAlignment="1">
      <alignment horizontal="center" vertical="center" wrapText="1"/>
    </xf>
    <xf numFmtId="166" fontId="14" fillId="9" borderId="1" xfId="9" applyNumberFormat="1" applyFont="1" applyFill="1" applyBorder="1" applyAlignment="1">
      <alignment wrapText="1"/>
    </xf>
    <xf numFmtId="166" fontId="14" fillId="9" borderId="1" xfId="9" applyNumberFormat="1" applyFont="1" applyFill="1" applyBorder="1"/>
    <xf numFmtId="49" fontId="110" fillId="0" borderId="27" xfId="12" applyNumberFormat="1" applyFont="1" applyFill="1" applyBorder="1" applyAlignment="1">
      <alignment horizontal="center" vertical="center" wrapText="1"/>
    </xf>
    <xf numFmtId="166" fontId="83" fillId="0" borderId="27" xfId="13" applyNumberFormat="1" applyFont="1" applyBorder="1" applyAlignment="1">
      <alignment horizontal="center" vertical="center" wrapText="1"/>
    </xf>
    <xf numFmtId="169" fontId="83" fillId="0" borderId="27" xfId="13" applyNumberFormat="1" applyFont="1" applyBorder="1" applyAlignment="1">
      <alignment horizontal="center" vertical="center" wrapText="1"/>
    </xf>
    <xf numFmtId="166" fontId="98" fillId="17" borderId="30" xfId="0" applyNumberFormat="1" applyFont="1" applyFill="1" applyBorder="1" applyAlignment="1">
      <alignment vertical="center" wrapText="1"/>
    </xf>
    <xf numFmtId="166" fontId="83" fillId="0" borderId="27" xfId="8" applyNumberFormat="1" applyFont="1" applyBorder="1" applyAlignment="1">
      <alignment horizontal="center" vertical="center" wrapText="1"/>
    </xf>
    <xf numFmtId="166" fontId="98" fillId="17" borderId="27" xfId="0" applyNumberFormat="1" applyFont="1" applyFill="1" applyBorder="1" applyAlignment="1">
      <alignment horizontal="center" vertical="center" wrapText="1"/>
    </xf>
    <xf numFmtId="0" fontId="13" fillId="10" borderId="1" xfId="0" applyFont="1" applyFill="1" applyBorder="1" applyAlignment="1">
      <alignment vertical="center" wrapText="1"/>
    </xf>
    <xf numFmtId="0" fontId="14" fillId="6" borderId="1"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4" fillId="10" borderId="1" xfId="0" applyFont="1" applyFill="1" applyBorder="1"/>
    <xf numFmtId="0" fontId="14" fillId="2" borderId="1" xfId="3" applyFont="1" applyFill="1" applyBorder="1" applyAlignment="1">
      <alignment horizontal="center" vertical="center" wrapText="1"/>
    </xf>
    <xf numFmtId="0" fontId="19" fillId="10" borderId="1" xfId="3" applyFont="1" applyFill="1" applyBorder="1" applyAlignment="1">
      <alignment horizontal="left" vertical="center" wrapText="1"/>
    </xf>
    <xf numFmtId="0" fontId="112" fillId="0" borderId="24" xfId="18" applyBorder="1" applyAlignment="1">
      <alignment horizontal="left" vertical="center"/>
    </xf>
    <xf numFmtId="0" fontId="112" fillId="0" borderId="24" xfId="18" applyBorder="1" applyAlignment="1">
      <alignment horizontal="left" vertical="center" wrapText="1"/>
    </xf>
    <xf numFmtId="0" fontId="112" fillId="0" borderId="23" xfId="18" applyBorder="1" applyAlignment="1">
      <alignment horizontal="left" vertical="center"/>
    </xf>
    <xf numFmtId="0" fontId="112" fillId="0" borderId="17" xfId="18" applyBorder="1" applyAlignment="1">
      <alignment horizontal="left" vertical="center"/>
    </xf>
    <xf numFmtId="166" fontId="19" fillId="0" borderId="1" xfId="0" applyNumberFormat="1" applyFont="1" applyBorder="1" applyAlignment="1">
      <alignment horizontal="center" vertical="center" wrapText="1"/>
    </xf>
    <xf numFmtId="10" fontId="14" fillId="0" borderId="1" xfId="10" applyNumberFormat="1" applyFont="1" applyBorder="1" applyAlignment="1">
      <alignment horizontal="center" vertical="center"/>
    </xf>
    <xf numFmtId="10" fontId="14" fillId="0" borderId="1" xfId="10" applyNumberFormat="1" applyFont="1" applyBorder="1" applyAlignment="1">
      <alignment horizontal="center"/>
    </xf>
    <xf numFmtId="10" fontId="14" fillId="0" borderId="1" xfId="10" quotePrefix="1" applyNumberFormat="1" applyFont="1" applyBorder="1" applyAlignment="1">
      <alignment horizontal="center" vertical="center"/>
    </xf>
    <xf numFmtId="166" fontId="13" fillId="0" borderId="1" xfId="10" quotePrefix="1" applyNumberFormat="1" applyFont="1" applyBorder="1" applyAlignment="1">
      <alignment horizontal="center" vertical="center" wrapText="1"/>
    </xf>
    <xf numFmtId="166" fontId="69" fillId="20" borderId="27" xfId="0" applyNumberFormat="1" applyFont="1" applyFill="1" applyBorder="1" applyAlignment="1">
      <alignment horizontal="center" vertical="center" wrapText="1"/>
    </xf>
    <xf numFmtId="166" fontId="69" fillId="0" borderId="27" xfId="0" quotePrefix="1" applyNumberFormat="1" applyFont="1" applyBorder="1" applyAlignment="1">
      <alignment horizontal="center" vertical="center" wrapText="1"/>
    </xf>
    <xf numFmtId="166" fontId="69" fillId="0" borderId="27" xfId="0" applyNumberFormat="1" applyFont="1" applyBorder="1" applyAlignment="1">
      <alignment horizontal="center" vertical="center" wrapText="1"/>
    </xf>
    <xf numFmtId="166" fontId="69" fillId="20" borderId="27" xfId="0" quotePrefix="1" applyNumberFormat="1" applyFont="1" applyFill="1" applyBorder="1" applyAlignment="1">
      <alignment horizontal="center" vertical="center" wrapText="1"/>
    </xf>
    <xf numFmtId="0" fontId="13" fillId="0" borderId="0" xfId="0" applyFont="1"/>
    <xf numFmtId="166" fontId="69" fillId="0" borderId="30" xfId="0" applyNumberFormat="1" applyFont="1" applyBorder="1" applyAlignment="1">
      <alignment horizontal="center" vertical="center" wrapText="1"/>
    </xf>
    <xf numFmtId="166" fontId="69" fillId="0" borderId="30" xfId="0" quotePrefix="1" applyNumberFormat="1" applyFont="1" applyBorder="1" applyAlignment="1">
      <alignment horizontal="center" vertical="center" wrapText="1"/>
    </xf>
    <xf numFmtId="166" fontId="13" fillId="12" borderId="9" xfId="0" applyNumberFormat="1" applyFont="1" applyFill="1" applyBorder="1" applyAlignment="1">
      <alignment horizontal="center" vertical="center" wrapText="1"/>
    </xf>
    <xf numFmtId="166" fontId="19" fillId="0" borderId="9" xfId="0" applyNumberFormat="1" applyFont="1" applyBorder="1" applyAlignment="1">
      <alignment horizontal="center" vertical="center" wrapText="1"/>
    </xf>
    <xf numFmtId="10" fontId="13" fillId="12" borderId="9" xfId="0" applyNumberFormat="1" applyFont="1" applyFill="1" applyBorder="1" applyAlignment="1">
      <alignment horizontal="center" vertical="center" wrapText="1"/>
    </xf>
    <xf numFmtId="166" fontId="13" fillId="0" borderId="9" xfId="0" applyNumberFormat="1" applyFont="1" applyBorder="1" applyAlignment="1">
      <alignment horizontal="center" vertical="center" wrapText="1"/>
    </xf>
    <xf numFmtId="166" fontId="69" fillId="0" borderId="1" xfId="0" applyNumberFormat="1" applyFont="1" applyBorder="1" applyAlignment="1">
      <alignment horizontal="center" vertical="center" wrapText="1"/>
    </xf>
    <xf numFmtId="166" fontId="69" fillId="9" borderId="1" xfId="0" applyNumberFormat="1" applyFont="1" applyFill="1" applyBorder="1" applyAlignment="1">
      <alignment horizontal="center" vertical="center" wrapText="1"/>
    </xf>
    <xf numFmtId="168" fontId="19" fillId="0" borderId="1" xfId="0" applyNumberFormat="1" applyFont="1" applyBorder="1" applyAlignment="1">
      <alignment horizontal="center" vertical="center" wrapText="1" indent="1"/>
    </xf>
    <xf numFmtId="168" fontId="19" fillId="9" borderId="1" xfId="0" applyNumberFormat="1" applyFont="1" applyFill="1" applyBorder="1" applyAlignment="1">
      <alignment horizontal="center" vertical="center" wrapText="1"/>
    </xf>
    <xf numFmtId="0" fontId="25" fillId="0" borderId="1" xfId="0" quotePrefix="1" applyFont="1" applyBorder="1" applyAlignment="1">
      <alignment horizontal="center" vertical="center" wrapText="1"/>
    </xf>
    <xf numFmtId="166" fontId="86" fillId="0" borderId="30" xfId="13" applyNumberFormat="1" applyFont="1" applyBorder="1" applyAlignment="1">
      <alignment horizontal="center" vertical="center" wrapText="1"/>
    </xf>
    <xf numFmtId="166" fontId="86" fillId="0" borderId="27" xfId="13" applyNumberFormat="1" applyFont="1" applyBorder="1" applyAlignment="1">
      <alignment horizontal="center" vertical="center" wrapText="1"/>
    </xf>
    <xf numFmtId="166" fontId="0" fillId="0" borderId="0" xfId="0" applyNumberFormat="1"/>
    <xf numFmtId="166" fontId="98" fillId="9" borderId="27" xfId="0" applyNumberFormat="1" applyFont="1" applyFill="1" applyBorder="1" applyAlignment="1">
      <alignment horizontal="center" vertical="center" wrapText="1"/>
    </xf>
    <xf numFmtId="0" fontId="83" fillId="0" borderId="0" xfId="0" applyFont="1" applyAlignment="1">
      <alignment wrapText="1"/>
    </xf>
    <xf numFmtId="10" fontId="86" fillId="0" borderId="1" xfId="7" applyNumberFormat="1" applyFont="1" applyFill="1" applyAlignment="1">
      <alignment horizontal="center" vertical="center" wrapText="1"/>
      <protection locked="0"/>
    </xf>
    <xf numFmtId="168" fontId="86" fillId="0" borderId="1" xfId="7" applyNumberFormat="1" applyFont="1" applyFill="1" applyAlignment="1">
      <alignment horizontal="center" vertical="center" wrapText="1"/>
      <protection locked="0"/>
    </xf>
    <xf numFmtId="0" fontId="64" fillId="0" borderId="1" xfId="10" applyFont="1" applyBorder="1" applyAlignment="1">
      <alignment vertical="center" wrapText="1"/>
    </xf>
    <xf numFmtId="0" fontId="64" fillId="0" borderId="1" xfId="0" applyFont="1" applyBorder="1" applyAlignment="1">
      <alignment horizontal="justify" vertical="top" wrapText="1"/>
    </xf>
    <xf numFmtId="0" fontId="64" fillId="6" borderId="1" xfId="10" applyFont="1" applyFill="1" applyBorder="1" applyAlignment="1">
      <alignment horizontal="left" vertical="center" wrapText="1" indent="1"/>
    </xf>
    <xf numFmtId="0" fontId="64" fillId="0" borderId="0" xfId="0" applyFont="1" applyAlignment="1">
      <alignment vertical="center"/>
    </xf>
    <xf numFmtId="0" fontId="64" fillId="0" borderId="27" xfId="0" applyFont="1" applyBorder="1" applyAlignment="1">
      <alignment horizontal="center" vertical="center" wrapText="1"/>
    </xf>
    <xf numFmtId="0" fontId="69" fillId="0" borderId="27" xfId="0" applyFont="1" applyBorder="1" applyAlignment="1">
      <alignment horizontal="center" vertical="center" wrapText="1"/>
    </xf>
    <xf numFmtId="49" fontId="69" fillId="0" borderId="27" xfId="0" applyNumberFormat="1" applyFont="1" applyBorder="1" applyAlignment="1">
      <alignment horizontal="center" vertical="center" wrapText="1"/>
    </xf>
    <xf numFmtId="166" fontId="83" fillId="0" borderId="30" xfId="0" applyNumberFormat="1" applyFont="1" applyBorder="1" applyAlignment="1">
      <alignment horizontal="center" vertical="center" wrapText="1"/>
    </xf>
    <xf numFmtId="49" fontId="64" fillId="0" borderId="27" xfId="0" applyNumberFormat="1" applyFont="1" applyBorder="1" applyAlignment="1">
      <alignment horizontal="center" vertical="center" wrapText="1"/>
    </xf>
    <xf numFmtId="0" fontId="86" fillId="0" borderId="27" xfId="0" applyFont="1" applyBorder="1" applyAlignment="1">
      <alignment vertical="center" wrapText="1"/>
    </xf>
    <xf numFmtId="166" fontId="83" fillId="0" borderId="27" xfId="0" applyNumberFormat="1" applyFont="1" applyBorder="1" applyAlignment="1">
      <alignment horizontal="center" vertical="center"/>
    </xf>
    <xf numFmtId="0" fontId="69" fillId="0" borderId="37" xfId="0" applyFont="1" applyBorder="1" applyAlignment="1">
      <alignment horizontal="center" vertical="center" wrapText="1"/>
    </xf>
    <xf numFmtId="166" fontId="64" fillId="0" borderId="30" xfId="0" applyNumberFormat="1" applyFont="1" applyBorder="1" applyAlignment="1">
      <alignment horizontal="center" vertical="center" wrapText="1"/>
    </xf>
    <xf numFmtId="166" fontId="64" fillId="0" borderId="27" xfId="0" applyNumberFormat="1" applyFont="1" applyBorder="1" applyAlignment="1">
      <alignment horizontal="center" vertical="center" wrapText="1"/>
    </xf>
    <xf numFmtId="166" fontId="64" fillId="0" borderId="27" xfId="0" quotePrefix="1" applyNumberFormat="1" applyFont="1" applyBorder="1" applyAlignment="1">
      <alignment horizontal="center" vertical="center" wrapText="1"/>
    </xf>
    <xf numFmtId="166" fontId="64" fillId="17" borderId="27" xfId="0" applyNumberFormat="1" applyFont="1" applyFill="1" applyBorder="1" applyAlignment="1">
      <alignment horizontal="center" vertical="center" wrapText="1"/>
    </xf>
    <xf numFmtId="166" fontId="98" fillId="9" borderId="30" xfId="0" applyNumberFormat="1" applyFont="1" applyFill="1" applyBorder="1" applyAlignment="1">
      <alignment horizontal="center" vertical="center" wrapText="1"/>
    </xf>
    <xf numFmtId="166" fontId="64" fillId="0" borderId="29" xfId="0" applyNumberFormat="1" applyFont="1" applyBorder="1" applyAlignment="1">
      <alignment horizontal="center" vertical="center" wrapText="1"/>
    </xf>
    <xf numFmtId="166" fontId="83" fillId="0" borderId="27" xfId="0" applyNumberFormat="1" applyFont="1" applyBorder="1" applyAlignment="1">
      <alignment horizontal="center" vertical="center" wrapText="1"/>
    </xf>
    <xf numFmtId="166" fontId="83" fillId="0" borderId="27" xfId="0" quotePrefix="1" applyNumberFormat="1" applyFont="1" applyBorder="1" applyAlignment="1">
      <alignment horizontal="center" vertical="center" wrapText="1"/>
    </xf>
    <xf numFmtId="49" fontId="86" fillId="0" borderId="27" xfId="0" applyNumberFormat="1" applyFont="1" applyBorder="1" applyAlignment="1">
      <alignment horizontal="center" vertical="center" wrapText="1"/>
    </xf>
    <xf numFmtId="0" fontId="86" fillId="0" borderId="27" xfId="0" applyFont="1" applyBorder="1" applyAlignment="1">
      <alignment vertical="center"/>
    </xf>
    <xf numFmtId="166" fontId="83" fillId="0" borderId="37" xfId="0" applyNumberFormat="1" applyFont="1" applyBorder="1" applyAlignment="1">
      <alignment horizontal="center" vertical="center"/>
    </xf>
    <xf numFmtId="166" fontId="83" fillId="0" borderId="27" xfId="0" quotePrefix="1" applyNumberFormat="1" applyFont="1" applyBorder="1" applyAlignment="1">
      <alignment horizontal="center" vertical="center"/>
    </xf>
    <xf numFmtId="0" fontId="86" fillId="12" borderId="1" xfId="0" applyFont="1" applyFill="1" applyBorder="1" applyAlignment="1">
      <alignment horizontal="center" vertical="center" wrapText="1"/>
    </xf>
    <xf numFmtId="0" fontId="86" fillId="12" borderId="2" xfId="0" applyFont="1" applyFill="1" applyBorder="1" applyAlignment="1">
      <alignment horizontal="center" vertical="center" wrapText="1"/>
    </xf>
    <xf numFmtId="0" fontId="86" fillId="12" borderId="1" xfId="0" applyFont="1" applyFill="1" applyBorder="1" applyAlignment="1">
      <alignment vertical="center" wrapText="1"/>
    </xf>
    <xf numFmtId="0" fontId="86" fillId="0" borderId="1" xfId="0" applyFont="1" applyBorder="1" applyAlignment="1">
      <alignment horizontal="center" vertical="center" wrapText="1"/>
    </xf>
    <xf numFmtId="0" fontId="86" fillId="0" borderId="1" xfId="0" applyFont="1" applyBorder="1" applyAlignment="1">
      <alignment vertical="center" wrapText="1"/>
    </xf>
    <xf numFmtId="166" fontId="86" fillId="0" borderId="0" xfId="2" applyNumberFormat="1" applyFont="1" applyAlignment="1">
      <alignment horizontal="center" vertical="center" wrapText="1"/>
    </xf>
    <xf numFmtId="166" fontId="86" fillId="0" borderId="1" xfId="0" applyNumberFormat="1" applyFont="1" applyBorder="1" applyAlignment="1">
      <alignment horizontal="center" vertical="center" wrapText="1"/>
    </xf>
    <xf numFmtId="166" fontId="64" fillId="0" borderId="1" xfId="0" applyNumberFormat="1" applyFont="1" applyBorder="1" applyAlignment="1">
      <alignment horizontal="center" vertical="center" wrapText="1"/>
    </xf>
    <xf numFmtId="166" fontId="88" fillId="5" borderId="1" xfId="0" applyNumberFormat="1" applyFont="1" applyFill="1" applyBorder="1" applyAlignment="1">
      <alignment horizontal="center" vertical="center" wrapText="1"/>
    </xf>
    <xf numFmtId="166" fontId="88" fillId="6" borderId="1" xfId="0" applyNumberFormat="1" applyFont="1" applyFill="1" applyBorder="1" applyAlignment="1">
      <alignment horizontal="center" vertical="center" wrapText="1"/>
    </xf>
    <xf numFmtId="166" fontId="88" fillId="0" borderId="1" xfId="0" applyNumberFormat="1" applyFont="1" applyBorder="1" applyAlignment="1">
      <alignment horizontal="center" vertical="center" wrapText="1"/>
    </xf>
    <xf numFmtId="166" fontId="83" fillId="0" borderId="1" xfId="0" applyNumberFormat="1" applyFont="1" applyBorder="1" applyAlignment="1">
      <alignment horizontal="center" vertical="center" wrapText="1"/>
    </xf>
    <xf numFmtId="0" fontId="69" fillId="0" borderId="1" xfId="0" applyFont="1" applyBorder="1" applyAlignment="1">
      <alignment horizontal="center" vertical="center" wrapText="1"/>
    </xf>
    <xf numFmtId="0" fontId="86" fillId="0" borderId="1" xfId="0" applyFont="1" applyBorder="1" applyAlignment="1">
      <alignment horizontal="center" vertical="center"/>
    </xf>
    <xf numFmtId="0" fontId="69" fillId="0" borderId="1" xfId="0" applyFont="1" applyBorder="1" applyAlignment="1">
      <alignment horizontal="justify" vertical="center" wrapText="1"/>
    </xf>
    <xf numFmtId="0" fontId="64" fillId="15" borderId="1" xfId="0" applyFont="1" applyFill="1" applyBorder="1" applyAlignment="1">
      <alignment horizontal="center" vertical="center"/>
    </xf>
    <xf numFmtId="0" fontId="64" fillId="0" borderId="1" xfId="0" applyFont="1" applyBorder="1" applyAlignment="1">
      <alignment horizontal="left" vertical="center" wrapText="1" indent="3"/>
    </xf>
    <xf numFmtId="166" fontId="64" fillId="15" borderId="1" xfId="0" applyNumberFormat="1" applyFont="1" applyFill="1" applyBorder="1" applyAlignment="1">
      <alignment horizontal="center" vertical="center"/>
    </xf>
    <xf numFmtId="0" fontId="64" fillId="0" borderId="1" xfId="0" applyFont="1" applyBorder="1" applyAlignment="1">
      <alignment horizontal="left" vertical="center" wrapText="1" indent="2"/>
    </xf>
    <xf numFmtId="0" fontId="69" fillId="0" borderId="1" xfId="0" applyFont="1" applyBorder="1" applyAlignment="1">
      <alignment vertical="center" wrapText="1"/>
    </xf>
    <xf numFmtId="166" fontId="83" fillId="0" borderId="1" xfId="0" applyNumberFormat="1" applyFont="1" applyBorder="1" applyAlignment="1">
      <alignment horizontal="center" vertical="center"/>
    </xf>
    <xf numFmtId="0" fontId="64" fillId="0" borderId="0" xfId="0" applyFont="1" applyAlignment="1">
      <alignment vertical="center" wrapText="1"/>
    </xf>
    <xf numFmtId="0" fontId="69" fillId="0" borderId="0" xfId="0" applyFont="1" applyAlignment="1">
      <alignment vertical="center" wrapText="1"/>
    </xf>
    <xf numFmtId="0" fontId="69" fillId="0" borderId="6" xfId="0" applyFont="1" applyBorder="1" applyAlignment="1">
      <alignment horizontal="center" vertical="center" wrapText="1"/>
    </xf>
    <xf numFmtId="0" fontId="69" fillId="0" borderId="1" xfId="0" quotePrefix="1" applyFont="1" applyBorder="1" applyAlignment="1">
      <alignment horizontal="center" vertical="center" wrapText="1"/>
    </xf>
    <xf numFmtId="166" fontId="64" fillId="9" borderId="1" xfId="0" applyNumberFormat="1" applyFont="1" applyFill="1" applyBorder="1" applyAlignment="1">
      <alignment horizontal="center" vertical="center" wrapText="1"/>
    </xf>
    <xf numFmtId="0" fontId="64" fillId="0" borderId="1" xfId="0" quotePrefix="1" applyFont="1" applyBorder="1" applyAlignment="1">
      <alignment horizontal="center" vertical="center" wrapText="1"/>
    </xf>
    <xf numFmtId="0" fontId="64" fillId="0" borderId="1" xfId="0" applyFont="1" applyBorder="1" applyAlignment="1">
      <alignment horizontal="left" vertical="center" wrapText="1" indent="1"/>
    </xf>
    <xf numFmtId="0" fontId="64" fillId="0" borderId="1" xfId="0" applyFont="1" applyBorder="1" applyAlignment="1">
      <alignment horizontal="center" vertical="center" wrapText="1"/>
    </xf>
    <xf numFmtId="166" fontId="86" fillId="0" borderId="30" xfId="13" applyNumberFormat="1" applyFont="1" applyBorder="1" applyAlignment="1">
      <alignment horizontal="center" vertical="center" wrapText="1" indent="1"/>
    </xf>
    <xf numFmtId="169" fontId="86" fillId="0" borderId="27" xfId="13" applyNumberFormat="1" applyFont="1" applyBorder="1" applyAlignment="1">
      <alignment horizontal="center" vertical="center" wrapText="1" indent="1"/>
    </xf>
    <xf numFmtId="169" fontId="86" fillId="0" borderId="30" xfId="13" applyNumberFormat="1" applyFont="1" applyBorder="1" applyAlignment="1">
      <alignment horizontal="center" vertical="center" wrapText="1" indent="1"/>
    </xf>
    <xf numFmtId="166" fontId="86" fillId="0" borderId="27" xfId="13" applyNumberFormat="1" applyFont="1" applyBorder="1" applyAlignment="1">
      <alignment horizontal="center" vertical="center" wrapText="1" indent="1"/>
    </xf>
    <xf numFmtId="0" fontId="86" fillId="0" borderId="27" xfId="8" applyFont="1" applyBorder="1" applyAlignment="1">
      <alignment horizontal="left" vertical="center" wrapText="1"/>
    </xf>
    <xf numFmtId="0" fontId="86" fillId="0" borderId="30" xfId="14" applyFont="1" applyBorder="1" applyAlignment="1">
      <alignment horizontal="center" vertical="center"/>
    </xf>
    <xf numFmtId="166" fontId="86" fillId="0" borderId="27" xfId="14" applyNumberFormat="1" applyFont="1" applyBorder="1" applyAlignment="1">
      <alignment horizontal="center" vertical="center"/>
    </xf>
    <xf numFmtId="0" fontId="86" fillId="0" borderId="27" xfId="14" applyFont="1" applyBorder="1" applyAlignment="1">
      <alignment horizontal="center" vertical="center"/>
    </xf>
    <xf numFmtId="166" fontId="86" fillId="0" borderId="27" xfId="8" applyNumberFormat="1" applyFont="1" applyBorder="1" applyAlignment="1">
      <alignment horizontal="center" vertical="center" wrapText="1"/>
    </xf>
    <xf numFmtId="0" fontId="83" fillId="0" borderId="41" xfId="8" applyFont="1" applyBorder="1" applyAlignment="1">
      <alignment horizontal="center" vertical="center" wrapText="1"/>
    </xf>
    <xf numFmtId="0" fontId="83" fillId="0" borderId="27" xfId="8" applyFont="1" applyBorder="1" applyAlignment="1">
      <alignment horizontal="center" vertical="center" wrapText="1"/>
    </xf>
    <xf numFmtId="0" fontId="83" fillId="0" borderId="29" xfId="14" quotePrefix="1" applyFont="1" applyBorder="1" applyAlignment="1">
      <alignment horizontal="center" vertical="center" wrapText="1"/>
    </xf>
    <xf numFmtId="0" fontId="83" fillId="0" borderId="43" xfId="8" applyFont="1" applyBorder="1" applyAlignment="1">
      <alignment horizontal="center" vertical="center" wrapText="1"/>
    </xf>
    <xf numFmtId="0" fontId="83" fillId="0" borderId="29" xfId="8" applyFont="1" applyBorder="1" applyAlignment="1">
      <alignment horizontal="center" vertical="center" wrapText="1"/>
    </xf>
    <xf numFmtId="166" fontId="86" fillId="0" borderId="27" xfId="8" applyNumberFormat="1" applyFont="1" applyBorder="1" applyAlignment="1">
      <alignment horizontal="center" vertical="center" wrapText="1" indent="1"/>
    </xf>
    <xf numFmtId="0" fontId="86" fillId="0" borderId="27" xfId="8" applyFont="1" applyBorder="1" applyAlignment="1">
      <alignment horizontal="left" vertical="center" wrapText="1" indent="1"/>
    </xf>
    <xf numFmtId="166" fontId="86" fillId="0" borderId="27" xfId="8" applyNumberFormat="1" applyFont="1" applyBorder="1" applyAlignment="1">
      <alignment horizontal="center" vertical="center" wrapText="1" indent="2"/>
    </xf>
    <xf numFmtId="166" fontId="0" fillId="10" borderId="9" xfId="0" applyNumberFormat="1" applyFill="1" applyBorder="1" applyAlignment="1">
      <alignment horizontal="center" vertical="center" wrapText="1"/>
    </xf>
    <xf numFmtId="3" fontId="0" fillId="10" borderId="1" xfId="0" applyNumberFormat="1" applyFill="1" applyBorder="1" applyAlignment="1">
      <alignment horizontal="center" vertical="center" wrapText="1"/>
    </xf>
    <xf numFmtId="0" fontId="7" fillId="10" borderId="1" xfId="0" applyFont="1" applyFill="1" applyBorder="1" applyAlignment="1">
      <alignment horizontal="center" vertical="center" wrapText="1"/>
    </xf>
    <xf numFmtId="166" fontId="69" fillId="0" borderId="6" xfId="0" applyNumberFormat="1" applyFont="1" applyBorder="1" applyAlignment="1">
      <alignment horizontal="center" wrapText="1"/>
    </xf>
    <xf numFmtId="166" fontId="69" fillId="0" borderId="9" xfId="0" applyNumberFormat="1" applyFont="1" applyBorder="1" applyAlignment="1">
      <alignment horizontal="center" wrapText="1"/>
    </xf>
    <xf numFmtId="166" fontId="69" fillId="0" borderId="4" xfId="0" applyNumberFormat="1" applyFont="1" applyBorder="1" applyAlignment="1">
      <alignment horizontal="center" wrapText="1"/>
    </xf>
    <xf numFmtId="166" fontId="64" fillId="0" borderId="6" xfId="0" applyNumberFormat="1" applyFont="1" applyBorder="1" applyAlignment="1">
      <alignment horizontal="center" wrapText="1"/>
    </xf>
    <xf numFmtId="166" fontId="64" fillId="0" borderId="4" xfId="0" applyNumberFormat="1" applyFont="1" applyBorder="1" applyAlignment="1">
      <alignment horizontal="center" wrapText="1"/>
    </xf>
    <xf numFmtId="3" fontId="14" fillId="10" borderId="1" xfId="7" applyFont="1" applyFill="1" applyBorder="1" applyAlignment="1">
      <alignment horizontal="center" vertical="center"/>
      <protection locked="0"/>
    </xf>
    <xf numFmtId="170" fontId="14" fillId="0" borderId="1" xfId="0" quotePrefix="1" applyNumberFormat="1" applyFont="1" applyBorder="1" applyAlignment="1">
      <alignment horizontal="center" vertical="center"/>
    </xf>
    <xf numFmtId="166" fontId="14" fillId="0" borderId="1" xfId="7" applyNumberFormat="1" applyFont="1" applyFill="1" applyBorder="1" applyAlignment="1">
      <alignment horizontal="center" vertical="center" wrapText="1"/>
      <protection locked="0"/>
    </xf>
    <xf numFmtId="166" fontId="14" fillId="0" borderId="1" xfId="7" quotePrefix="1" applyNumberFormat="1" applyFont="1" applyFill="1" applyBorder="1" applyAlignment="1">
      <alignment horizontal="center" vertical="center" wrapText="1"/>
      <protection locked="0"/>
    </xf>
    <xf numFmtId="10" fontId="14" fillId="0" borderId="1" xfId="7" applyNumberFormat="1" applyFont="1" applyFill="1" applyBorder="1" applyAlignment="1">
      <alignment horizontal="center" vertical="center" wrapText="1"/>
      <protection locked="0"/>
    </xf>
    <xf numFmtId="0" fontId="19" fillId="0" borderId="1" xfId="0" quotePrefix="1" applyFont="1" applyBorder="1" applyAlignment="1">
      <alignment horizontal="center" vertical="center"/>
    </xf>
    <xf numFmtId="0" fontId="19" fillId="0" borderId="1" xfId="3" applyFont="1" applyBorder="1" applyAlignment="1">
      <alignment horizontal="center" vertical="center" wrapText="1"/>
    </xf>
    <xf numFmtId="166" fontId="19" fillId="0" borderId="1" xfId="7" applyNumberFormat="1" applyFont="1" applyFill="1" applyBorder="1" applyAlignment="1">
      <alignment horizontal="center" vertical="center" wrapText="1"/>
      <protection locked="0"/>
    </xf>
    <xf numFmtId="166" fontId="19" fillId="0" borderId="1" xfId="7" quotePrefix="1" applyNumberFormat="1" applyFont="1" applyFill="1" applyBorder="1" applyAlignment="1">
      <alignment horizontal="center" vertical="center" wrapText="1"/>
      <protection locked="0"/>
    </xf>
    <xf numFmtId="10" fontId="19" fillId="0" borderId="1" xfId="7" applyNumberFormat="1" applyFont="1" applyFill="1" applyBorder="1" applyAlignment="1">
      <alignment horizontal="center" vertical="center" wrapText="1"/>
      <protection locked="0"/>
    </xf>
    <xf numFmtId="3" fontId="113" fillId="7" borderId="1" xfId="7" applyFont="1" applyFill="1" applyBorder="1" applyAlignment="1">
      <alignment horizontal="center" vertical="center"/>
      <protection locked="0"/>
    </xf>
    <xf numFmtId="166" fontId="64" fillId="20" borderId="37" xfId="0" applyNumberFormat="1" applyFont="1" applyFill="1" applyBorder="1" applyAlignment="1">
      <alignment wrapText="1"/>
    </xf>
    <xf numFmtId="0" fontId="63" fillId="19" borderId="16" xfId="0" applyFont="1" applyFill="1" applyBorder="1" applyAlignment="1">
      <alignment horizontal="center" vertical="center"/>
    </xf>
    <xf numFmtId="0" fontId="0" fillId="19" borderId="17" xfId="0" applyFill="1" applyBorder="1" applyAlignment="1">
      <alignment horizontal="center" vertical="center"/>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15" borderId="2" xfId="0" applyFont="1" applyFill="1" applyBorder="1" applyAlignment="1">
      <alignment horizontal="left" vertical="center" wrapText="1"/>
    </xf>
    <xf numFmtId="0" fontId="19" fillId="15" borderId="10" xfId="0" applyFont="1" applyFill="1" applyBorder="1" applyAlignment="1">
      <alignment horizontal="left" vertical="center" wrapText="1"/>
    </xf>
    <xf numFmtId="0" fontId="19" fillId="15" borderId="9" xfId="0" applyFont="1" applyFill="1" applyBorder="1" applyAlignment="1">
      <alignment horizontal="left" vertical="center" wrapText="1"/>
    </xf>
    <xf numFmtId="0" fontId="19" fillId="15" borderId="2" xfId="0" applyFont="1" applyFill="1" applyBorder="1" applyAlignment="1">
      <alignment horizontal="left" vertical="top" wrapText="1"/>
    </xf>
    <xf numFmtId="0" fontId="19" fillId="15" borderId="10" xfId="0" applyFont="1" applyFill="1" applyBorder="1" applyAlignment="1">
      <alignment horizontal="left" vertical="top" wrapText="1"/>
    </xf>
    <xf numFmtId="0" fontId="19" fillId="15" borderId="9" xfId="0" applyFont="1" applyFill="1" applyBorder="1" applyAlignment="1">
      <alignment horizontal="left" vertical="top" wrapText="1"/>
    </xf>
    <xf numFmtId="0" fontId="19" fillId="10" borderId="2" xfId="0" applyFont="1" applyFill="1" applyBorder="1" applyAlignment="1">
      <alignment horizontal="left" vertical="center" wrapText="1"/>
    </xf>
    <xf numFmtId="0" fontId="19" fillId="10" borderId="10" xfId="0" applyFont="1" applyFill="1" applyBorder="1" applyAlignment="1">
      <alignment horizontal="left" vertical="center" wrapText="1"/>
    </xf>
    <xf numFmtId="0" fontId="19" fillId="10" borderId="9" xfId="0" applyFont="1" applyFill="1" applyBorder="1" applyAlignment="1">
      <alignment horizontal="left" vertical="center" wrapText="1"/>
    </xf>
    <xf numFmtId="0" fontId="108" fillId="0" borderId="0" xfId="0" applyFont="1" applyAlignment="1">
      <alignment wrapText="1"/>
    </xf>
    <xf numFmtId="0" fontId="13" fillId="6" borderId="1" xfId="0" applyFont="1" applyFill="1" applyBorder="1" applyAlignment="1">
      <alignment horizontal="center" vertical="center" wrapText="1"/>
    </xf>
    <xf numFmtId="0" fontId="13" fillId="0" borderId="0" xfId="0" applyFont="1" applyAlignment="1">
      <alignment horizontal="justify" vertical="center" wrapText="1"/>
    </xf>
    <xf numFmtId="0" fontId="67" fillId="0" borderId="0" xfId="0" applyFont="1" applyAlignment="1">
      <alignment horizontal="justify" vertical="center" wrapText="1"/>
    </xf>
    <xf numFmtId="0" fontId="65" fillId="0" borderId="0" xfId="0" applyFont="1" applyAlignment="1">
      <alignment horizontal="justify" vertical="center" wrapText="1"/>
    </xf>
    <xf numFmtId="0" fontId="66" fillId="0" borderId="0" xfId="0" applyFont="1" applyAlignment="1">
      <alignment horizontal="justify"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56" fillId="10" borderId="2" xfId="0" applyFont="1" applyFill="1" applyBorder="1" applyAlignment="1">
      <alignment horizontal="center" vertical="center" wrapText="1"/>
    </xf>
    <xf numFmtId="0" fontId="56" fillId="10" borderId="10" xfId="0" applyFont="1" applyFill="1" applyBorder="1" applyAlignment="1">
      <alignment horizontal="center" vertical="center" wrapText="1"/>
    </xf>
    <xf numFmtId="0" fontId="56" fillId="10" borderId="9" xfId="0" applyFont="1" applyFill="1" applyBorder="1" applyAlignment="1">
      <alignment horizontal="center" vertical="center" wrapText="1"/>
    </xf>
    <xf numFmtId="0" fontId="19" fillId="10" borderId="2" xfId="0" applyFont="1" applyFill="1" applyBorder="1" applyAlignment="1">
      <alignment horizontal="center" vertical="center" wrapText="1"/>
    </xf>
    <xf numFmtId="0" fontId="19" fillId="10" borderId="10" xfId="0" applyFont="1" applyFill="1" applyBorder="1" applyAlignment="1">
      <alignment horizontal="center" vertical="center" wrapText="1"/>
    </xf>
    <xf numFmtId="0" fontId="19" fillId="10" borderId="9"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9" fillId="0" borderId="0" xfId="0" applyFont="1" applyAlignment="1">
      <alignment horizontal="center" vertical="center" wrapText="1"/>
    </xf>
    <xf numFmtId="0" fontId="26" fillId="10" borderId="2" xfId="0" applyFont="1" applyFill="1" applyBorder="1" applyAlignment="1">
      <alignment horizontal="center" vertical="center" wrapText="1"/>
    </xf>
    <xf numFmtId="0" fontId="26" fillId="10" borderId="10" xfId="0" applyFont="1" applyFill="1" applyBorder="1" applyAlignment="1">
      <alignment horizontal="center" vertical="center" wrapText="1"/>
    </xf>
    <xf numFmtId="0" fontId="26" fillId="10" borderId="9" xfId="0" applyFont="1" applyFill="1" applyBorder="1" applyAlignment="1">
      <alignment horizontal="center" vertical="center" wrapText="1"/>
    </xf>
    <xf numFmtId="0" fontId="14" fillId="0" borderId="0" xfId="0" applyFont="1" applyAlignment="1"/>
    <xf numFmtId="0" fontId="0" fillId="0" borderId="0" xfId="0" applyAlignment="1"/>
    <xf numFmtId="0" fontId="19" fillId="6" borderId="8" xfId="0" applyFont="1" applyFill="1" applyBorder="1" applyAlignment="1">
      <alignment horizontal="center" vertical="center" wrapText="1"/>
    </xf>
    <xf numFmtId="0" fontId="19" fillId="6" borderId="20"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11"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4" xfId="0" applyFont="1" applyBorder="1" applyAlignment="1">
      <alignment horizontal="center" vertical="center" wrapText="1"/>
    </xf>
    <xf numFmtId="0" fontId="19" fillId="6" borderId="11"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6" borderId="4"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6" xfId="0" applyFont="1" applyBorder="1" applyAlignment="1">
      <alignment horizontal="center" vertical="center" wrapText="1"/>
    </xf>
    <xf numFmtId="0" fontId="19" fillId="6" borderId="12" xfId="0" applyFont="1" applyFill="1" applyBorder="1" applyAlignment="1">
      <alignment horizontal="center" vertical="center" wrapText="1"/>
    </xf>
    <xf numFmtId="0" fontId="19" fillId="6" borderId="14"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4" fillId="0" borderId="0" xfId="0" applyFont="1" applyAlignment="1">
      <alignment horizontal="left" vertical="top"/>
    </xf>
    <xf numFmtId="0" fontId="0" fillId="0" borderId="0" xfId="0" applyAlignment="1">
      <alignment horizontal="left" vertical="top"/>
    </xf>
    <xf numFmtId="0" fontId="21" fillId="0" borderId="0" xfId="0" applyFont="1" applyAlignment="1">
      <alignment horizontal="left" vertical="top" wrapText="1"/>
    </xf>
    <xf numFmtId="0" fontId="19" fillId="8" borderId="2" xfId="10" applyFont="1" applyFill="1" applyBorder="1" applyAlignment="1">
      <alignment horizontal="center"/>
    </xf>
    <xf numFmtId="0" fontId="19" fillId="8" borderId="10" xfId="10" applyFont="1" applyFill="1" applyBorder="1" applyAlignment="1">
      <alignment horizontal="center"/>
    </xf>
    <xf numFmtId="0" fontId="19" fillId="8" borderId="9" xfId="10" applyFont="1" applyFill="1" applyBorder="1" applyAlignment="1">
      <alignment horizontal="center"/>
    </xf>
    <xf numFmtId="0" fontId="19" fillId="8" borderId="14" xfId="10" applyFont="1" applyFill="1" applyBorder="1" applyAlignment="1">
      <alignment horizontal="center"/>
    </xf>
    <xf numFmtId="0" fontId="19" fillId="8" borderId="2" xfId="10" applyFont="1" applyFill="1" applyBorder="1" applyAlignment="1">
      <alignment horizontal="center" wrapText="1"/>
    </xf>
    <xf numFmtId="0" fontId="19" fillId="8" borderId="10" xfId="10" applyFont="1" applyFill="1" applyBorder="1" applyAlignment="1">
      <alignment horizontal="center" wrapText="1"/>
    </xf>
    <xf numFmtId="0" fontId="19" fillId="8" borderId="14" xfId="10" applyFont="1" applyFill="1" applyBorder="1" applyAlignment="1">
      <alignment horizontal="center" wrapText="1"/>
    </xf>
    <xf numFmtId="0" fontId="19" fillId="8" borderId="9" xfId="10" applyFont="1" applyFill="1" applyBorder="1" applyAlignment="1">
      <alignment horizontal="center" wrapText="1"/>
    </xf>
    <xf numFmtId="0" fontId="19" fillId="8" borderId="2"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0" borderId="1" xfId="0" applyFont="1" applyBorder="1" applyAlignment="1">
      <alignment horizontal="center"/>
    </xf>
    <xf numFmtId="0" fontId="14" fillId="0" borderId="3" xfId="0" applyFont="1" applyBorder="1" applyAlignment="1">
      <alignment horizontal="center"/>
    </xf>
    <xf numFmtId="0" fontId="19" fillId="8" borderId="2" xfId="10" applyFont="1" applyFill="1" applyBorder="1" applyAlignment="1">
      <alignment horizontal="center" vertical="center"/>
    </xf>
    <xf numFmtId="0" fontId="19" fillId="8" borderId="10" xfId="10" applyFont="1" applyFill="1" applyBorder="1" applyAlignment="1">
      <alignment horizontal="center" vertical="center"/>
    </xf>
    <xf numFmtId="0" fontId="19" fillId="8" borderId="9" xfId="10" applyFont="1" applyFill="1" applyBorder="1" applyAlignment="1">
      <alignment horizontal="center" vertical="center"/>
    </xf>
    <xf numFmtId="0" fontId="19" fillId="8" borderId="2" xfId="10" applyFont="1" applyFill="1" applyBorder="1" applyAlignment="1">
      <alignment horizontal="center" vertical="center" wrapText="1"/>
    </xf>
    <xf numFmtId="0" fontId="19" fillId="8" borderId="10" xfId="10" applyFont="1" applyFill="1" applyBorder="1" applyAlignment="1">
      <alignment horizontal="center" vertical="center" wrapText="1"/>
    </xf>
    <xf numFmtId="0" fontId="19" fillId="8" borderId="14" xfId="10" applyFont="1" applyFill="1" applyBorder="1" applyAlignment="1">
      <alignment horizontal="center" vertical="center" wrapText="1"/>
    </xf>
    <xf numFmtId="0" fontId="19" fillId="8" borderId="9" xfId="10" applyFont="1" applyFill="1" applyBorder="1" applyAlignment="1">
      <alignment horizontal="center" vertical="center" wrapText="1"/>
    </xf>
    <xf numFmtId="0" fontId="27" fillId="0" borderId="0" xfId="0" applyFont="1" applyAlignment="1">
      <alignment horizontal="left" vertical="top" wrapText="1"/>
    </xf>
    <xf numFmtId="0" fontId="14" fillId="11" borderId="27" xfId="0" applyFont="1" applyFill="1" applyBorder="1" applyAlignment="1">
      <alignment vertical="center" wrapText="1"/>
    </xf>
    <xf numFmtId="0" fontId="26" fillId="6" borderId="8" xfId="0" applyFont="1" applyFill="1" applyBorder="1" applyAlignment="1">
      <alignment horizontal="center" vertical="center" wrapText="1"/>
    </xf>
    <xf numFmtId="0" fontId="26" fillId="6" borderId="11" xfId="0" applyFont="1" applyFill="1" applyBorder="1" applyAlignment="1">
      <alignment horizontal="center" vertical="center" wrapText="1"/>
    </xf>
    <xf numFmtId="0" fontId="26" fillId="6" borderId="12" xfId="0" applyFont="1" applyFill="1" applyBorder="1" applyAlignment="1">
      <alignment horizontal="center" vertical="center" wrapText="1"/>
    </xf>
    <xf numFmtId="0" fontId="26" fillId="6" borderId="13" xfId="0" applyFont="1" applyFill="1" applyBorder="1" applyAlignment="1">
      <alignment horizontal="center" vertical="center" wrapText="1"/>
    </xf>
    <xf numFmtId="0" fontId="14" fillId="15" borderId="27" xfId="0" applyFont="1" applyFill="1" applyBorder="1" applyAlignment="1">
      <alignment vertical="center" wrapText="1"/>
    </xf>
    <xf numFmtId="0" fontId="64" fillId="15" borderId="28" xfId="0" applyFont="1" applyFill="1" applyBorder="1" applyAlignment="1">
      <alignment wrapText="1"/>
    </xf>
    <xf numFmtId="0" fontId="0" fillId="0" borderId="0" xfId="0" applyAlignment="1">
      <alignment horizontal="left" vertical="center" wrapText="1"/>
    </xf>
    <xf numFmtId="168" fontId="14" fillId="6" borderId="28" xfId="0" applyNumberFormat="1" applyFont="1" applyFill="1" applyBorder="1" applyAlignment="1">
      <alignment horizontal="right" vertical="center" wrapText="1"/>
    </xf>
    <xf numFmtId="0" fontId="14" fillId="6" borderId="27" xfId="0" applyFont="1" applyFill="1" applyBorder="1" applyAlignment="1">
      <alignment horizontal="center" vertical="center" wrapText="1"/>
    </xf>
    <xf numFmtId="0" fontId="14" fillId="6" borderId="27" xfId="0" applyFont="1" applyFill="1" applyBorder="1" applyAlignment="1">
      <alignment vertical="center" wrapText="1"/>
    </xf>
    <xf numFmtId="0" fontId="14" fillId="15" borderId="31" xfId="0" applyFont="1" applyFill="1" applyBorder="1" applyAlignment="1">
      <alignment horizontal="right" vertical="center" wrapText="1"/>
    </xf>
    <xf numFmtId="0" fontId="14" fillId="15" borderId="32" xfId="0" applyFont="1" applyFill="1" applyBorder="1" applyAlignment="1">
      <alignment horizontal="right" vertical="center" wrapText="1"/>
    </xf>
    <xf numFmtId="0" fontId="14" fillId="15" borderId="33" xfId="0" applyFont="1" applyFill="1" applyBorder="1" applyAlignment="1">
      <alignment horizontal="right" vertical="center" wrapText="1"/>
    </xf>
    <xf numFmtId="0" fontId="14" fillId="15" borderId="34" xfId="0" applyFont="1" applyFill="1" applyBorder="1" applyAlignment="1">
      <alignment horizontal="right" vertical="center" wrapText="1"/>
    </xf>
    <xf numFmtId="0" fontId="14" fillId="15" borderId="35" xfId="0" applyFont="1" applyFill="1" applyBorder="1" applyAlignment="1">
      <alignment horizontal="right" vertical="center" wrapText="1"/>
    </xf>
    <xf numFmtId="0" fontId="14" fillId="15" borderId="36" xfId="0" applyFont="1" applyFill="1" applyBorder="1" applyAlignment="1">
      <alignment horizontal="right" vertical="center" wrapText="1"/>
    </xf>
    <xf numFmtId="167" fontId="14" fillId="6" borderId="29" xfId="0" applyNumberFormat="1" applyFont="1" applyFill="1" applyBorder="1" applyAlignment="1">
      <alignment horizontal="right" vertical="center" wrapText="1"/>
    </xf>
    <xf numFmtId="167" fontId="14" fillId="6" borderId="30" xfId="0" applyNumberFormat="1" applyFont="1" applyFill="1" applyBorder="1" applyAlignment="1">
      <alignment horizontal="right" vertical="center" wrapText="1"/>
    </xf>
    <xf numFmtId="0" fontId="14" fillId="6" borderId="31" xfId="0" applyFont="1" applyFill="1" applyBorder="1" applyAlignment="1">
      <alignment horizontal="right" vertical="center" wrapText="1"/>
    </xf>
    <xf numFmtId="0" fontId="14" fillId="6" borderId="32" xfId="0" applyFont="1" applyFill="1" applyBorder="1" applyAlignment="1">
      <alignment horizontal="right" vertical="center" wrapText="1"/>
    </xf>
    <xf numFmtId="0" fontId="14" fillId="6" borderId="33" xfId="0" applyFont="1" applyFill="1" applyBorder="1" applyAlignment="1">
      <alignment horizontal="right" vertical="center" wrapText="1"/>
    </xf>
    <xf numFmtId="0" fontId="14" fillId="6" borderId="34" xfId="0" applyFont="1" applyFill="1" applyBorder="1" applyAlignment="1">
      <alignment horizontal="right" vertical="center" wrapText="1"/>
    </xf>
    <xf numFmtId="0" fontId="14" fillId="6" borderId="35" xfId="0" applyFont="1" applyFill="1" applyBorder="1" applyAlignment="1">
      <alignment horizontal="right" vertical="center" wrapText="1"/>
    </xf>
    <xf numFmtId="0" fontId="14" fillId="6" borderId="36" xfId="0" applyFont="1" applyFill="1" applyBorder="1" applyAlignment="1">
      <alignment horizontal="right" vertical="center" wrapText="1"/>
    </xf>
    <xf numFmtId="0" fontId="33" fillId="6" borderId="28" xfId="0" applyFont="1" applyFill="1" applyBorder="1" applyAlignment="1">
      <alignment horizontal="right" vertical="center" wrapText="1"/>
    </xf>
    <xf numFmtId="0" fontId="30" fillId="6" borderId="27" xfId="0" applyFont="1" applyFill="1" applyBorder="1" applyAlignment="1">
      <alignment vertical="center" wrapText="1"/>
    </xf>
    <xf numFmtId="168" fontId="14" fillId="6" borderId="29" xfId="0" applyNumberFormat="1" applyFont="1" applyFill="1" applyBorder="1" applyAlignment="1">
      <alignment horizontal="right" vertical="center" wrapText="1"/>
    </xf>
    <xf numFmtId="168" fontId="14" fillId="6" borderId="30" xfId="0" applyNumberFormat="1" applyFont="1" applyFill="1" applyBorder="1" applyAlignment="1">
      <alignment horizontal="right" vertical="center" wrapText="1"/>
    </xf>
    <xf numFmtId="0" fontId="14" fillId="15" borderId="28" xfId="0" applyFont="1" applyFill="1" applyBorder="1" applyAlignment="1">
      <alignment horizontal="center" vertical="center"/>
    </xf>
    <xf numFmtId="166" fontId="86" fillId="20" borderId="29" xfId="0" applyNumberFormat="1" applyFont="1" applyFill="1" applyBorder="1" applyAlignment="1">
      <alignment vertical="center" wrapText="1"/>
    </xf>
    <xf numFmtId="166" fontId="86" fillId="20" borderId="30" xfId="0" applyNumberFormat="1" applyFont="1" applyFill="1" applyBorder="1" applyAlignment="1">
      <alignment vertical="center" wrapText="1"/>
    </xf>
    <xf numFmtId="0" fontId="19" fillId="10" borderId="27" xfId="0" applyFont="1" applyFill="1" applyBorder="1" applyAlignment="1">
      <alignment horizontal="left"/>
    </xf>
    <xf numFmtId="0" fontId="14" fillId="15" borderId="28" xfId="0" applyFont="1" applyFill="1" applyBorder="1" applyAlignment="1">
      <alignment vertical="center" wrapText="1"/>
    </xf>
    <xf numFmtId="0" fontId="41" fillId="0" borderId="27" xfId="0" applyFont="1" applyBorder="1" applyAlignment="1">
      <alignment vertical="center"/>
    </xf>
    <xf numFmtId="0" fontId="106" fillId="0" borderId="27" xfId="0" applyFont="1" applyBorder="1" applyAlignment="1">
      <alignment vertical="center"/>
    </xf>
    <xf numFmtId="0" fontId="13" fillId="0" borderId="27" xfId="0" applyFont="1" applyBorder="1" applyAlignment="1">
      <alignment horizontal="center" vertical="center" wrapText="1"/>
    </xf>
    <xf numFmtId="0" fontId="13" fillId="8" borderId="27" xfId="0" applyFont="1" applyFill="1" applyBorder="1" applyAlignment="1">
      <alignment horizontal="left" vertical="center"/>
    </xf>
    <xf numFmtId="167" fontId="0" fillId="0" borderId="27" xfId="0" applyNumberFormat="1" applyBorder="1" applyAlignment="1">
      <alignment horizontal="right" vertical="center" wrapText="1"/>
    </xf>
    <xf numFmtId="14" fontId="14" fillId="0" borderId="0" xfId="0" applyNumberFormat="1" applyFont="1" applyAlignment="1">
      <alignment horizontal="left"/>
    </xf>
    <xf numFmtId="49" fontId="37" fillId="12" borderId="0" xfId="0" applyNumberFormat="1" applyFont="1" applyFill="1" applyAlignment="1">
      <alignment horizontal="justify" vertical="center" wrapText="1"/>
    </xf>
    <xf numFmtId="0" fontId="88" fillId="0" borderId="27" xfId="0" applyFont="1" applyBorder="1" applyAlignment="1">
      <alignment horizontal="center" vertical="center" wrapText="1"/>
    </xf>
    <xf numFmtId="0" fontId="13" fillId="0" borderId="1" xfId="0" applyFont="1" applyBorder="1" applyAlignment="1">
      <alignment horizontal="center"/>
    </xf>
    <xf numFmtId="0" fontId="109" fillId="0" borderId="0" xfId="0" applyFont="1" applyAlignment="1"/>
    <xf numFmtId="0" fontId="69" fillId="0" borderId="27" xfId="0" applyFont="1" applyBorder="1" applyAlignment="1">
      <alignment horizontal="center" vertical="center" wrapText="1"/>
    </xf>
    <xf numFmtId="0" fontId="88" fillId="0" borderId="29" xfId="0" applyFont="1" applyBorder="1" applyAlignment="1">
      <alignment horizontal="center" vertical="center" wrapText="1"/>
    </xf>
    <xf numFmtId="0" fontId="69" fillId="0" borderId="39" xfId="0" applyFont="1" applyBorder="1" applyAlignment="1">
      <alignment horizontal="center" vertical="center" wrapText="1"/>
    </xf>
    <xf numFmtId="0" fontId="88" fillId="0" borderId="37" xfId="0" applyFont="1" applyBorder="1" applyAlignment="1">
      <alignment horizontal="center" vertical="center" wrapText="1"/>
    </xf>
    <xf numFmtId="0" fontId="0" fillId="0" borderId="0" xfId="0" applyAlignment="1">
      <alignment vertical="center" wrapText="1"/>
    </xf>
    <xf numFmtId="0" fontId="88" fillId="12" borderId="41" xfId="0" applyFont="1" applyFill="1" applyBorder="1" applyAlignment="1">
      <alignment horizontal="center" vertical="center" wrapText="1"/>
    </xf>
    <xf numFmtId="0" fontId="88" fillId="0" borderId="41" xfId="0" applyFont="1" applyBorder="1" applyAlignment="1">
      <alignment horizontal="center" vertical="center" wrapText="1"/>
    </xf>
    <xf numFmtId="0" fontId="88" fillId="0" borderId="0" xfId="0" applyFont="1" applyAlignment="1">
      <alignment horizontal="center" vertical="center" wrapText="1"/>
    </xf>
    <xf numFmtId="0" fontId="88" fillId="0" borderId="45" xfId="0" applyFont="1" applyBorder="1" applyAlignment="1">
      <alignment horizontal="center" vertical="center" wrapText="1"/>
    </xf>
    <xf numFmtId="0" fontId="88" fillId="0" borderId="46" xfId="0" applyFont="1" applyBorder="1" applyAlignment="1">
      <alignment horizontal="center" vertical="center" wrapText="1"/>
    </xf>
    <xf numFmtId="0" fontId="88" fillId="0" borderId="17" xfId="0" applyFont="1" applyBorder="1" applyAlignment="1">
      <alignment horizontal="center" vertical="center" wrapText="1"/>
    </xf>
    <xf numFmtId="0" fontId="88" fillId="12" borderId="0" xfId="0" applyFont="1" applyFill="1" applyAlignment="1">
      <alignment horizontal="center" vertical="center" wrapText="1"/>
    </xf>
    <xf numFmtId="49" fontId="21" fillId="0" borderId="0" xfId="0" applyNumberFormat="1" applyFont="1" applyAlignment="1">
      <alignment vertical="center"/>
    </xf>
    <xf numFmtId="49" fontId="14" fillId="0" borderId="0" xfId="0" applyNumberFormat="1" applyFont="1" applyAlignment="1">
      <alignment vertical="center"/>
    </xf>
    <xf numFmtId="49" fontId="37" fillId="0" borderId="0" xfId="0" applyNumberFormat="1" applyFont="1" applyAlignment="1">
      <alignment horizontal="center" vertical="center"/>
    </xf>
    <xf numFmtId="49" fontId="14" fillId="0" borderId="27" xfId="0" applyNumberFormat="1" applyFont="1" applyBorder="1" applyAlignment="1">
      <alignment horizontal="center" vertical="center"/>
    </xf>
    <xf numFmtId="49" fontId="19" fillId="0" borderId="29" xfId="0" applyNumberFormat="1" applyFont="1" applyBorder="1" applyAlignment="1">
      <alignment horizontal="center" vertical="center"/>
    </xf>
    <xf numFmtId="49" fontId="19" fillId="0" borderId="27" xfId="0" applyNumberFormat="1" applyFont="1" applyBorder="1" applyAlignment="1">
      <alignment horizontal="center" vertical="center"/>
    </xf>
    <xf numFmtId="49" fontId="19" fillId="0" borderId="27" xfId="0" applyNumberFormat="1" applyFont="1" applyBorder="1" applyAlignment="1">
      <alignment horizontal="center" vertical="center" wrapText="1"/>
    </xf>
    <xf numFmtId="49" fontId="19" fillId="0" borderId="42" xfId="0" applyNumberFormat="1" applyFont="1" applyBorder="1" applyAlignment="1">
      <alignment horizontal="center" vertical="center"/>
    </xf>
    <xf numFmtId="49" fontId="19" fillId="0" borderId="30" xfId="0" applyNumberFormat="1" applyFont="1" applyBorder="1" applyAlignment="1">
      <alignment horizontal="center" vertical="center"/>
    </xf>
    <xf numFmtId="49" fontId="19" fillId="0" borderId="43" xfId="0" applyNumberFormat="1" applyFont="1" applyBorder="1" applyAlignment="1">
      <alignment horizontal="center" vertical="center"/>
    </xf>
    <xf numFmtId="166" fontId="98" fillId="9" borderId="27" xfId="0" applyNumberFormat="1" applyFont="1" applyFill="1" applyBorder="1" applyAlignment="1">
      <alignment horizontal="center" vertical="center" wrapText="1"/>
    </xf>
    <xf numFmtId="166" fontId="69" fillId="0" borderId="30" xfId="0" applyNumberFormat="1" applyFont="1" applyBorder="1" applyAlignment="1">
      <alignment horizontal="center" vertical="center" wrapText="1"/>
    </xf>
    <xf numFmtId="166" fontId="64" fillId="0" borderId="27" xfId="0" applyNumberFormat="1" applyFont="1" applyBorder="1" applyAlignment="1">
      <alignment horizontal="center" vertical="center" wrapText="1"/>
    </xf>
    <xf numFmtId="49" fontId="38" fillId="0" borderId="0" xfId="0" applyNumberFormat="1" applyFont="1" applyAlignment="1">
      <alignment horizontal="justify" vertical="center" wrapText="1"/>
    </xf>
    <xf numFmtId="166" fontId="98" fillId="9" borderId="29" xfId="0" applyNumberFormat="1" applyFont="1" applyFill="1" applyBorder="1" applyAlignment="1">
      <alignment horizontal="center" vertical="center" wrapText="1"/>
    </xf>
    <xf numFmtId="166" fontId="69" fillId="0" borderId="27" xfId="0" applyNumberFormat="1" applyFont="1" applyBorder="1" applyAlignment="1">
      <alignment horizontal="center" vertical="center" wrapText="1"/>
    </xf>
    <xf numFmtId="49" fontId="36" fillId="0" borderId="0" xfId="0" applyNumberFormat="1" applyFont="1" applyAlignment="1">
      <alignment horizontal="justify" vertical="center" wrapText="1"/>
    </xf>
    <xf numFmtId="49" fontId="14" fillId="0" borderId="0" xfId="0" applyNumberFormat="1" applyFont="1" applyAlignment="1">
      <alignment vertical="center" wrapText="1"/>
    </xf>
    <xf numFmtId="49" fontId="46" fillId="0" borderId="0" xfId="0" applyNumberFormat="1" applyFont="1" applyAlignment="1">
      <alignment vertical="center" wrapText="1"/>
    </xf>
    <xf numFmtId="49" fontId="37" fillId="0" borderId="0" xfId="0" applyNumberFormat="1" applyFont="1" applyAlignment="1">
      <alignment horizontal="justify" vertical="center" wrapText="1"/>
    </xf>
    <xf numFmtId="49" fontId="37" fillId="0" borderId="0" xfId="0" applyNumberFormat="1" applyFont="1" applyAlignment="1">
      <alignment horizontal="center" vertical="center" wrapText="1"/>
    </xf>
    <xf numFmtId="49" fontId="37" fillId="0" borderId="0" xfId="0" applyNumberFormat="1" applyFont="1" applyAlignment="1">
      <alignment vertical="center" wrapText="1"/>
    </xf>
    <xf numFmtId="49" fontId="19" fillId="0" borderId="44" xfId="0" applyNumberFormat="1" applyFont="1" applyBorder="1" applyAlignment="1">
      <alignment horizontal="center" vertical="center"/>
    </xf>
    <xf numFmtId="49" fontId="37" fillId="12" borderId="0" xfId="0" applyNumberFormat="1" applyFont="1" applyFill="1" applyAlignment="1">
      <alignment vertical="center" wrapText="1"/>
    </xf>
    <xf numFmtId="49" fontId="38" fillId="0" borderId="0" xfId="0" applyNumberFormat="1" applyFont="1" applyAlignment="1">
      <alignment horizontal="justify" vertical="center"/>
    </xf>
    <xf numFmtId="49" fontId="46" fillId="12" borderId="0" xfId="0" applyNumberFormat="1" applyFont="1" applyFill="1" applyAlignment="1"/>
    <xf numFmtId="49" fontId="36" fillId="0" borderId="0" xfId="0" applyNumberFormat="1" applyFont="1" applyAlignment="1">
      <alignment horizontal="justify" vertical="center"/>
    </xf>
    <xf numFmtId="49" fontId="46" fillId="0" borderId="0" xfId="0" applyNumberFormat="1" applyFont="1" applyAlignment="1"/>
    <xf numFmtId="49" fontId="40" fillId="0" borderId="0" xfId="0" applyNumberFormat="1" applyFont="1" applyAlignment="1">
      <alignment horizontal="justify" vertical="center" wrapText="1"/>
    </xf>
    <xf numFmtId="0" fontId="21" fillId="0" borderId="0" xfId="0" applyFont="1" applyAlignment="1">
      <alignment horizontal="left" vertical="center"/>
    </xf>
    <xf numFmtId="0" fontId="19" fillId="0" borderId="29" xfId="0" applyFont="1" applyBorder="1" applyAlignment="1">
      <alignment horizontal="center" vertical="center"/>
    </xf>
    <xf numFmtId="0" fontId="19" fillId="0" borderId="27" xfId="0" applyFont="1" applyBorder="1" applyAlignment="1">
      <alignment horizontal="center" vertical="center"/>
    </xf>
    <xf numFmtId="0" fontId="36" fillId="0" borderId="0" xfId="0" applyFont="1" applyAlignment="1">
      <alignment horizontal="justify" vertical="center"/>
    </xf>
    <xf numFmtId="0" fontId="38" fillId="0" borderId="0" xfId="0" applyFont="1" applyAlignment="1">
      <alignment horizontal="justify" vertical="center" wrapText="1"/>
    </xf>
    <xf numFmtId="0" fontId="40" fillId="0" borderId="0" xfId="0" applyFont="1" applyAlignment="1">
      <alignment horizontal="justify" vertical="center" wrapText="1"/>
    </xf>
    <xf numFmtId="0" fontId="14" fillId="12" borderId="0" xfId="0" applyFont="1" applyFill="1" applyAlignment="1">
      <alignment vertical="center" wrapText="1"/>
    </xf>
    <xf numFmtId="0" fontId="13" fillId="12" borderId="1" xfId="0" applyFont="1" applyFill="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9" fillId="0" borderId="27" xfId="0" applyFont="1" applyBorder="1" applyAlignment="1">
      <alignment horizontal="center" vertical="center" wrapText="1"/>
    </xf>
    <xf numFmtId="9" fontId="19" fillId="0" borderId="1" xfId="0" applyNumberFormat="1" applyFont="1" applyBorder="1" applyAlignment="1">
      <alignment horizontal="center" vertical="center" wrapText="1"/>
    </xf>
    <xf numFmtId="0" fontId="21" fillId="0" borderId="0" xfId="0" applyFont="1" applyAlignment="1">
      <alignment horizontal="center" vertical="center" wrapText="1"/>
    </xf>
    <xf numFmtId="0" fontId="7" fillId="0" borderId="0" xfId="0" applyFont="1" applyAlignment="1">
      <alignment vertical="center" wrapText="1"/>
    </xf>
    <xf numFmtId="0" fontId="83" fillId="0" borderId="1" xfId="0" applyFont="1" applyBorder="1" applyAlignment="1">
      <alignment horizontal="center" vertical="center" wrapText="1"/>
    </xf>
    <xf numFmtId="0" fontId="88" fillId="0" borderId="1" xfId="0" applyFont="1" applyBorder="1" applyAlignment="1">
      <alignment horizontal="center" vertical="center" wrapText="1"/>
    </xf>
    <xf numFmtId="0" fontId="88" fillId="0" borderId="1" xfId="0" applyFont="1" applyBorder="1" applyAlignment="1">
      <alignment horizontal="center" vertical="center"/>
    </xf>
    <xf numFmtId="0" fontId="88" fillId="0" borderId="2" xfId="0" applyFont="1" applyBorder="1" applyAlignment="1">
      <alignment horizontal="center" vertical="center" wrapText="1"/>
    </xf>
    <xf numFmtId="0" fontId="88" fillId="0" borderId="9" xfId="0" applyFont="1" applyBorder="1" applyAlignment="1">
      <alignment horizontal="center" vertical="center" wrapText="1"/>
    </xf>
    <xf numFmtId="0" fontId="88" fillId="0" borderId="10" xfId="0" applyFont="1" applyBorder="1" applyAlignment="1">
      <alignment horizontal="center" vertical="center" wrapText="1"/>
    </xf>
    <xf numFmtId="0" fontId="14" fillId="0" borderId="0" xfId="0" applyFont="1" applyAlignment="1">
      <alignment vertical="center" wrapText="1"/>
    </xf>
    <xf numFmtId="0" fontId="83" fillId="0" borderId="1" xfId="0" applyFont="1" applyBorder="1" applyAlignment="1">
      <alignment vertical="center" wrapText="1"/>
    </xf>
    <xf numFmtId="0" fontId="19" fillId="0" borderId="1" xfId="9" applyFont="1" applyBorder="1" applyAlignment="1">
      <alignment horizontal="center" vertical="center" wrapText="1"/>
    </xf>
    <xf numFmtId="0" fontId="93" fillId="0" borderId="0" xfId="0" applyFont="1" applyAlignment="1">
      <alignment vertical="center" wrapText="1"/>
    </xf>
    <xf numFmtId="0" fontId="94" fillId="0" borderId="0" xfId="0" applyFont="1" applyAlignment="1">
      <alignment vertical="center" wrapText="1"/>
    </xf>
    <xf numFmtId="0" fontId="69" fillId="0" borderId="11" xfId="0" applyFont="1" applyBorder="1" applyAlignment="1">
      <alignment horizontal="center" vertical="top" wrapText="1"/>
    </xf>
    <xf numFmtId="0" fontId="69" fillId="0" borderId="13" xfId="0" applyFont="1" applyBorder="1" applyAlignment="1">
      <alignment horizontal="center" vertical="top" wrapText="1"/>
    </xf>
    <xf numFmtId="0" fontId="69" fillId="0" borderId="3" xfId="0" applyFont="1" applyBorder="1" applyAlignment="1">
      <alignment horizontal="center" vertical="top" wrapText="1"/>
    </xf>
    <xf numFmtId="0" fontId="69" fillId="0" borderId="5" xfId="0" applyFont="1" applyBorder="1" applyAlignment="1">
      <alignment horizontal="center" vertical="top" wrapText="1"/>
    </xf>
    <xf numFmtId="0" fontId="69" fillId="0" borderId="9" xfId="0" applyFont="1" applyBorder="1" applyAlignment="1">
      <alignment horizontal="center" vertical="top" wrapText="1"/>
    </xf>
    <xf numFmtId="0" fontId="69" fillId="0" borderId="1" xfId="0" applyFont="1" applyBorder="1" applyAlignment="1">
      <alignment horizontal="center" vertical="top" wrapText="1"/>
    </xf>
    <xf numFmtId="0" fontId="69" fillId="0" borderId="8" xfId="0" applyFont="1" applyBorder="1" applyAlignment="1">
      <alignment horizontal="center" vertical="top" wrapText="1"/>
    </xf>
    <xf numFmtId="0" fontId="21" fillId="0" borderId="0" xfId="0" applyFont="1" applyAlignment="1">
      <alignment horizontal="left" vertical="center" wrapText="1"/>
    </xf>
    <xf numFmtId="0" fontId="19" fillId="0" borderId="1" xfId="0" applyFont="1" applyBorder="1" applyAlignment="1">
      <alignment horizontal="center" vertical="top" wrapText="1"/>
    </xf>
    <xf numFmtId="0" fontId="19" fillId="0" borderId="8" xfId="0" applyFont="1" applyBorder="1" applyAlignment="1">
      <alignment horizontal="center" vertical="top" wrapText="1"/>
    </xf>
    <xf numFmtId="0" fontId="26" fillId="0" borderId="1" xfId="0" applyFont="1" applyBorder="1" applyAlignment="1">
      <alignment horizontal="center" vertical="center" wrapText="1"/>
    </xf>
    <xf numFmtId="0" fontId="27" fillId="0" borderId="0" xfId="0" applyFont="1" applyAlignment="1">
      <alignment horizontal="left" vertical="center"/>
    </xf>
    <xf numFmtId="0" fontId="19" fillId="0" borderId="11" xfId="9" applyFont="1" applyBorder="1" applyAlignment="1">
      <alignment horizontal="center" vertical="center" wrapText="1"/>
    </xf>
    <xf numFmtId="0" fontId="19" fillId="0" borderId="13" xfId="9" applyFont="1" applyBorder="1" applyAlignment="1">
      <alignment horizontal="center" vertical="center" wrapText="1"/>
    </xf>
    <xf numFmtId="0" fontId="19" fillId="0" borderId="3" xfId="9" applyFont="1" applyBorder="1" applyAlignment="1">
      <alignment horizontal="center" vertical="center" wrapText="1"/>
    </xf>
    <xf numFmtId="0" fontId="19" fillId="0" borderId="5" xfId="9" applyFont="1" applyBorder="1" applyAlignment="1">
      <alignment horizontal="center" vertical="center" wrapText="1"/>
    </xf>
    <xf numFmtId="0" fontId="19" fillId="0" borderId="7" xfId="9" applyFont="1" applyBorder="1" applyAlignment="1">
      <alignment horizontal="center" vertical="center" wrapText="1"/>
    </xf>
    <xf numFmtId="0" fontId="19" fillId="0" borderId="4" xfId="9" applyFont="1" applyBorder="1" applyAlignment="1">
      <alignment horizontal="center" vertical="center" wrapText="1"/>
    </xf>
    <xf numFmtId="0" fontId="19" fillId="0" borderId="2" xfId="9" applyFont="1" applyBorder="1" applyAlignment="1">
      <alignment horizontal="center" vertical="center" wrapText="1"/>
    </xf>
    <xf numFmtId="0" fontId="19" fillId="0" borderId="9" xfId="9" applyFont="1" applyBorder="1" applyAlignment="1">
      <alignment horizontal="center" vertical="center" wrapText="1"/>
    </xf>
    <xf numFmtId="0" fontId="89" fillId="0" borderId="27" xfId="13" applyFont="1" applyBorder="1" applyAlignment="1">
      <alignment horizontal="left" vertical="center" wrapText="1" indent="1"/>
    </xf>
    <xf numFmtId="0" fontId="89" fillId="0" borderId="39" xfId="13" applyFont="1" applyBorder="1" applyAlignment="1">
      <alignment horizontal="left" vertical="center" wrapText="1" indent="1"/>
    </xf>
    <xf numFmtId="0" fontId="83" fillId="0" borderId="37" xfId="0" applyFont="1" applyBorder="1" applyAlignment="1">
      <alignment horizontal="center" vertical="center" wrapText="1"/>
    </xf>
    <xf numFmtId="0" fontId="83" fillId="0" borderId="27" xfId="0" applyFont="1" applyBorder="1" applyAlignment="1">
      <alignment horizontal="center" vertical="center" wrapText="1"/>
    </xf>
    <xf numFmtId="0" fontId="86" fillId="0" borderId="27" xfId="13" applyFont="1" applyBorder="1" applyAlignment="1">
      <alignment horizontal="left" vertical="center" wrapText="1"/>
    </xf>
    <xf numFmtId="0" fontId="86" fillId="0" borderId="39" xfId="13" applyFont="1" applyBorder="1" applyAlignment="1">
      <alignment horizontal="left" vertical="center" wrapText="1"/>
    </xf>
    <xf numFmtId="0" fontId="74" fillId="0" borderId="0" xfId="12" applyFont="1" applyFill="1" applyBorder="1" applyAlignment="1">
      <alignment horizontal="center" vertical="top" wrapText="1"/>
    </xf>
    <xf numFmtId="49" fontId="110" fillId="0" borderId="29" xfId="12" applyNumberFormat="1" applyFont="1" applyFill="1" applyBorder="1" applyAlignment="1">
      <alignment horizontal="center" vertical="center" wrapText="1"/>
    </xf>
    <xf numFmtId="49" fontId="110" fillId="0" borderId="27" xfId="12" applyNumberFormat="1" applyFont="1" applyFill="1" applyBorder="1" applyAlignment="1">
      <alignment horizontal="center" vertical="center" wrapText="1"/>
    </xf>
    <xf numFmtId="49" fontId="110" fillId="0" borderId="5" xfId="12" applyNumberFormat="1" applyFont="1" applyFill="1" applyBorder="1" applyAlignment="1">
      <alignment horizontal="center" vertical="center" wrapText="1"/>
    </xf>
    <xf numFmtId="49" fontId="110" fillId="0" borderId="20" xfId="12" applyNumberFormat="1" applyFont="1" applyFill="1" applyBorder="1" applyAlignment="1">
      <alignment horizontal="center" vertical="center" wrapText="1"/>
    </xf>
    <xf numFmtId="49" fontId="110" fillId="0" borderId="3" xfId="12" applyNumberFormat="1" applyFont="1" applyFill="1" applyBorder="1" applyAlignment="1">
      <alignment horizontal="center" vertical="center" wrapText="1"/>
    </xf>
    <xf numFmtId="0" fontId="83" fillId="0" borderId="42" xfId="13" applyFont="1" applyBorder="1" applyAlignment="1">
      <alignment horizontal="center" vertical="center" wrapText="1"/>
    </xf>
    <xf numFmtId="0" fontId="83" fillId="0" borderId="41" xfId="13" applyFont="1" applyBorder="1" applyAlignment="1">
      <alignment horizontal="center" vertical="center" wrapText="1"/>
    </xf>
    <xf numFmtId="0" fontId="83" fillId="0" borderId="44" xfId="13" applyFont="1" applyBorder="1" applyAlignment="1">
      <alignment horizontal="center" vertical="center" wrapText="1"/>
    </xf>
    <xf numFmtId="49" fontId="110" fillId="0" borderId="37" xfId="12" applyNumberFormat="1" applyFont="1" applyFill="1" applyBorder="1" applyAlignment="1">
      <alignment horizontal="center" vertical="center" wrapText="1"/>
    </xf>
    <xf numFmtId="0" fontId="83" fillId="0" borderId="30" xfId="13" applyFont="1" applyBorder="1" applyAlignment="1">
      <alignment horizontal="center" vertical="center" wrapText="1"/>
    </xf>
    <xf numFmtId="0" fontId="83" fillId="0" borderId="39" xfId="0" applyFont="1" applyBorder="1" applyAlignment="1">
      <alignment horizontal="center" vertical="center" wrapText="1"/>
    </xf>
    <xf numFmtId="49" fontId="110" fillId="0" borderId="42" xfId="12" applyNumberFormat="1" applyFont="1" applyFill="1" applyBorder="1" applyAlignment="1">
      <alignment horizontal="center" vertical="center" wrapText="1"/>
    </xf>
    <xf numFmtId="49" fontId="110" fillId="0" borderId="30" xfId="12" applyNumberFormat="1" applyFont="1" applyFill="1" applyBorder="1" applyAlignment="1">
      <alignment horizontal="center" vertical="center" wrapText="1"/>
    </xf>
    <xf numFmtId="49" fontId="110" fillId="0" borderId="43" xfId="12" applyNumberFormat="1" applyFont="1" applyFill="1" applyBorder="1" applyAlignment="1">
      <alignment horizontal="center" vertical="center" wrapText="1"/>
    </xf>
    <xf numFmtId="49" fontId="110" fillId="0" borderId="0" xfId="12" applyNumberFormat="1" applyFont="1" applyFill="1" applyBorder="1" applyAlignment="1">
      <alignment horizontal="center" vertical="center" wrapText="1"/>
    </xf>
    <xf numFmtId="0" fontId="83" fillId="0" borderId="27" xfId="14" applyFont="1" applyBorder="1" applyAlignment="1">
      <alignment horizontal="center" vertical="center" wrapText="1"/>
    </xf>
    <xf numFmtId="0" fontId="83" fillId="0" borderId="27" xfId="14" applyFont="1" applyBorder="1" applyAlignment="1">
      <alignment horizontal="center" vertical="center"/>
    </xf>
    <xf numFmtId="0" fontId="86" fillId="0" borderId="0" xfId="8" applyFont="1" applyAlignment="1">
      <alignment horizontal="center"/>
    </xf>
    <xf numFmtId="0" fontId="110" fillId="0" borderId="30" xfId="12" applyFont="1" applyFill="1" applyBorder="1" applyAlignment="1">
      <alignment horizontal="center" vertical="center" wrapText="1"/>
    </xf>
    <xf numFmtId="0" fontId="110" fillId="0" borderId="27" xfId="12" applyFont="1" applyFill="1" applyBorder="1" applyAlignment="1">
      <alignment horizontal="center" vertical="center" wrapText="1"/>
    </xf>
    <xf numFmtId="0" fontId="83" fillId="0" borderId="0" xfId="14" applyFont="1" applyAlignment="1">
      <alignment horizontal="center" vertical="center"/>
    </xf>
    <xf numFmtId="0" fontId="83" fillId="0" borderId="17" xfId="14" applyFont="1" applyBorder="1" applyAlignment="1">
      <alignment horizontal="center" vertical="center"/>
    </xf>
    <xf numFmtId="0" fontId="83" fillId="0" borderId="37" xfId="14" applyFont="1" applyBorder="1" applyAlignment="1">
      <alignment horizontal="center" vertical="center"/>
    </xf>
    <xf numFmtId="0" fontId="111" fillId="0" borderId="27" xfId="14" applyFont="1" applyBorder="1" applyAlignment="1">
      <alignment horizontal="center" vertical="center"/>
    </xf>
    <xf numFmtId="0" fontId="83" fillId="0" borderId="41" xfId="8" applyFont="1" applyBorder="1" applyAlignment="1">
      <alignment horizontal="center" vertical="center" wrapText="1"/>
    </xf>
    <xf numFmtId="0" fontId="83" fillId="0" borderId="0" xfId="8" applyFont="1" applyAlignment="1">
      <alignment horizontal="center" vertical="center" wrapText="1"/>
    </xf>
  </cellXfs>
  <cellStyles count="21">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Komma" xfId="17" builtinId="3"/>
    <cellStyle name="Kopf einzelne" xfId="19" xr:uid="{5959B1B3-FBC3-4D9D-9BE2-263BD82A2E29}"/>
    <cellStyle name="Link" xfId="18" builtinId="8"/>
    <cellStyle name="Normal 2" xfId="2" xr:uid="{00000000-0005-0000-0000-000007000000}"/>
    <cellStyle name="Normal 2 2" xfId="10" xr:uid="{00000000-0005-0000-0000-000008000000}"/>
    <cellStyle name="Normal 2 2 2" xfId="8" xr:uid="{00000000-0005-0000-0000-000009000000}"/>
    <cellStyle name="Normal 2 5 2 2" xfId="13" xr:uid="{F5C53AFC-C775-410D-BE25-6CACF0F4D81C}"/>
    <cellStyle name="Normal 2_~0149226 2" xfId="14" xr:uid="{EE908647-06EE-43F7-AD28-F73B78984826}"/>
    <cellStyle name="Normal 4" xfId="15" xr:uid="{D5717DD2-EEB5-43D2-83D7-F7CD2DEC615F}"/>
    <cellStyle name="Normal 5_20130128_ITS on reporting_Annex I_CA 2" xfId="11" xr:uid="{920CF064-83F3-4257-AB7C-55D49A1C8C00}"/>
    <cellStyle name="Normal 9" xfId="12" xr:uid="{6634B2B2-18F6-4843-89A3-3E3DBD724171}"/>
    <cellStyle name="Normal_20 OPR" xfId="9" xr:uid="{00000000-0005-0000-0000-00000B000000}"/>
    <cellStyle name="optionalExposure" xfId="7" xr:uid="{00000000-0005-0000-0000-00000C000000}"/>
    <cellStyle name="Standard" xfId="0" builtinId="0"/>
    <cellStyle name="Standard 3" xfId="16" xr:uid="{0B33A69F-369E-446A-85F5-F2937858951B}"/>
    <cellStyle name="Summe" xfId="20" xr:uid="{D1E4FE7E-8F13-495F-97F6-0CBF984DDA04}"/>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4D5A"/>
      <color rgb="FFFF5A46"/>
      <color rgb="FF002D4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5.xml"/><Relationship Id="rId50" Type="http://schemas.openxmlformats.org/officeDocument/2006/relationships/externalLink" Target="externalLinks/externalLink8.xml"/><Relationship Id="rId55" Type="http://schemas.openxmlformats.org/officeDocument/2006/relationships/externalLink" Target="externalLinks/externalLink13.xml"/><Relationship Id="rId63" Type="http://schemas.openxmlformats.org/officeDocument/2006/relationships/externalLink" Target="externalLinks/externalLink21.xml"/><Relationship Id="rId68"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3" Type="http://schemas.openxmlformats.org/officeDocument/2006/relationships/externalLink" Target="externalLinks/externalLink11.xml"/><Relationship Id="rId58" Type="http://schemas.openxmlformats.org/officeDocument/2006/relationships/externalLink" Target="externalLinks/externalLink16.xml"/><Relationship Id="rId66"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7.xml"/><Relationship Id="rId57" Type="http://schemas.openxmlformats.org/officeDocument/2006/relationships/externalLink" Target="externalLinks/externalLink15.xml"/><Relationship Id="rId61"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externalLink" Target="externalLinks/externalLink10.xml"/><Relationship Id="rId60" Type="http://schemas.openxmlformats.org/officeDocument/2006/relationships/externalLink" Target="externalLinks/externalLink18.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externalLink" Target="externalLinks/externalLink6.xml"/><Relationship Id="rId56" Type="http://schemas.openxmlformats.org/officeDocument/2006/relationships/externalLink" Target="externalLinks/externalLink14.xml"/><Relationship Id="rId64" Type="http://schemas.openxmlformats.org/officeDocument/2006/relationships/externalLink" Target="externalLinks/externalLink22.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59" Type="http://schemas.openxmlformats.org/officeDocument/2006/relationships/externalLink" Target="externalLinks/externalLink17.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2.xml"/><Relationship Id="rId62" Type="http://schemas.openxmlformats.org/officeDocument/2006/relationships/externalLink" Target="externalLinks/externalLink20.xml"/><Relationship Id="rId7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701675</xdr:colOff>
      <xdr:row>56</xdr:row>
      <xdr:rowOff>22860</xdr:rowOff>
    </xdr:to>
    <xdr:grpSp>
      <xdr:nvGrpSpPr>
        <xdr:cNvPr id="4" name="Gruppieren 3">
          <a:extLst>
            <a:ext uri="{FF2B5EF4-FFF2-40B4-BE49-F238E27FC236}">
              <a16:creationId xmlns:a16="http://schemas.microsoft.com/office/drawing/2014/main" id="{048122A8-C4C7-ECB4-7C2D-C9A59868FF5D}"/>
            </a:ext>
          </a:extLst>
        </xdr:cNvPr>
        <xdr:cNvGrpSpPr/>
      </xdr:nvGrpSpPr>
      <xdr:grpSpPr>
        <a:xfrm>
          <a:off x="0" y="0"/>
          <a:ext cx="7559675" cy="10690860"/>
          <a:chOff x="0" y="0"/>
          <a:chExt cx="7559675" cy="10690860"/>
        </a:xfrm>
      </xdr:grpSpPr>
      <xdr:pic>
        <xdr:nvPicPr>
          <xdr:cNvPr id="2" name="Picture 12">
            <a:extLst>
              <a:ext uri="{FF2B5EF4-FFF2-40B4-BE49-F238E27FC236}">
                <a16:creationId xmlns:a16="http://schemas.microsoft.com/office/drawing/2014/main" id="{57588FCC-5D90-9ED6-FDD2-11CB1FD5E6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7559675" cy="10690860"/>
          </a:xfrm>
          <a:prstGeom prst="rect">
            <a:avLst/>
          </a:prstGeom>
          <a:noFill/>
          <a:ln>
            <a:noFill/>
          </a:ln>
        </xdr:spPr>
      </xdr:pic>
      <xdr:sp macro="" textlink="">
        <xdr:nvSpPr>
          <xdr:cNvPr id="3" name="Textfeld 2">
            <a:extLst>
              <a:ext uri="{FF2B5EF4-FFF2-40B4-BE49-F238E27FC236}">
                <a16:creationId xmlns:a16="http://schemas.microsoft.com/office/drawing/2014/main" id="{875E26F2-0949-B92A-E8C0-F9D902A8B4D2}"/>
              </a:ext>
            </a:extLst>
          </xdr:cNvPr>
          <xdr:cNvSpPr txBox="1"/>
        </xdr:nvSpPr>
        <xdr:spPr>
          <a:xfrm>
            <a:off x="2562224" y="638175"/>
            <a:ext cx="4562475" cy="21472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hr-HR" sz="1800">
                <a:solidFill>
                  <a:schemeClr val="bg1"/>
                </a:solidFill>
                <a:effectLst/>
                <a:latin typeface="Trebuchet MS" panose="020B0603020202020204" pitchFamily="34" charset="0"/>
                <a:ea typeface="+mn-ea"/>
                <a:cs typeface="+mn-cs"/>
              </a:rPr>
              <a:t>There is no moving forward</a:t>
            </a:r>
            <a:endParaRPr lang="de-AT" sz="1800">
              <a:solidFill>
                <a:schemeClr val="bg1"/>
              </a:solidFill>
              <a:effectLst/>
              <a:latin typeface="Trebuchet MS" panose="020B0603020202020204" pitchFamily="34" charset="0"/>
              <a:ea typeface="+mn-ea"/>
              <a:cs typeface="+mn-cs"/>
            </a:endParaRPr>
          </a:p>
          <a:p>
            <a:r>
              <a:rPr lang="hr-HR" sz="1800">
                <a:solidFill>
                  <a:schemeClr val="bg1"/>
                </a:solidFill>
                <a:effectLst/>
                <a:latin typeface="Trebuchet MS" panose="020B0603020202020204" pitchFamily="34" charset="0"/>
                <a:ea typeface="+mn-ea"/>
                <a:cs typeface="+mn-cs"/>
              </a:rPr>
              <a:t>without looking back</a:t>
            </a:r>
            <a:r>
              <a:rPr lang="de-AT" sz="1800">
                <a:solidFill>
                  <a:schemeClr val="bg1"/>
                </a:solidFill>
                <a:effectLst/>
                <a:latin typeface="Trebuchet MS" panose="020B0603020202020204" pitchFamily="34" charset="0"/>
                <a:ea typeface="+mn-ea"/>
                <a:cs typeface="+mn-cs"/>
              </a:rPr>
              <a:t>.</a:t>
            </a:r>
          </a:p>
          <a:p>
            <a:r>
              <a:rPr lang="hr-HR" sz="1100" b="1">
                <a:solidFill>
                  <a:schemeClr val="bg1"/>
                </a:solidFill>
                <a:effectLst/>
                <a:latin typeface="Trebuchet MS" panose="020B0603020202020204" pitchFamily="34" charset="0"/>
                <a:ea typeface="+mn-ea"/>
                <a:cs typeface="+mn-cs"/>
              </a:rPr>
              <a:t> </a:t>
            </a:r>
            <a:endParaRPr lang="de-AT" sz="1100">
              <a:solidFill>
                <a:schemeClr val="bg1"/>
              </a:solidFill>
              <a:effectLst/>
              <a:latin typeface="Trebuchet MS" panose="020B0603020202020204" pitchFamily="34" charset="0"/>
              <a:ea typeface="+mn-ea"/>
              <a:cs typeface="+mn-cs"/>
            </a:endParaRPr>
          </a:p>
          <a:p>
            <a:r>
              <a:rPr lang="hr-HR" sz="2800" b="1">
                <a:solidFill>
                  <a:schemeClr val="bg1"/>
                </a:solidFill>
                <a:effectLst/>
                <a:latin typeface="Trebuchet MS" panose="020B0603020202020204" pitchFamily="34" charset="0"/>
                <a:ea typeface="+mn-ea"/>
                <a:cs typeface="+mn-cs"/>
              </a:rPr>
              <a:t>Qua</a:t>
            </a:r>
            <a:r>
              <a:rPr lang="de-AT" sz="2800" b="1">
                <a:solidFill>
                  <a:schemeClr val="bg1"/>
                </a:solidFill>
                <a:effectLst/>
                <a:latin typeface="Trebuchet MS" panose="020B0603020202020204" pitchFamily="34" charset="0"/>
                <a:ea typeface="+mn-ea"/>
                <a:cs typeface="+mn-cs"/>
              </a:rPr>
              <a:t>nt</a:t>
            </a:r>
            <a:r>
              <a:rPr lang="hr-HR" sz="2800" b="1">
                <a:solidFill>
                  <a:schemeClr val="bg1"/>
                </a:solidFill>
                <a:effectLst/>
                <a:latin typeface="Trebuchet MS" panose="020B0603020202020204" pitchFamily="34" charset="0"/>
                <a:ea typeface="+mn-ea"/>
                <a:cs typeface="+mn-cs"/>
              </a:rPr>
              <a:t>itative Disclosure Report 2022</a:t>
            </a:r>
            <a:endParaRPr lang="de-AT" sz="2800">
              <a:solidFill>
                <a:schemeClr val="bg1"/>
              </a:solidFill>
              <a:effectLst/>
              <a:latin typeface="Trebuchet MS" panose="020B0603020202020204" pitchFamily="34" charset="0"/>
              <a:ea typeface="+mn-ea"/>
              <a:cs typeface="+mn-cs"/>
            </a:endParaRPr>
          </a:p>
          <a:p>
            <a:r>
              <a:rPr lang="hr-HR" sz="1200" b="1">
                <a:solidFill>
                  <a:schemeClr val="bg1"/>
                </a:solidFill>
                <a:effectLst/>
                <a:latin typeface="Trebuchet MS" panose="020B0603020202020204" pitchFamily="34" charset="0"/>
                <a:ea typeface="+mn-ea"/>
                <a:cs typeface="+mn-cs"/>
              </a:rPr>
              <a:t>pursuant to Part Eight</a:t>
            </a:r>
            <a:endParaRPr lang="de-AT" sz="1200">
              <a:solidFill>
                <a:schemeClr val="bg1"/>
              </a:solidFill>
              <a:effectLst/>
              <a:latin typeface="Trebuchet MS" panose="020B0603020202020204" pitchFamily="34" charset="0"/>
              <a:ea typeface="+mn-ea"/>
              <a:cs typeface="+mn-cs"/>
            </a:endParaRPr>
          </a:p>
          <a:p>
            <a:r>
              <a:rPr lang="hr-HR" sz="1200" b="1">
                <a:solidFill>
                  <a:schemeClr val="bg1"/>
                </a:solidFill>
                <a:effectLst/>
                <a:latin typeface="Trebuchet MS" panose="020B0603020202020204" pitchFamily="34" charset="0"/>
                <a:ea typeface="+mn-ea"/>
                <a:cs typeface="+mn-cs"/>
              </a:rPr>
              <a:t>of the Capital Requirements Regulation (CRR)</a:t>
            </a:r>
            <a:endParaRPr lang="de-AT" sz="1200">
              <a:solidFill>
                <a:schemeClr val="bg1"/>
              </a:solidFill>
              <a:effectLst/>
              <a:latin typeface="Trebuchet MS" panose="020B0603020202020204" pitchFamily="34" charset="0"/>
              <a:ea typeface="+mn-ea"/>
              <a:cs typeface="+mn-cs"/>
            </a:endParaRPr>
          </a:p>
          <a:p>
            <a:endParaRPr lang="de-AT" sz="1100">
              <a:latin typeface="Trebuchet MS" panose="020B060302020202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8286750</xdr:colOff>
      <xdr:row>1</xdr:row>
      <xdr:rowOff>120571</xdr:rowOff>
    </xdr:from>
    <xdr:ext cx="1834514" cy="233123"/>
    <xdr:pic>
      <xdr:nvPicPr>
        <xdr:cNvPr id="2" name="Picture 8">
          <a:extLst>
            <a:ext uri="{FF2B5EF4-FFF2-40B4-BE49-F238E27FC236}">
              <a16:creationId xmlns:a16="http://schemas.microsoft.com/office/drawing/2014/main" id="{183E7984-422D-4268-88D2-F9D8AC7B89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311071"/>
          <a:ext cx="1834514" cy="23312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1866900</xdr:colOff>
      <xdr:row>33</xdr:row>
      <xdr:rowOff>0</xdr:rowOff>
    </xdr:from>
    <xdr:to>
      <xdr:col>15</xdr:col>
      <xdr:colOff>163747</xdr:colOff>
      <xdr:row>43</xdr:row>
      <xdr:rowOff>95250</xdr:rowOff>
    </xdr:to>
    <xdr:sp macro="" textlink="">
      <xdr:nvSpPr>
        <xdr:cNvPr id="2" name="AutoShape 1">
          <a:extLst>
            <a:ext uri="{FF2B5EF4-FFF2-40B4-BE49-F238E27FC236}">
              <a16:creationId xmlns:a16="http://schemas.microsoft.com/office/drawing/2014/main" id="{00000000-0008-0000-3700-000002000000}"/>
            </a:ext>
          </a:extLst>
        </xdr:cNvPr>
        <xdr:cNvSpPr>
          <a:spLocks noChangeAspect="1" noChangeArrowheads="1"/>
        </xdr:cNvSpPr>
      </xdr:nvSpPr>
      <xdr:spPr bwMode="auto">
        <a:xfrm>
          <a:off x="3648075" y="5124450"/>
          <a:ext cx="8670132"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awagpsk.sharepoint.com/SREC/Meldewesen/COREP/2016/12_2016/RWA-Master_Konzern_122016_V6.xlsb"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bawagpsk.sharepoint.com/Mb_G/IAS%2039/2009-07/AS/bewdaten_070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bawagpsk.sharepoint.com/Valuation/Bewertung%20Muster/Bew%20DCF%20III.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bawagpsk.sharepoint.com/MikWin/prog/Reports/G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bawagpsk.sharepoint.com/TEMP/faf/Budget2001/1201P211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Documents%20and%20Settings\mkopeczky\Local%20Settings\Temporary%20Internet%20Files\OLK145\CD%20Projekte\EKZ%20Postgarage%20Spittal_Feasibility_06.09.200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bawagpsk.sharepoint.com/Projekte/BEKO%20E&amp;I%20AG.UB.04/DCF/Bewertung%20DCF%2017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bawagpsk.sharepoint.com/TEMP/notesC079F1/Kopie%20in%20Werten%20von%20ABS_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bawagpsk.sharepoint.com/Sirucic/SEC%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ocuments%20and%20Settings\skargl\Local%20Settings\Temporary%20Internet%20Files\OLKB\TBSK2007DBA.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bawagpsk.sharepoint.com/SREC/Offenlegung/2020/FY%202020/FY_2020_Tabellen%20quantitative%20Offenlegu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mat"/>
      <sheetName val="Doku"/>
      <sheetName val="Ablauf"/>
      <sheetName val="RWA HOLDINGS"/>
      <sheetName val="VDG Gesamt"/>
      <sheetName val="VDG Einzel"/>
      <sheetName val="VDG Einzel EL"/>
      <sheetName val="Puffer"/>
      <sheetName val="RWA BAWAG"/>
      <sheetName val="EL_LLP"/>
      <sheetName val="BAWAGPSK Konzern"/>
      <sheetName val="COREP Basis"/>
      <sheetName val="OeNB"/>
      <sheetName val="ZVE"/>
      <sheetName val="Cerberus RWA"/>
      <sheetName val="IMMO85"/>
      <sheetName val="BSPK156"/>
      <sheetName val="reg. Basel Floor"/>
      <sheetName val="MR STA"/>
      <sheetName val="OP-Risk"/>
      <sheetName val="CVA_PFO"/>
      <sheetName val="CCB final"/>
      <sheetName val="IMPORT CCB"/>
      <sheetName val="CCB signBet"/>
      <sheetName val="Summe_I"/>
      <sheetName val="ODB_I"/>
      <sheetName val="ACA_I"/>
      <sheetName val="ACB_I"/>
      <sheetName val="AEP_I"/>
      <sheetName val="AFL_I"/>
      <sheetName val="AOA_I"/>
      <sheetName val="DDO_I"/>
      <sheetName val="DDS_I"/>
      <sheetName val="GRE_I"/>
      <sheetName val="Summe_U"/>
      <sheetName val="ODB_U"/>
      <sheetName val="ACA_U"/>
      <sheetName val="ACB_U"/>
      <sheetName val="AEP_U"/>
      <sheetName val="AFL_U"/>
      <sheetName val="AOA_U"/>
      <sheetName val="DDO_U"/>
      <sheetName val="DDS_U"/>
      <sheetName val="GRE_U"/>
      <sheetName val="Sonstige_KDE"/>
      <sheetName val="KONZ_KDE"/>
      <sheetName val="Retail"/>
      <sheetName val="SEC_KDE"/>
      <sheetName val="Sonstige_KTO"/>
      <sheetName val="KONZ_KTO"/>
      <sheetName val="SEC_KTO"/>
      <sheetName val="EL_KDE"/>
      <sheetName val="EWB_KDE"/>
      <sheetName val="EWB_KTO"/>
      <sheetName val="IBNR"/>
      <sheetName val="Bet_GF"/>
      <sheetName val="CVA_KDE"/>
      <sheetName val="GB3"/>
      <sheetName val="SQL"/>
      <sheetName val="Kennzahlen_Bridge"/>
      <sheetName val="Kennzahlen_aus_gDWH"/>
      <sheetName val="Kennzahlenverlauf"/>
      <sheetName val="Internes Modell"/>
      <sheetName val="Mapping OP_IM"/>
      <sheetName val="Upload_Ratios"/>
      <sheetName val="Finalisierung"/>
      <sheetName val="Formula_Replacement"/>
      <sheetName val="Exchange"/>
      <sheetName val="Data SREC"/>
      <sheetName val="Data BBI"/>
      <sheetName val="exchange_connection"/>
      <sheetName val="Referenzen"/>
      <sheetName val="Ctrl"/>
      <sheetName val="CCB o SATURN"/>
      <sheetName val="Tabelle2"/>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07"/>
      <sheetName val="Deckblatt"/>
      <sheetName val="Plausi_Egebnis"/>
      <sheetName val="AS Veränderung Accountinggroups"/>
      <sheetName val="Bloomberg"/>
      <sheetName val="XS0371863761"/>
      <sheetName val="DE0002294691"/>
      <sheetName val="XS0096100226"/>
      <sheetName val="OTP XS0364137272 (=AS_Sheet)"/>
      <sheetName val="OTP Alternativ_BM"/>
      <sheetName val="OTP Müllauer bzw. BM April 2009"/>
      <sheetName val="IT0001282414"/>
      <sheetName val="AS-Accountinggroups-YTD"/>
      <sheetName val="DB_ExterneBew_Übersicht"/>
      <sheetName val="DB_SWAP_Bewertung"/>
      <sheetName val="DB_Collateral"/>
      <sheetName val="DB_ASSETS_Bewertung"/>
      <sheetName val="Monte"/>
      <sheetName val="BACA"/>
      <sheetName val="Acc_Gr_Report_Opus (Für Check N"/>
      <sheetName val="Geos"/>
      <sheetName val="Check_Verfahrensanweis_LI_ASSW"/>
      <sheetName val="Markit_Bond_Kurse"/>
      <sheetName val="Accr für externe AS"/>
      <sheetName val="getilgt verkauft mit Verkaufsk"/>
      <sheetName val="Plausicheck"/>
      <sheetName val="MR_Bloomberg Liste"/>
      <sheetName val="Überprüfung ASLI_Bücher"/>
      <sheetName val="Überprüfung_XFIC Korr.Bewertung"/>
      <sheetName val="OPUS-Buch KREDIT"/>
      <sheetName val="Loan Swaps OPUS"/>
      <sheetName val="PLO"/>
      <sheetName val="Counterp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ahmen zur Planbilanz"/>
      <sheetName val="Parametereingabe"/>
      <sheetName val="Erfolgsrechnung"/>
      <sheetName val="Planbilanz"/>
      <sheetName val="Ao Posten"/>
      <sheetName val="Finanzplan"/>
      <sheetName val="WC"/>
      <sheetName val="Cash I "/>
      <sheetName val="Cash II"/>
      <sheetName val="Cash II 5,5%"/>
      <sheetName val="WACC "/>
      <sheetName val="Abzugskapital"/>
      <sheetName val="a_Bewertung Ewige Rente"/>
      <sheetName val="b_Bewertung ND"/>
      <sheetName val="Bewertung Ewige Rente 5,5%"/>
      <sheetName val="Bewertung 10JNachhaltigkeit"/>
      <sheetName val="Verlustvorträge"/>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Information"/>
      <sheetName val="Sheet1"/>
      <sheetName val="DropDown"/>
      <sheetName val="Modul1"/>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P&amp;L"/>
      <sheetName val="P&amp;L Service + Holding"/>
      <sheetName val="Balance"/>
      <sheetName val="Assets"/>
      <sheetName val="Statistics"/>
      <sheetName val="CalcInterests"/>
      <sheetName val="Modu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GK"/>
      <sheetName val="Basisdaten"/>
      <sheetName val="WB"/>
      <sheetName val="BZB"/>
      <sheetName val="Zusammenfassung"/>
      <sheetName val="Projektkennzahlen"/>
      <sheetName val="Modul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z"/>
      <sheetName val="G&amp;V"/>
      <sheetName val="WC"/>
      <sheetName val="FCF"/>
      <sheetName val="WACC"/>
      <sheetName val="Abzug"/>
      <sheetName val="Wert"/>
      <sheetName val="Chart"/>
      <sheetName val="Ergebnis"/>
      <sheetName val="Präsen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MERKUNGEN"/>
      <sheetName val="Tabelle3"/>
      <sheetName val="TILGUNGEN_alt"/>
      <sheetName val="BESTAND_alt"/>
      <sheetName val="VALUATION_CHANGES"/>
      <sheetName val="Tilgungen"/>
      <sheetName val="BESTAND"/>
      <sheetName val="RATING_CHANGES"/>
      <sheetName val="DEAL WATCH"/>
      <sheetName val="Kurshistorie"/>
      <sheetName val="Rating-Historie"/>
      <sheetName val="Tabelle1"/>
      <sheetName val="DV01"/>
      <sheetName val="Statistiken"/>
      <sheetName val="MTM-Portfolio"/>
      <sheetName val="FIX VERZINSTE ABS"/>
      <sheetName val="KURSWEITERLEITUNG"/>
      <sheetName val="RATING_DATEN"/>
      <sheetName val="OPUS_NE"/>
      <sheetName val="NOSTRO"/>
      <sheetName val="DATA_DIV"/>
    </sheetNames>
    <sheetDataSet>
      <sheetData sheetId="0"/>
      <sheetData sheetId="1" refreshError="1"/>
      <sheetData sheetId="2" refreshError="1"/>
      <sheetData sheetId="3"/>
      <sheetData sheetId="4" refreshError="1"/>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
      <sheetName val="Gegencheck zu MR"/>
      <sheetName val="BESTAND"/>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
      <sheetName val="Overview"/>
      <sheetName val="01act"/>
      <sheetName val="02act"/>
      <sheetName val="03bud"/>
      <sheetName val="04"/>
      <sheetName val="05"/>
      <sheetName val="06"/>
      <sheetName val="07"/>
      <sheetName val="op.costs&amp;other"/>
      <sheetName val="keyfacts"/>
      <sheetName val="ROE"/>
      <sheetName val="CIR"/>
      <sheetName val="chart1"/>
      <sheetName val="chart2"/>
      <sheetName val="chart3"/>
      <sheetName val="chart 4"/>
      <sheetName val="CHART"/>
      <sheetName val="CORP"/>
      <sheetName val="INST"/>
      <sheetName val="RET"/>
      <sheetName val="PR"/>
      <sheetName val="TR"/>
      <sheetName val="ROE2"/>
      <sheetName val="°"/>
      <sheetName val="ROE bilanziell chart"/>
      <sheetName val="CIR II"/>
      <sheetName val="Auswertung Bereich kurz"/>
      <sheetName val="Chart cover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rozess"/>
      <sheetName val="LAND ISO"/>
      <sheetName val="EU LI1"/>
      <sheetName val="EU LI3"/>
      <sheetName val="EU LI2"/>
      <sheetName val="Art 437 Abs 1 B. a"/>
      <sheetName val="2015 Art 437 Abs 1 B. d, e"/>
      <sheetName val="Art. 437"/>
      <sheetName val="Art 437 Abs 1 B. b, c"/>
      <sheetName val="Art 437 Abs 1 B. f"/>
      <sheetName val="EU OV1 (Art 438 c-f)"/>
      <sheetName val="EU CR8 (Art 438 d)"/>
      <sheetName val="EU CR10 (Art 438 letzter Abs)"/>
      <sheetName val="EU INS1 (Art 49 (1))"/>
      <sheetName val="EU CCR1 (Art 439 e,f,i)"/>
      <sheetName val="EU CCR2 (Art 439 e,f)"/>
      <sheetName val="EU CCR5-A (Art 439 e)"/>
      <sheetName val="EU CCR5-B (Art 439 e)"/>
      <sheetName val="EU CCR8 (Art 439)"/>
      <sheetName val="EU CCR6 (Art 439 g,h)"/>
      <sheetName val="Art 440"/>
      <sheetName val="Tabelle2"/>
      <sheetName val="Tabelle1"/>
      <sheetName val="Art 441"/>
      <sheetName val="EU CRB-B (Art. 442 c)"/>
      <sheetName val="EU CRB-C (Art. 442 d)"/>
      <sheetName val="EU CRB-D (Art. 442 e)"/>
      <sheetName val="EU CRB-E (Art. 442 f)"/>
      <sheetName val="EU CR1-A (Art 442 g)"/>
      <sheetName val="EU CR1-B (Art 442 g)"/>
      <sheetName val="EU CR1-C (Art 442 h)"/>
      <sheetName val="EU CQ3 ( ex EU CR1-D) "/>
      <sheetName val="EU CR 1 (ex EU CR1-E)"/>
      <sheetName val="EU CR2-A (Art 442)"/>
      <sheetName val="EU CQ7"/>
      <sheetName val="EU CQ1"/>
      <sheetName val="EU CR2-B (Art 442 i)"/>
      <sheetName val="Art. 443"/>
      <sheetName val="EU CR5 (Art 444 e)"/>
      <sheetName val="EU CCR3 (Art 444 e)"/>
      <sheetName val="Art. 447 B. a, b und c"/>
      <sheetName val="EU MR1 (Art 445)"/>
      <sheetName val="Art. 447 d, e"/>
      <sheetName val="Art. 447 point (d), e CRR"/>
      <sheetName val="Art. 448"/>
      <sheetName val="Art 449 o lit i,Art 449 n lit v"/>
      <sheetName val="Art. 450 Abs 1 B. g"/>
      <sheetName val="Art. 450 Abs 1 B. h lit. i"/>
      <sheetName val="Art. 450 Abs. 1 B. i"/>
      <sheetName val="Art. 450 Abs. 1 B. j"/>
      <sheetName val="Art. 450 Abs. 2"/>
      <sheetName val="Art. 451"/>
      <sheetName val="EU CR6"/>
      <sheetName val="EU CCR4 (Art 452 e)"/>
      <sheetName val="EU CR9 (Art 452 i)"/>
      <sheetName val="Art. 452 j"/>
      <sheetName val="EU CR3 (Art 453 f, g)"/>
      <sheetName val="EU CR4 (Art 453 f,g)"/>
      <sheetName val="EU CR7 (Art 453 g)"/>
      <sheetName val="FMA Rundschreiben"/>
      <sheetName val="LCR "/>
      <sheetName val="FMA TTK"/>
      <sheetName val="EU CCR7"/>
      <sheetName val="Covid-19 (F 91.01)"/>
      <sheetName val="Covid-19 (F 90.01)"/>
      <sheetName val="Covid-19 (F 91.05)"/>
      <sheetName val="Art. 452 i"/>
      <sheetName val="2018 Art 437 Abs 1 B. d,e"/>
      <sheetName val="Offenlegung Ebene"/>
      <sheetName val="CRD 89"/>
      <sheetName val="CRD 90"/>
      <sheetName val="Abst EMC"/>
      <sheetName val="nr (Art. 455 B d, f, g)"/>
      <sheetName val="nr (Art. 455 B 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addiko.com/static/uploads/Addiko-Bank-AG-Listing-Prospectus-2019.pdf"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0564D-53E6-41EE-944B-871D9DC7CB08}">
  <dimension ref="A1"/>
  <sheetViews>
    <sheetView tabSelected="1" zoomScaleNormal="100" workbookViewId="0">
      <selection activeCell="B58" sqref="B58"/>
    </sheetView>
  </sheetViews>
  <sheetFormatPr baseColWidth="10" defaultColWidth="11.42578125" defaultRowHeight="15"/>
  <sheetData/>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12D00-2B67-4D9B-8693-E872467393B6}">
  <dimension ref="B1:T45"/>
  <sheetViews>
    <sheetView showGridLines="0" zoomScale="90" zoomScaleNormal="90" zoomScalePageLayoutView="70" workbookViewId="0">
      <selection activeCell="D18" sqref="D18"/>
    </sheetView>
  </sheetViews>
  <sheetFormatPr baseColWidth="10" defaultColWidth="9" defaultRowHeight="15"/>
  <cols>
    <col min="1" max="1" width="1.7109375" customWidth="1"/>
    <col min="3" max="3" width="53" customWidth="1"/>
    <col min="4" max="5" width="31.42578125" style="4" customWidth="1"/>
    <col min="6" max="6" width="31.42578125" customWidth="1"/>
  </cols>
  <sheetData>
    <row r="1" spans="2:20" ht="15.75">
      <c r="C1" s="200"/>
    </row>
    <row r="2" spans="2:20" ht="18.75">
      <c r="B2" s="199" t="s">
        <v>433</v>
      </c>
    </row>
    <row r="3" spans="2:20" ht="15" customHeight="1">
      <c r="B3" s="16" t="str">
        <f>'EU OV1'!B3</f>
        <v>31.12.2022 - in EUR million</v>
      </c>
      <c r="C3" s="24"/>
      <c r="D3" s="24"/>
      <c r="E3" s="24"/>
      <c r="F3" s="24"/>
      <c r="G3" s="24"/>
      <c r="H3" s="24"/>
      <c r="I3" s="24"/>
      <c r="J3" s="24"/>
      <c r="K3" s="24"/>
      <c r="L3" s="24"/>
      <c r="M3" s="24"/>
      <c r="N3" s="24"/>
      <c r="O3" s="24"/>
      <c r="P3" s="24"/>
      <c r="Q3" s="24"/>
      <c r="R3" s="24"/>
      <c r="S3" s="24"/>
      <c r="T3" s="24"/>
    </row>
    <row r="4" spans="2:20">
      <c r="B4" s="24"/>
      <c r="C4" s="24"/>
      <c r="D4" s="24"/>
      <c r="E4" s="24"/>
      <c r="F4" s="24"/>
      <c r="G4" s="24"/>
      <c r="H4" s="24"/>
      <c r="I4" s="24"/>
      <c r="J4" s="24"/>
      <c r="K4" s="24"/>
      <c r="L4" s="24"/>
      <c r="M4" s="24"/>
      <c r="N4" s="24"/>
      <c r="O4" s="24"/>
      <c r="P4" s="24"/>
      <c r="Q4" s="24"/>
      <c r="R4" s="24"/>
      <c r="S4" s="24"/>
      <c r="T4" s="24"/>
    </row>
    <row r="5" spans="2:20">
      <c r="D5" s="20" t="s">
        <v>102</v>
      </c>
      <c r="E5" s="20" t="s">
        <v>103</v>
      </c>
      <c r="F5" s="20" t="s">
        <v>104</v>
      </c>
    </row>
    <row r="6" spans="2:20" ht="30">
      <c r="C6" s="25"/>
      <c r="D6" s="30" t="s">
        <v>434</v>
      </c>
      <c r="E6" s="30" t="s">
        <v>435</v>
      </c>
      <c r="F6" s="30" t="s">
        <v>436</v>
      </c>
    </row>
    <row r="7" spans="2:20">
      <c r="C7" s="25"/>
      <c r="D7" s="30" t="s">
        <v>437</v>
      </c>
      <c r="E7" s="30" t="s">
        <v>437</v>
      </c>
      <c r="F7" s="30"/>
    </row>
    <row r="8" spans="2:20" ht="30" customHeight="1">
      <c r="B8" s="675" t="s">
        <v>438</v>
      </c>
      <c r="C8" s="676"/>
      <c r="D8" s="676"/>
      <c r="E8" s="676"/>
      <c r="F8" s="677"/>
    </row>
    <row r="9" spans="2:20">
      <c r="B9" s="11" t="s">
        <v>439</v>
      </c>
      <c r="C9" s="198" t="s">
        <v>248</v>
      </c>
      <c r="D9" s="197">
        <v>1382.9</v>
      </c>
      <c r="E9" s="197">
        <v>1382.9</v>
      </c>
      <c r="F9" s="20"/>
      <c r="J9" s="188"/>
      <c r="K9" s="188"/>
    </row>
    <row r="10" spans="2:20">
      <c r="B10" s="11" t="s">
        <v>440</v>
      </c>
      <c r="C10" s="198" t="s">
        <v>249</v>
      </c>
      <c r="D10" s="197">
        <v>22.8</v>
      </c>
      <c r="E10" s="197">
        <v>22.8</v>
      </c>
      <c r="F10" s="20">
        <f>+'EU CC1'!B19</f>
        <v>7</v>
      </c>
      <c r="J10" s="188"/>
      <c r="K10" s="188"/>
    </row>
    <row r="11" spans="2:20">
      <c r="B11" s="11" t="s">
        <v>441</v>
      </c>
      <c r="C11" s="198" t="s">
        <v>250</v>
      </c>
      <c r="D11" s="197">
        <v>89.2</v>
      </c>
      <c r="E11" s="197">
        <v>89.2</v>
      </c>
      <c r="F11" s="20"/>
      <c r="J11" s="188"/>
      <c r="K11" s="188"/>
    </row>
    <row r="12" spans="2:20">
      <c r="B12" s="11" t="s">
        <v>442</v>
      </c>
      <c r="C12" s="198" t="s">
        <v>251</v>
      </c>
      <c r="D12" s="197">
        <v>3292.7</v>
      </c>
      <c r="E12" s="197">
        <v>3292.7</v>
      </c>
      <c r="F12" s="20"/>
      <c r="J12" s="188"/>
      <c r="K12" s="188"/>
    </row>
    <row r="13" spans="2:20">
      <c r="B13" s="11" t="s">
        <v>443</v>
      </c>
      <c r="C13" s="198" t="s">
        <v>252</v>
      </c>
      <c r="D13" s="197">
        <v>1061.5999999999999</v>
      </c>
      <c r="E13" s="197">
        <v>1061.5999999999999</v>
      </c>
      <c r="F13" s="20" t="str">
        <f>'EU CC1'!B19&amp;", "&amp;'EU CC1'!B107</f>
        <v>7, 72</v>
      </c>
      <c r="J13" s="188"/>
      <c r="K13" s="188"/>
    </row>
    <row r="14" spans="2:20">
      <c r="B14" s="11" t="s">
        <v>444</v>
      </c>
      <c r="C14" s="21" t="s">
        <v>253</v>
      </c>
      <c r="D14" s="197">
        <v>57.3</v>
      </c>
      <c r="E14" s="197">
        <v>57.3</v>
      </c>
      <c r="F14" s="20"/>
      <c r="J14" s="188"/>
      <c r="K14" s="188"/>
    </row>
    <row r="15" spans="2:20">
      <c r="B15" s="11" t="s">
        <v>445</v>
      </c>
      <c r="C15" s="21" t="s">
        <v>254</v>
      </c>
      <c r="D15" s="197">
        <v>4.3</v>
      </c>
      <c r="E15" s="197">
        <v>4.3</v>
      </c>
      <c r="F15" s="20"/>
      <c r="J15" s="188"/>
      <c r="K15" s="188"/>
    </row>
    <row r="16" spans="2:20">
      <c r="B16" s="11" t="s">
        <v>446</v>
      </c>
      <c r="C16" s="21" t="s">
        <v>255</v>
      </c>
      <c r="D16" s="197">
        <v>24.5</v>
      </c>
      <c r="E16" s="197">
        <v>24.5</v>
      </c>
      <c r="F16" s="20">
        <f>'EU CC1'!B20</f>
        <v>8</v>
      </c>
      <c r="J16" s="188"/>
      <c r="K16" s="188"/>
    </row>
    <row r="17" spans="2:11">
      <c r="B17" s="11" t="s">
        <v>447</v>
      </c>
      <c r="C17" s="198" t="s">
        <v>256</v>
      </c>
      <c r="D17" s="197">
        <v>5.4</v>
      </c>
      <c r="E17" s="197">
        <v>5.4</v>
      </c>
      <c r="F17" s="20"/>
      <c r="J17" s="188"/>
      <c r="K17" s="188"/>
    </row>
    <row r="18" spans="2:11">
      <c r="B18" s="11" t="s">
        <v>448</v>
      </c>
      <c r="C18" s="198" t="s">
        <v>257</v>
      </c>
      <c r="D18" s="197">
        <v>37</v>
      </c>
      <c r="E18" s="197">
        <v>37</v>
      </c>
      <c r="F18" s="20" t="str">
        <f>+'EU CC1'!B22&amp;", "&amp;'EU CC1'!B110</f>
        <v>10, 75</v>
      </c>
      <c r="J18" s="188"/>
      <c r="K18" s="188"/>
    </row>
    <row r="19" spans="2:11">
      <c r="B19" s="11" t="s">
        <v>449</v>
      </c>
      <c r="C19" s="198" t="s">
        <v>258</v>
      </c>
      <c r="D19" s="197">
        <v>17.100000000000001</v>
      </c>
      <c r="E19" s="197">
        <v>17.100000000000001</v>
      </c>
      <c r="F19" s="20"/>
      <c r="J19" s="188"/>
      <c r="K19" s="188"/>
    </row>
    <row r="20" spans="2:11">
      <c r="B20" s="11" t="s">
        <v>450</v>
      </c>
      <c r="C20" s="198" t="s">
        <v>259</v>
      </c>
      <c r="D20" s="197">
        <v>1.6</v>
      </c>
      <c r="E20" s="197">
        <v>1.6</v>
      </c>
      <c r="F20" s="20"/>
      <c r="J20" s="188"/>
      <c r="K20" s="188"/>
    </row>
    <row r="21" spans="2:11">
      <c r="B21" s="11"/>
      <c r="C21" s="22" t="s">
        <v>451</v>
      </c>
      <c r="D21" s="196">
        <v>5996.4</v>
      </c>
      <c r="E21" s="196">
        <v>5996.4</v>
      </c>
      <c r="F21" s="20"/>
      <c r="J21" s="188"/>
      <c r="K21" s="188"/>
    </row>
    <row r="22" spans="2:11" ht="30" customHeight="1">
      <c r="B22" s="675" t="s">
        <v>452</v>
      </c>
      <c r="C22" s="676"/>
      <c r="D22" s="676"/>
      <c r="E22" s="676"/>
      <c r="F22" s="677"/>
    </row>
    <row r="23" spans="2:11">
      <c r="B23" s="11" t="s">
        <v>453</v>
      </c>
      <c r="C23" s="198" t="s">
        <v>262</v>
      </c>
      <c r="D23" s="197">
        <v>3.1</v>
      </c>
      <c r="E23" s="197">
        <v>3.1</v>
      </c>
      <c r="F23" s="20">
        <f>+'EU CC1'!B19</f>
        <v>7</v>
      </c>
      <c r="J23" s="188"/>
      <c r="K23" s="188"/>
    </row>
    <row r="24" spans="2:11">
      <c r="B24" s="11" t="s">
        <v>454</v>
      </c>
      <c r="C24" s="198" t="s">
        <v>455</v>
      </c>
      <c r="D24" s="197">
        <v>128.5</v>
      </c>
      <c r="E24" s="197">
        <v>128.5</v>
      </c>
      <c r="F24" s="20"/>
      <c r="J24" s="188"/>
      <c r="K24" s="188"/>
    </row>
    <row r="25" spans="2:11">
      <c r="B25" s="11" t="s">
        <v>456</v>
      </c>
      <c r="C25" s="198" t="s">
        <v>457</v>
      </c>
      <c r="D25" s="197">
        <v>4959.6000000000004</v>
      </c>
      <c r="E25" s="197">
        <v>4959.6000000000004</v>
      </c>
      <c r="F25" s="20"/>
      <c r="J25" s="188"/>
      <c r="K25" s="188"/>
    </row>
    <row r="26" spans="2:11">
      <c r="B26" s="11" t="s">
        <v>458</v>
      </c>
      <c r="C26" s="198" t="s">
        <v>459</v>
      </c>
      <c r="D26" s="197">
        <v>48.8</v>
      </c>
      <c r="E26" s="197">
        <v>48.8</v>
      </c>
      <c r="F26" s="20"/>
      <c r="J26" s="188"/>
      <c r="K26" s="188"/>
    </row>
    <row r="27" spans="2:11">
      <c r="B27" s="11" t="s">
        <v>460</v>
      </c>
      <c r="C27" s="198" t="s">
        <v>264</v>
      </c>
      <c r="D27" s="197">
        <v>83.4</v>
      </c>
      <c r="E27" s="197">
        <v>83.4</v>
      </c>
      <c r="F27" s="20"/>
      <c r="J27" s="188"/>
      <c r="K27" s="188"/>
    </row>
    <row r="28" spans="2:11">
      <c r="B28" s="11" t="s">
        <v>461</v>
      </c>
      <c r="C28" s="198" t="s">
        <v>462</v>
      </c>
      <c r="D28" s="197">
        <v>0.6</v>
      </c>
      <c r="E28" s="197">
        <v>0.6</v>
      </c>
      <c r="F28" s="20"/>
      <c r="J28" s="188"/>
      <c r="K28" s="188"/>
    </row>
    <row r="29" spans="2:11">
      <c r="B29" s="11" t="s">
        <v>463</v>
      </c>
      <c r="C29" s="198" t="s">
        <v>266</v>
      </c>
      <c r="D29" s="197">
        <v>26.2</v>
      </c>
      <c r="E29" s="197">
        <v>26.2</v>
      </c>
      <c r="F29" s="20"/>
      <c r="J29" s="188"/>
      <c r="K29" s="188"/>
    </row>
    <row r="30" spans="2:11">
      <c r="B30" s="11"/>
      <c r="C30" s="22" t="s">
        <v>267</v>
      </c>
      <c r="D30" s="196">
        <v>5250.2</v>
      </c>
      <c r="E30" s="196">
        <v>5250.2</v>
      </c>
      <c r="F30" s="20"/>
      <c r="J30" s="188"/>
      <c r="K30" s="188"/>
    </row>
    <row r="31" spans="2:11" ht="15" customHeight="1">
      <c r="B31" s="675" t="s">
        <v>464</v>
      </c>
      <c r="C31" s="676"/>
      <c r="D31" s="676"/>
      <c r="E31" s="676"/>
      <c r="F31" s="677"/>
    </row>
    <row r="32" spans="2:11">
      <c r="B32" s="11" t="s">
        <v>465</v>
      </c>
      <c r="C32" s="198" t="s">
        <v>466</v>
      </c>
      <c r="D32" s="197">
        <v>746.3</v>
      </c>
      <c r="E32" s="197">
        <v>746.3</v>
      </c>
      <c r="F32" s="20"/>
      <c r="J32" s="188"/>
      <c r="K32" s="188"/>
    </row>
    <row r="33" spans="2:11">
      <c r="B33" s="11" t="s">
        <v>467</v>
      </c>
      <c r="C33" s="198" t="s">
        <v>468</v>
      </c>
      <c r="D33" s="197">
        <v>195</v>
      </c>
      <c r="E33" s="197">
        <v>195</v>
      </c>
      <c r="F33" s="20">
        <f>+'EU CC1'!B7</f>
        <v>1</v>
      </c>
      <c r="J33" s="188"/>
      <c r="K33" s="188"/>
    </row>
    <row r="34" spans="2:11">
      <c r="B34" s="11" t="s">
        <v>469</v>
      </c>
      <c r="C34" s="198" t="s">
        <v>470</v>
      </c>
      <c r="D34" s="197">
        <v>-0.4</v>
      </c>
      <c r="E34" s="197">
        <v>-0.4</v>
      </c>
      <c r="F34" s="20">
        <f>+'EU CC1'!B28</f>
        <v>16</v>
      </c>
      <c r="J34" s="188"/>
      <c r="K34" s="188"/>
    </row>
    <row r="35" spans="2:11">
      <c r="B35" s="11" t="s">
        <v>471</v>
      </c>
      <c r="C35" s="198" t="s">
        <v>472</v>
      </c>
      <c r="D35" s="197">
        <v>237.9</v>
      </c>
      <c r="E35" s="197">
        <v>237.9</v>
      </c>
      <c r="F35" s="20">
        <f>+'EU CC1'!B12</f>
        <v>3</v>
      </c>
      <c r="J35" s="188"/>
      <c r="K35" s="188"/>
    </row>
    <row r="36" spans="2:11">
      <c r="B36" s="11" t="s">
        <v>473</v>
      </c>
      <c r="C36" s="198" t="s">
        <v>474</v>
      </c>
      <c r="D36" s="197">
        <v>-83.3</v>
      </c>
      <c r="E36" s="197">
        <v>-83.3</v>
      </c>
      <c r="F36" s="20">
        <f>+'EU CC1'!B12</f>
        <v>3</v>
      </c>
      <c r="J36" s="188"/>
      <c r="K36" s="188"/>
    </row>
    <row r="37" spans="2:11">
      <c r="B37" s="11" t="s">
        <v>475</v>
      </c>
      <c r="C37" s="198" t="s">
        <v>476</v>
      </c>
      <c r="D37" s="197">
        <v>-11.5</v>
      </c>
      <c r="E37" s="197">
        <v>-11.5</v>
      </c>
      <c r="F37" s="20">
        <f>+'EU CC1'!B12</f>
        <v>3</v>
      </c>
      <c r="J37" s="188"/>
      <c r="K37" s="188"/>
    </row>
    <row r="38" spans="2:11">
      <c r="B38" s="11" t="s">
        <v>477</v>
      </c>
      <c r="C38" s="198" t="s">
        <v>478</v>
      </c>
      <c r="D38" s="197">
        <v>408.5</v>
      </c>
      <c r="E38" s="197">
        <v>408.5</v>
      </c>
      <c r="F38" s="20"/>
      <c r="J38" s="188"/>
      <c r="K38" s="188"/>
    </row>
    <row r="39" spans="2:11">
      <c r="B39" s="11" t="s">
        <v>479</v>
      </c>
      <c r="C39" s="198" t="s">
        <v>480</v>
      </c>
      <c r="D39" s="197">
        <v>19.5</v>
      </c>
      <c r="E39" s="197">
        <v>19.5</v>
      </c>
      <c r="F39" s="20">
        <f>+'EU CC1'!B12</f>
        <v>3</v>
      </c>
      <c r="J39" s="188"/>
      <c r="K39" s="188"/>
    </row>
    <row r="40" spans="2:11">
      <c r="B40" s="11" t="s">
        <v>481</v>
      </c>
      <c r="C40" s="198" t="s">
        <v>482</v>
      </c>
      <c r="D40" s="197">
        <v>22.7</v>
      </c>
      <c r="E40" s="197">
        <v>22.7</v>
      </c>
      <c r="F40" s="20">
        <f>+'EU CC1'!B12</f>
        <v>3</v>
      </c>
      <c r="J40" s="188"/>
      <c r="K40" s="188"/>
    </row>
    <row r="41" spans="2:11">
      <c r="B41" s="11" t="s">
        <v>483</v>
      </c>
      <c r="C41" s="198" t="s">
        <v>484</v>
      </c>
      <c r="D41" s="197">
        <v>55.3</v>
      </c>
      <c r="E41" s="197">
        <v>55.3</v>
      </c>
      <c r="F41" s="20">
        <f>+'EU CC1'!B12</f>
        <v>3</v>
      </c>
      <c r="J41" s="188"/>
      <c r="K41" s="188"/>
    </row>
    <row r="42" spans="2:11">
      <c r="B42" s="11" t="s">
        <v>485</v>
      </c>
      <c r="C42" s="198" t="s">
        <v>486</v>
      </c>
      <c r="D42" s="197">
        <v>284.8</v>
      </c>
      <c r="E42" s="197">
        <v>284.8</v>
      </c>
      <c r="F42" s="20" t="str">
        <f>+'EU CC1'!B11&amp;", "&amp;'EU CC1'!B12&amp;" (only EUR 0,4 m)"</f>
        <v>2, 3 (only EUR 0,4 m)</v>
      </c>
      <c r="J42" s="188"/>
      <c r="K42" s="188"/>
    </row>
    <row r="43" spans="2:11">
      <c r="B43" s="11" t="s">
        <v>487</v>
      </c>
      <c r="C43" s="198" t="s">
        <v>488</v>
      </c>
      <c r="D43" s="197">
        <v>25.7</v>
      </c>
      <c r="E43" s="197">
        <v>25.7</v>
      </c>
      <c r="F43" s="20" t="str">
        <f>+'EU CC1'!B16</f>
        <v>EU-5a</v>
      </c>
    </row>
    <row r="44" spans="2:11">
      <c r="B44" s="11" t="s">
        <v>489</v>
      </c>
      <c r="C44" s="198" t="s">
        <v>490</v>
      </c>
      <c r="D44" s="197">
        <v>0.5</v>
      </c>
      <c r="E44" s="197">
        <v>0.5</v>
      </c>
      <c r="F44" s="20" t="s">
        <v>491</v>
      </c>
    </row>
    <row r="45" spans="2:11">
      <c r="B45" s="11"/>
      <c r="C45" s="22" t="s">
        <v>492</v>
      </c>
      <c r="D45" s="196">
        <v>746.3</v>
      </c>
      <c r="E45" s="196">
        <v>746.3</v>
      </c>
      <c r="F45" s="20"/>
    </row>
  </sheetData>
  <mergeCells count="3">
    <mergeCell ref="B8:F8"/>
    <mergeCell ref="B22:F22"/>
    <mergeCell ref="B31:F31"/>
  </mergeCells>
  <pageMargins left="0.70866141732283472" right="0.70866141732283472" top="0.74803149606299213" bottom="0.74803149606299213" header="0.31496062992125984" footer="0.31496062992125984"/>
  <pageSetup paperSize="9" scale="75" fitToWidth="0" fitToHeight="0" orientation="landscape" r:id="rId1"/>
  <headerFooter>
    <oddHeader>&amp;CEN
Annex 7</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85076-4923-4F70-8219-01F9E719112C}">
  <sheetPr>
    <pageSetUpPr fitToPage="1"/>
  </sheetPr>
  <dimension ref="B2:D54"/>
  <sheetViews>
    <sheetView showGridLines="0" zoomScale="90" zoomScaleNormal="90" zoomScalePageLayoutView="90" workbookViewId="0">
      <selection activeCell="B2" sqref="B2"/>
    </sheetView>
  </sheetViews>
  <sheetFormatPr baseColWidth="10" defaultColWidth="9" defaultRowHeight="15"/>
  <cols>
    <col min="1" max="1" width="1.85546875" customWidth="1"/>
    <col min="3" max="3" width="85.85546875" customWidth="1"/>
    <col min="4" max="4" width="45.5703125" style="8" customWidth="1"/>
  </cols>
  <sheetData>
    <row r="2" spans="2:4" ht="18.75">
      <c r="B2" s="18" t="s">
        <v>493</v>
      </c>
    </row>
    <row r="3" spans="2:4">
      <c r="B3" s="16" t="str">
        <f>'EU OV1'!B3</f>
        <v>31.12.2022 - in EUR million</v>
      </c>
    </row>
    <row r="5" spans="2:4">
      <c r="C5" s="201"/>
      <c r="D5" s="116" t="s">
        <v>102</v>
      </c>
    </row>
    <row r="6" spans="2:4">
      <c r="B6" s="20">
        <v>1</v>
      </c>
      <c r="C6" s="202" t="s">
        <v>494</v>
      </c>
      <c r="D6" s="116" t="s">
        <v>297</v>
      </c>
    </row>
    <row r="7" spans="2:4">
      <c r="B7" s="20">
        <v>2</v>
      </c>
      <c r="C7" s="202" t="s">
        <v>495</v>
      </c>
      <c r="D7" s="203" t="s">
        <v>496</v>
      </c>
    </row>
    <row r="8" spans="2:4">
      <c r="B8" s="20" t="s">
        <v>206</v>
      </c>
      <c r="C8" s="202" t="s">
        <v>497</v>
      </c>
      <c r="D8" s="203" t="s">
        <v>498</v>
      </c>
    </row>
    <row r="9" spans="2:4">
      <c r="B9" s="20">
        <v>3</v>
      </c>
      <c r="C9" s="202" t="s">
        <v>499</v>
      </c>
      <c r="D9" s="203" t="s">
        <v>500</v>
      </c>
    </row>
    <row r="10" spans="2:4">
      <c r="B10" s="20" t="s">
        <v>501</v>
      </c>
      <c r="C10" s="202" t="s">
        <v>502</v>
      </c>
      <c r="D10" s="203" t="s">
        <v>503</v>
      </c>
    </row>
    <row r="11" spans="2:4">
      <c r="B11" s="20"/>
      <c r="C11" s="204" t="s">
        <v>504</v>
      </c>
      <c r="D11" s="203"/>
    </row>
    <row r="12" spans="2:4">
      <c r="B12" s="20">
        <v>4</v>
      </c>
      <c r="C12" s="202" t="s">
        <v>505</v>
      </c>
      <c r="D12" s="116" t="s">
        <v>406</v>
      </c>
    </row>
    <row r="13" spans="2:4">
      <c r="B13" s="20">
        <v>5</v>
      </c>
      <c r="C13" s="202" t="s">
        <v>506</v>
      </c>
      <c r="D13" s="116" t="s">
        <v>406</v>
      </c>
    </row>
    <row r="14" spans="2:4">
      <c r="B14" s="20">
        <v>6</v>
      </c>
      <c r="C14" s="202" t="s">
        <v>507</v>
      </c>
      <c r="D14" s="203" t="s">
        <v>508</v>
      </c>
    </row>
    <row r="15" spans="2:4">
      <c r="B15" s="20">
        <v>7</v>
      </c>
      <c r="C15" s="202" t="s">
        <v>509</v>
      </c>
      <c r="D15" s="203" t="s">
        <v>510</v>
      </c>
    </row>
    <row r="16" spans="2:4">
      <c r="B16" s="20">
        <v>8</v>
      </c>
      <c r="C16" s="202" t="s">
        <v>511</v>
      </c>
      <c r="D16" s="179" t="s">
        <v>512</v>
      </c>
    </row>
    <row r="17" spans="2:4">
      <c r="B17" s="20">
        <v>9</v>
      </c>
      <c r="C17" s="202" t="s">
        <v>513</v>
      </c>
      <c r="D17" s="203" t="s">
        <v>512</v>
      </c>
    </row>
    <row r="18" spans="2:4">
      <c r="B18" s="20" t="s">
        <v>514</v>
      </c>
      <c r="C18" s="202" t="s">
        <v>515</v>
      </c>
      <c r="D18" s="203" t="s">
        <v>516</v>
      </c>
    </row>
    <row r="19" spans="2:4">
      <c r="B19" s="20" t="s">
        <v>517</v>
      </c>
      <c r="C19" s="202" t="s">
        <v>518</v>
      </c>
      <c r="D19" s="203" t="s">
        <v>503</v>
      </c>
    </row>
    <row r="20" spans="2:4">
      <c r="B20" s="20">
        <v>10</v>
      </c>
      <c r="C20" s="202" t="s">
        <v>519</v>
      </c>
      <c r="D20" s="203" t="s">
        <v>520</v>
      </c>
    </row>
    <row r="21" spans="2:4">
      <c r="B21" s="20">
        <v>11</v>
      </c>
      <c r="C21" s="202" t="s">
        <v>521</v>
      </c>
      <c r="D21" s="205">
        <v>43658</v>
      </c>
    </row>
    <row r="22" spans="2:4">
      <c r="B22" s="20">
        <v>12</v>
      </c>
      <c r="C22" s="202" t="s">
        <v>522</v>
      </c>
      <c r="D22" s="203" t="s">
        <v>523</v>
      </c>
    </row>
    <row r="23" spans="2:4">
      <c r="B23" s="20">
        <v>13</v>
      </c>
      <c r="C23" s="202" t="s">
        <v>524</v>
      </c>
      <c r="D23" s="205" t="s">
        <v>525</v>
      </c>
    </row>
    <row r="24" spans="2:4">
      <c r="B24" s="20">
        <v>14</v>
      </c>
      <c r="C24" s="202" t="s">
        <v>526</v>
      </c>
      <c r="D24" s="203" t="s">
        <v>527</v>
      </c>
    </row>
    <row r="25" spans="2:4">
      <c r="B25" s="20">
        <v>15</v>
      </c>
      <c r="C25" s="202" t="s">
        <v>528</v>
      </c>
      <c r="D25" s="203" t="s">
        <v>503</v>
      </c>
    </row>
    <row r="26" spans="2:4">
      <c r="B26" s="20">
        <v>16</v>
      </c>
      <c r="C26" s="202" t="s">
        <v>529</v>
      </c>
      <c r="D26" s="203" t="s">
        <v>503</v>
      </c>
    </row>
    <row r="27" spans="2:4">
      <c r="B27" s="206"/>
      <c r="C27" s="204" t="s">
        <v>530</v>
      </c>
      <c r="D27" s="206"/>
    </row>
    <row r="28" spans="2:4">
      <c r="B28" s="20">
        <v>17</v>
      </c>
      <c r="C28" s="202" t="s">
        <v>531</v>
      </c>
      <c r="D28" s="203" t="s">
        <v>532</v>
      </c>
    </row>
    <row r="29" spans="2:4">
      <c r="B29" s="20">
        <v>18</v>
      </c>
      <c r="C29" s="202" t="s">
        <v>533</v>
      </c>
      <c r="D29" s="203" t="s">
        <v>503</v>
      </c>
    </row>
    <row r="30" spans="2:4">
      <c r="B30" s="20">
        <v>19</v>
      </c>
      <c r="C30" s="202" t="s">
        <v>534</v>
      </c>
      <c r="D30" s="203" t="s">
        <v>503</v>
      </c>
    </row>
    <row r="31" spans="2:4">
      <c r="B31" s="20" t="s">
        <v>336</v>
      </c>
      <c r="C31" s="202" t="s">
        <v>535</v>
      </c>
      <c r="D31" s="203" t="s">
        <v>536</v>
      </c>
    </row>
    <row r="32" spans="2:4">
      <c r="B32" s="20" t="s">
        <v>338</v>
      </c>
      <c r="C32" s="202" t="s">
        <v>537</v>
      </c>
      <c r="D32" s="203" t="s">
        <v>536</v>
      </c>
    </row>
    <row r="33" spans="2:4">
      <c r="B33" s="20">
        <v>21</v>
      </c>
      <c r="C33" s="202" t="s">
        <v>538</v>
      </c>
      <c r="D33" s="203" t="s">
        <v>503</v>
      </c>
    </row>
    <row r="34" spans="2:4">
      <c r="B34" s="20">
        <v>22</v>
      </c>
      <c r="C34" s="202" t="s">
        <v>539</v>
      </c>
      <c r="D34" s="203" t="s">
        <v>540</v>
      </c>
    </row>
    <row r="35" spans="2:4">
      <c r="B35" s="20">
        <v>23</v>
      </c>
      <c r="C35" s="202" t="s">
        <v>541</v>
      </c>
      <c r="D35" s="203" t="s">
        <v>542</v>
      </c>
    </row>
    <row r="36" spans="2:4">
      <c r="B36" s="20">
        <v>24</v>
      </c>
      <c r="C36" s="202" t="s">
        <v>543</v>
      </c>
      <c r="D36" s="203" t="s">
        <v>503</v>
      </c>
    </row>
    <row r="37" spans="2:4">
      <c r="B37" s="20">
        <v>25</v>
      </c>
      <c r="C37" s="202" t="s">
        <v>544</v>
      </c>
      <c r="D37" s="203" t="s">
        <v>503</v>
      </c>
    </row>
    <row r="38" spans="2:4">
      <c r="B38" s="20">
        <v>26</v>
      </c>
      <c r="C38" s="202" t="s">
        <v>545</v>
      </c>
      <c r="D38" s="203" t="s">
        <v>503</v>
      </c>
    </row>
    <row r="39" spans="2:4">
      <c r="B39" s="20">
        <v>27</v>
      </c>
      <c r="C39" s="202" t="s">
        <v>546</v>
      </c>
      <c r="D39" s="203" t="s">
        <v>503</v>
      </c>
    </row>
    <row r="40" spans="2:4">
      <c r="B40" s="20">
        <v>28</v>
      </c>
      <c r="C40" s="202" t="s">
        <v>547</v>
      </c>
      <c r="D40" s="203" t="s">
        <v>503</v>
      </c>
    </row>
    <row r="41" spans="2:4">
      <c r="B41" s="20">
        <v>29</v>
      </c>
      <c r="C41" s="202" t="s">
        <v>548</v>
      </c>
      <c r="D41" s="203" t="s">
        <v>503</v>
      </c>
    </row>
    <row r="42" spans="2:4">
      <c r="B42" s="116">
        <v>30</v>
      </c>
      <c r="C42" s="130" t="s">
        <v>549</v>
      </c>
      <c r="D42" s="14" t="s">
        <v>503</v>
      </c>
    </row>
    <row r="43" spans="2:4">
      <c r="B43" s="20">
        <v>31</v>
      </c>
      <c r="C43" s="202" t="s">
        <v>550</v>
      </c>
      <c r="D43" s="203" t="s">
        <v>503</v>
      </c>
    </row>
    <row r="44" spans="2:4">
      <c r="B44" s="20">
        <v>32</v>
      </c>
      <c r="C44" s="202" t="s">
        <v>551</v>
      </c>
      <c r="D44" s="203" t="s">
        <v>503</v>
      </c>
    </row>
    <row r="45" spans="2:4">
      <c r="B45" s="20">
        <v>33</v>
      </c>
      <c r="C45" s="202" t="s">
        <v>552</v>
      </c>
      <c r="D45" s="203" t="s">
        <v>503</v>
      </c>
    </row>
    <row r="46" spans="2:4">
      <c r="B46" s="20">
        <v>34</v>
      </c>
      <c r="C46" s="202" t="s">
        <v>553</v>
      </c>
      <c r="D46" s="203" t="s">
        <v>503</v>
      </c>
    </row>
    <row r="47" spans="2:4">
      <c r="B47" s="20" t="s">
        <v>554</v>
      </c>
      <c r="C47" s="202" t="s">
        <v>555</v>
      </c>
      <c r="D47" s="203" t="s">
        <v>503</v>
      </c>
    </row>
    <row r="48" spans="2:4">
      <c r="B48" s="20" t="s">
        <v>556</v>
      </c>
      <c r="C48" s="202" t="s">
        <v>557</v>
      </c>
      <c r="D48" s="116" t="s">
        <v>527</v>
      </c>
    </row>
    <row r="49" spans="2:4">
      <c r="B49" s="20">
        <v>35</v>
      </c>
      <c r="C49" s="202" t="s">
        <v>558</v>
      </c>
      <c r="D49" s="203" t="s">
        <v>503</v>
      </c>
    </row>
    <row r="50" spans="2:4">
      <c r="B50" s="20">
        <v>36</v>
      </c>
      <c r="C50" s="130" t="s">
        <v>559</v>
      </c>
      <c r="D50" s="20" t="s">
        <v>527</v>
      </c>
    </row>
    <row r="51" spans="2:4">
      <c r="B51" s="20">
        <v>37</v>
      </c>
      <c r="C51" s="202" t="s">
        <v>560</v>
      </c>
      <c r="D51" s="203" t="s">
        <v>503</v>
      </c>
    </row>
    <row r="52" spans="2:4" s="12" customFormat="1" ht="30">
      <c r="B52" s="116" t="s">
        <v>561</v>
      </c>
      <c r="C52" s="86" t="s">
        <v>562</v>
      </c>
      <c r="D52" s="20" t="s">
        <v>563</v>
      </c>
    </row>
    <row r="53" spans="2:4">
      <c r="B53" s="2"/>
    </row>
    <row r="54" spans="2:4">
      <c r="B54" s="2"/>
    </row>
  </sheetData>
  <hyperlinks>
    <hyperlink ref="D52" r:id="rId1" display="'https://www.addiko.com/static/uploads/Addiko-Bank-AG-Listing-Prospectus-2019.pdf" xr:uid="{FC86D511-71B2-49E9-B9FC-1304744B11EB}"/>
  </hyperlinks>
  <pageMargins left="0.70866141732283472" right="0.70866141732283472" top="0.74803149606299213" bottom="0.74803149606299213" header="0.31496062992125984" footer="0.31496062992125984"/>
  <pageSetup paperSize="9" scale="59" orientation="landscape" r:id="rId2"/>
  <headerFooter>
    <oddHeader>&amp;CEN
Annex 7</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33"/>
  <sheetViews>
    <sheetView showGridLines="0" zoomScale="90" zoomScaleNormal="90" zoomScaleSheetLayoutView="90" workbookViewId="0">
      <selection activeCell="R8" sqref="R8"/>
    </sheetView>
  </sheetViews>
  <sheetFormatPr baseColWidth="10" defaultColWidth="9.140625" defaultRowHeight="15"/>
  <cols>
    <col min="1" max="1" width="5.140625" style="16" customWidth="1"/>
    <col min="2" max="2" width="12.42578125" style="16" customWidth="1"/>
    <col min="3" max="3" width="16" style="95" customWidth="1"/>
    <col min="4" max="14" width="12.7109375" style="16" customWidth="1"/>
    <col min="15" max="15" width="13.140625" style="16" customWidth="1"/>
    <col min="16" max="16" width="13.5703125" style="16" customWidth="1"/>
    <col min="17" max="16384" width="9.140625" style="16"/>
  </cols>
  <sheetData>
    <row r="2" spans="2:16" ht="18.75">
      <c r="B2" s="418" t="s">
        <v>26</v>
      </c>
      <c r="C2" s="16"/>
    </row>
    <row r="3" spans="2:16">
      <c r="B3" s="678" t="str">
        <f>'EU OV1'!B3</f>
        <v>31.12.2022 - in EUR million</v>
      </c>
      <c r="C3" s="679"/>
      <c r="D3" s="679"/>
    </row>
    <row r="5" spans="2:16">
      <c r="D5" s="512" t="s">
        <v>102</v>
      </c>
      <c r="E5" s="512" t="s">
        <v>103</v>
      </c>
      <c r="F5" s="512" t="s">
        <v>104</v>
      </c>
      <c r="G5" s="512" t="s">
        <v>235</v>
      </c>
      <c r="H5" s="512" t="s">
        <v>143</v>
      </c>
      <c r="I5" s="512" t="s">
        <v>236</v>
      </c>
      <c r="J5" s="512" t="s">
        <v>237</v>
      </c>
      <c r="K5" s="512" t="s">
        <v>287</v>
      </c>
      <c r="L5" s="512" t="s">
        <v>564</v>
      </c>
      <c r="M5" s="512" t="s">
        <v>565</v>
      </c>
      <c r="N5" s="512" t="s">
        <v>566</v>
      </c>
      <c r="O5" s="512" t="s">
        <v>567</v>
      </c>
      <c r="P5" s="512" t="s">
        <v>568</v>
      </c>
    </row>
    <row r="6" spans="2:16" ht="15.75" customHeight="1">
      <c r="D6" s="683" t="s">
        <v>569</v>
      </c>
      <c r="E6" s="684"/>
      <c r="F6" s="687" t="s">
        <v>570</v>
      </c>
      <c r="G6" s="688"/>
      <c r="H6" s="691" t="s">
        <v>571</v>
      </c>
      <c r="I6" s="680" t="s">
        <v>572</v>
      </c>
      <c r="J6" s="687" t="s">
        <v>573</v>
      </c>
      <c r="K6" s="694"/>
      <c r="L6" s="694"/>
      <c r="M6" s="688"/>
      <c r="N6" s="680" t="s">
        <v>574</v>
      </c>
      <c r="O6" s="680" t="s">
        <v>575</v>
      </c>
      <c r="P6" s="680" t="s">
        <v>576</v>
      </c>
    </row>
    <row r="7" spans="2:16">
      <c r="D7" s="685"/>
      <c r="E7" s="686"/>
      <c r="F7" s="689"/>
      <c r="G7" s="690"/>
      <c r="H7" s="692"/>
      <c r="I7" s="681"/>
      <c r="J7" s="689"/>
      <c r="K7" s="695"/>
      <c r="L7" s="695"/>
      <c r="M7" s="696"/>
      <c r="N7" s="681"/>
      <c r="O7" s="681"/>
      <c r="P7" s="681"/>
    </row>
    <row r="8" spans="2:16" ht="112.5" customHeight="1">
      <c r="D8" s="403" t="s">
        <v>577</v>
      </c>
      <c r="E8" s="403" t="s">
        <v>578</v>
      </c>
      <c r="F8" s="403" t="s">
        <v>579</v>
      </c>
      <c r="G8" s="403" t="s">
        <v>580</v>
      </c>
      <c r="H8" s="693"/>
      <c r="I8" s="682"/>
      <c r="J8" s="403" t="s">
        <v>581</v>
      </c>
      <c r="K8" s="403" t="s">
        <v>570</v>
      </c>
      <c r="L8" s="403" t="s">
        <v>582</v>
      </c>
      <c r="M8" s="513" t="s">
        <v>583</v>
      </c>
      <c r="N8" s="682"/>
      <c r="O8" s="682"/>
      <c r="P8" s="682"/>
    </row>
    <row r="9" spans="2:16" ht="30.75" customHeight="1">
      <c r="B9" s="291" t="s">
        <v>584</v>
      </c>
      <c r="C9" s="516" t="s">
        <v>585</v>
      </c>
      <c r="D9" s="627"/>
      <c r="E9" s="627"/>
      <c r="F9" s="627"/>
      <c r="G9" s="627"/>
      <c r="H9" s="627"/>
      <c r="I9" s="627"/>
      <c r="J9" s="627"/>
      <c r="K9" s="627"/>
      <c r="L9" s="627"/>
      <c r="M9" s="627"/>
      <c r="N9" s="627"/>
      <c r="O9" s="514"/>
      <c r="P9" s="514"/>
    </row>
    <row r="10" spans="2:16">
      <c r="B10" s="628">
        <v>10.000999999999999</v>
      </c>
      <c r="C10" s="515" t="s">
        <v>586</v>
      </c>
      <c r="D10" s="629">
        <v>0.1</v>
      </c>
      <c r="E10" s="629">
        <v>0</v>
      </c>
      <c r="F10" s="629">
        <v>0</v>
      </c>
      <c r="G10" s="629">
        <v>0</v>
      </c>
      <c r="H10" s="629">
        <v>0</v>
      </c>
      <c r="I10" s="630">
        <v>0.1</v>
      </c>
      <c r="J10" s="629">
        <v>0</v>
      </c>
      <c r="K10" s="629">
        <v>0</v>
      </c>
      <c r="L10" s="629">
        <v>0</v>
      </c>
      <c r="M10" s="629">
        <v>0</v>
      </c>
      <c r="N10" s="630">
        <v>0.1</v>
      </c>
      <c r="O10" s="631">
        <v>0</v>
      </c>
      <c r="P10" s="631">
        <v>0.02</v>
      </c>
    </row>
    <row r="11" spans="2:16">
      <c r="B11" s="628">
        <v>10.002000000000001</v>
      </c>
      <c r="C11" s="515" t="s">
        <v>587</v>
      </c>
      <c r="D11" s="629">
        <v>0.1</v>
      </c>
      <c r="E11" s="629">
        <v>0</v>
      </c>
      <c r="F11" s="629">
        <v>0</v>
      </c>
      <c r="G11" s="629">
        <v>0</v>
      </c>
      <c r="H11" s="629">
        <v>0</v>
      </c>
      <c r="I11" s="630">
        <v>0.1</v>
      </c>
      <c r="J11" s="629">
        <v>0</v>
      </c>
      <c r="K11" s="629">
        <v>0</v>
      </c>
      <c r="L11" s="629">
        <v>0</v>
      </c>
      <c r="M11" s="629">
        <v>0</v>
      </c>
      <c r="N11" s="630">
        <v>0.1</v>
      </c>
      <c r="O11" s="631">
        <v>0</v>
      </c>
      <c r="P11" s="631">
        <v>0.01</v>
      </c>
    </row>
    <row r="12" spans="2:16">
      <c r="B12" s="628">
        <v>10.003</v>
      </c>
      <c r="C12" s="515" t="s">
        <v>588</v>
      </c>
      <c r="D12" s="629">
        <v>0</v>
      </c>
      <c r="E12" s="629">
        <v>0</v>
      </c>
      <c r="F12" s="629">
        <v>0</v>
      </c>
      <c r="G12" s="629">
        <v>0</v>
      </c>
      <c r="H12" s="629">
        <v>0</v>
      </c>
      <c r="I12" s="630">
        <v>0</v>
      </c>
      <c r="J12" s="629">
        <v>0</v>
      </c>
      <c r="K12" s="629">
        <v>0</v>
      </c>
      <c r="L12" s="629">
        <v>0</v>
      </c>
      <c r="M12" s="629">
        <v>0</v>
      </c>
      <c r="N12" s="630">
        <v>0</v>
      </c>
      <c r="O12" s="631">
        <v>0</v>
      </c>
      <c r="P12" s="631">
        <v>0.02</v>
      </c>
    </row>
    <row r="13" spans="2:16">
      <c r="B13" s="628">
        <v>10.004</v>
      </c>
      <c r="C13" s="515" t="s">
        <v>589</v>
      </c>
      <c r="D13" s="629">
        <v>0.1</v>
      </c>
      <c r="E13" s="629">
        <v>0</v>
      </c>
      <c r="F13" s="629">
        <v>0</v>
      </c>
      <c r="G13" s="629">
        <v>0</v>
      </c>
      <c r="H13" s="629">
        <v>0</v>
      </c>
      <c r="I13" s="630">
        <v>0.1</v>
      </c>
      <c r="J13" s="629">
        <v>0</v>
      </c>
      <c r="K13" s="629">
        <v>0</v>
      </c>
      <c r="L13" s="629">
        <v>0</v>
      </c>
      <c r="M13" s="629">
        <v>0</v>
      </c>
      <c r="N13" s="630">
        <v>0</v>
      </c>
      <c r="O13" s="631">
        <v>0</v>
      </c>
      <c r="P13" s="631">
        <v>0.02</v>
      </c>
    </row>
    <row r="14" spans="2:16">
      <c r="B14" s="628">
        <v>10.005000000000001</v>
      </c>
      <c r="C14" s="515" t="s">
        <v>590</v>
      </c>
      <c r="D14" s="629">
        <v>0</v>
      </c>
      <c r="E14" s="629">
        <v>0</v>
      </c>
      <c r="F14" s="629">
        <v>0</v>
      </c>
      <c r="G14" s="629">
        <v>0</v>
      </c>
      <c r="H14" s="629">
        <v>0</v>
      </c>
      <c r="I14" s="630">
        <v>0</v>
      </c>
      <c r="J14" s="629">
        <v>0</v>
      </c>
      <c r="K14" s="629">
        <v>0</v>
      </c>
      <c r="L14" s="629">
        <v>0</v>
      </c>
      <c r="M14" s="629">
        <v>0</v>
      </c>
      <c r="N14" s="630">
        <v>0</v>
      </c>
      <c r="O14" s="631">
        <v>0</v>
      </c>
      <c r="P14" s="631">
        <v>1.4999999999999999E-2</v>
      </c>
    </row>
    <row r="15" spans="2:16">
      <c r="B15" s="628">
        <v>10.006</v>
      </c>
      <c r="C15" s="515" t="s">
        <v>591</v>
      </c>
      <c r="D15" s="629">
        <v>0</v>
      </c>
      <c r="E15" s="629">
        <v>0</v>
      </c>
      <c r="F15" s="629">
        <v>0</v>
      </c>
      <c r="G15" s="629">
        <v>0</v>
      </c>
      <c r="H15" s="629">
        <v>0</v>
      </c>
      <c r="I15" s="630">
        <v>0</v>
      </c>
      <c r="J15" s="629">
        <v>0</v>
      </c>
      <c r="K15" s="629">
        <v>0</v>
      </c>
      <c r="L15" s="629">
        <v>0</v>
      </c>
      <c r="M15" s="629">
        <v>0</v>
      </c>
      <c r="N15" s="630">
        <v>0</v>
      </c>
      <c r="O15" s="631">
        <v>0</v>
      </c>
      <c r="P15" s="631">
        <v>0.01</v>
      </c>
    </row>
    <row r="16" spans="2:16">
      <c r="B16" s="628">
        <v>10.007</v>
      </c>
      <c r="C16" s="515" t="s">
        <v>592</v>
      </c>
      <c r="D16" s="629">
        <v>0</v>
      </c>
      <c r="E16" s="629">
        <v>0</v>
      </c>
      <c r="F16" s="629">
        <v>0</v>
      </c>
      <c r="G16" s="629">
        <v>0</v>
      </c>
      <c r="H16" s="629">
        <v>0</v>
      </c>
      <c r="I16" s="630">
        <v>0</v>
      </c>
      <c r="J16" s="629">
        <v>0</v>
      </c>
      <c r="K16" s="629">
        <v>0</v>
      </c>
      <c r="L16" s="629">
        <v>0</v>
      </c>
      <c r="M16" s="629">
        <v>0</v>
      </c>
      <c r="N16" s="630">
        <v>0</v>
      </c>
      <c r="O16" s="631">
        <v>0</v>
      </c>
      <c r="P16" s="631">
        <v>0.01</v>
      </c>
    </row>
    <row r="17" spans="2:16">
      <c r="B17" s="628">
        <v>10.007999999999999</v>
      </c>
      <c r="C17" s="515" t="s">
        <v>593</v>
      </c>
      <c r="D17" s="629">
        <v>0</v>
      </c>
      <c r="E17" s="629">
        <v>0</v>
      </c>
      <c r="F17" s="629">
        <v>0</v>
      </c>
      <c r="G17" s="629">
        <v>0</v>
      </c>
      <c r="H17" s="629">
        <v>0</v>
      </c>
      <c r="I17" s="630">
        <v>0</v>
      </c>
      <c r="J17" s="629">
        <v>0</v>
      </c>
      <c r="K17" s="629">
        <v>0</v>
      </c>
      <c r="L17" s="629">
        <v>0</v>
      </c>
      <c r="M17" s="629">
        <v>0</v>
      </c>
      <c r="N17" s="630">
        <v>0</v>
      </c>
      <c r="O17" s="631">
        <v>0</v>
      </c>
      <c r="P17" s="631">
        <v>0.01</v>
      </c>
    </row>
    <row r="18" spans="2:16">
      <c r="B18" s="628">
        <v>10.009</v>
      </c>
      <c r="C18" s="515" t="s">
        <v>594</v>
      </c>
      <c r="D18" s="629">
        <v>0</v>
      </c>
      <c r="E18" s="629">
        <v>0</v>
      </c>
      <c r="F18" s="629">
        <v>0</v>
      </c>
      <c r="G18" s="629">
        <v>0</v>
      </c>
      <c r="H18" s="629">
        <v>0</v>
      </c>
      <c r="I18" s="630">
        <v>0</v>
      </c>
      <c r="J18" s="629">
        <v>0</v>
      </c>
      <c r="K18" s="629">
        <v>0</v>
      </c>
      <c r="L18" s="629">
        <v>0</v>
      </c>
      <c r="M18" s="629">
        <v>0</v>
      </c>
      <c r="N18" s="630">
        <v>0</v>
      </c>
      <c r="O18" s="631">
        <v>0</v>
      </c>
      <c r="P18" s="631">
        <v>0.01</v>
      </c>
    </row>
    <row r="19" spans="2:16">
      <c r="B19" s="628">
        <v>10.01</v>
      </c>
      <c r="C19" s="515" t="s">
        <v>595</v>
      </c>
      <c r="D19" s="629">
        <v>0.1</v>
      </c>
      <c r="E19" s="629">
        <v>0</v>
      </c>
      <c r="F19" s="629">
        <v>0</v>
      </c>
      <c r="G19" s="629">
        <v>0</v>
      </c>
      <c r="H19" s="629">
        <v>0</v>
      </c>
      <c r="I19" s="630">
        <v>0.1</v>
      </c>
      <c r="J19" s="629">
        <v>0</v>
      </c>
      <c r="K19" s="629">
        <v>0</v>
      </c>
      <c r="L19" s="629">
        <v>0</v>
      </c>
      <c r="M19" s="629">
        <v>0</v>
      </c>
      <c r="N19" s="630">
        <v>0</v>
      </c>
      <c r="O19" s="631">
        <v>0</v>
      </c>
      <c r="P19" s="631">
        <v>5.0000000000000001E-3</v>
      </c>
    </row>
    <row r="20" spans="2:16">
      <c r="B20" s="628">
        <v>10.010999999999999</v>
      </c>
      <c r="C20" s="515" t="s">
        <v>596</v>
      </c>
      <c r="D20" s="629">
        <v>0</v>
      </c>
      <c r="E20" s="629">
        <v>0</v>
      </c>
      <c r="F20" s="629">
        <v>0</v>
      </c>
      <c r="G20" s="629">
        <v>0</v>
      </c>
      <c r="H20" s="629">
        <v>0</v>
      </c>
      <c r="I20" s="630">
        <v>0</v>
      </c>
      <c r="J20" s="629">
        <v>0</v>
      </c>
      <c r="K20" s="629">
        <v>0</v>
      </c>
      <c r="L20" s="629">
        <v>0</v>
      </c>
      <c r="M20" s="629">
        <v>0</v>
      </c>
      <c r="N20" s="630">
        <v>0</v>
      </c>
      <c r="O20" s="631">
        <v>0</v>
      </c>
      <c r="P20" s="631">
        <v>5.0000000000000001E-3</v>
      </c>
    </row>
    <row r="21" spans="2:16">
      <c r="B21" s="628">
        <v>10.012</v>
      </c>
      <c r="C21" s="515" t="s">
        <v>597</v>
      </c>
      <c r="D21" s="629">
        <v>1181.9000000000001</v>
      </c>
      <c r="E21" s="629">
        <v>0</v>
      </c>
      <c r="F21" s="629">
        <v>0</v>
      </c>
      <c r="G21" s="629">
        <v>0</v>
      </c>
      <c r="H21" s="629">
        <v>0</v>
      </c>
      <c r="I21" s="630">
        <v>1181.9000000000001</v>
      </c>
      <c r="J21" s="629">
        <v>64.7</v>
      </c>
      <c r="K21" s="629">
        <v>0</v>
      </c>
      <c r="L21" s="629">
        <v>0</v>
      </c>
      <c r="M21" s="629">
        <v>64.7</v>
      </c>
      <c r="N21" s="630">
        <v>809.1</v>
      </c>
      <c r="O21" s="631">
        <v>0.30980000000000002</v>
      </c>
      <c r="P21" s="631">
        <v>0</v>
      </c>
    </row>
    <row r="22" spans="2:16">
      <c r="B22" s="628">
        <v>10.013</v>
      </c>
      <c r="C22" s="515" t="s">
        <v>598</v>
      </c>
      <c r="D22" s="629">
        <v>1062.0999999999999</v>
      </c>
      <c r="E22" s="629">
        <v>0</v>
      </c>
      <c r="F22" s="629">
        <v>0</v>
      </c>
      <c r="G22" s="629">
        <v>0</v>
      </c>
      <c r="H22" s="629">
        <v>0</v>
      </c>
      <c r="I22" s="630">
        <v>1062.0999999999999</v>
      </c>
      <c r="J22" s="629">
        <v>56</v>
      </c>
      <c r="K22" s="629">
        <v>0</v>
      </c>
      <c r="L22" s="629">
        <v>0</v>
      </c>
      <c r="M22" s="629">
        <v>56</v>
      </c>
      <c r="N22" s="630">
        <v>700.2</v>
      </c>
      <c r="O22" s="631">
        <v>0.2681</v>
      </c>
      <c r="P22" s="631">
        <v>0</v>
      </c>
    </row>
    <row r="23" spans="2:16">
      <c r="B23" s="628">
        <v>10.013999999999999</v>
      </c>
      <c r="C23" s="515" t="s">
        <v>599</v>
      </c>
      <c r="D23" s="629">
        <v>697</v>
      </c>
      <c r="E23" s="629">
        <v>0</v>
      </c>
      <c r="F23" s="629">
        <v>0</v>
      </c>
      <c r="G23" s="629">
        <v>0</v>
      </c>
      <c r="H23" s="629">
        <v>0</v>
      </c>
      <c r="I23" s="630">
        <v>697</v>
      </c>
      <c r="J23" s="629">
        <v>39.1</v>
      </c>
      <c r="K23" s="629">
        <v>0</v>
      </c>
      <c r="L23" s="629">
        <v>0</v>
      </c>
      <c r="M23" s="629">
        <v>39.1</v>
      </c>
      <c r="N23" s="630">
        <v>488.4</v>
      </c>
      <c r="O23" s="631">
        <v>0.187</v>
      </c>
      <c r="P23" s="631">
        <v>0</v>
      </c>
    </row>
    <row r="24" spans="2:16">
      <c r="B24" s="628">
        <v>10.015000000000001</v>
      </c>
      <c r="C24" s="515" t="s">
        <v>600</v>
      </c>
      <c r="D24" s="629">
        <v>635.70000000000005</v>
      </c>
      <c r="E24" s="629">
        <v>0</v>
      </c>
      <c r="F24" s="629">
        <v>0</v>
      </c>
      <c r="G24" s="629">
        <v>0</v>
      </c>
      <c r="H24" s="629">
        <v>0</v>
      </c>
      <c r="I24" s="630">
        <v>635.70000000000005</v>
      </c>
      <c r="J24" s="629">
        <v>34.5</v>
      </c>
      <c r="K24" s="629">
        <v>0</v>
      </c>
      <c r="L24" s="629">
        <v>0</v>
      </c>
      <c r="M24" s="629">
        <v>34.5</v>
      </c>
      <c r="N24" s="630">
        <v>431</v>
      </c>
      <c r="O24" s="631">
        <v>0.1651</v>
      </c>
      <c r="P24" s="631">
        <v>0</v>
      </c>
    </row>
    <row r="25" spans="2:16">
      <c r="B25" s="628">
        <v>10.016</v>
      </c>
      <c r="C25" s="515" t="s">
        <v>601</v>
      </c>
      <c r="D25" s="629">
        <v>187</v>
      </c>
      <c r="E25" s="629">
        <v>0</v>
      </c>
      <c r="F25" s="629">
        <v>0</v>
      </c>
      <c r="G25" s="629">
        <v>0</v>
      </c>
      <c r="H25" s="629">
        <v>0</v>
      </c>
      <c r="I25" s="630">
        <v>187</v>
      </c>
      <c r="J25" s="629">
        <v>11</v>
      </c>
      <c r="K25" s="629">
        <v>0</v>
      </c>
      <c r="L25" s="629">
        <v>0</v>
      </c>
      <c r="M25" s="629">
        <v>11</v>
      </c>
      <c r="N25" s="630">
        <v>138</v>
      </c>
      <c r="O25" s="631">
        <v>5.2900000000000003E-2</v>
      </c>
      <c r="P25" s="631">
        <v>0</v>
      </c>
    </row>
    <row r="26" spans="2:16">
      <c r="B26" s="628">
        <v>10.016999999999999</v>
      </c>
      <c r="C26" s="515" t="s">
        <v>602</v>
      </c>
      <c r="D26" s="629">
        <v>9.5</v>
      </c>
      <c r="E26" s="629">
        <v>0</v>
      </c>
      <c r="F26" s="629">
        <v>0</v>
      </c>
      <c r="G26" s="629">
        <v>0</v>
      </c>
      <c r="H26" s="629">
        <v>0</v>
      </c>
      <c r="I26" s="630">
        <v>9.5</v>
      </c>
      <c r="J26" s="629">
        <v>1</v>
      </c>
      <c r="K26" s="629">
        <v>0</v>
      </c>
      <c r="L26" s="629">
        <v>0</v>
      </c>
      <c r="M26" s="629">
        <v>1</v>
      </c>
      <c r="N26" s="630">
        <v>12.9</v>
      </c>
      <c r="O26" s="631">
        <v>4.8999999999999998E-3</v>
      </c>
      <c r="P26" s="631">
        <v>0</v>
      </c>
    </row>
    <row r="27" spans="2:16">
      <c r="B27" s="628">
        <v>10.018000000000001</v>
      </c>
      <c r="C27" s="515" t="s">
        <v>603</v>
      </c>
      <c r="D27" s="629">
        <v>15.3</v>
      </c>
      <c r="E27" s="629">
        <v>0</v>
      </c>
      <c r="F27" s="629">
        <v>0</v>
      </c>
      <c r="G27" s="629">
        <v>0</v>
      </c>
      <c r="H27" s="629">
        <v>0</v>
      </c>
      <c r="I27" s="630">
        <v>15.3</v>
      </c>
      <c r="J27" s="629">
        <v>1</v>
      </c>
      <c r="K27" s="629">
        <v>0</v>
      </c>
      <c r="L27" s="629">
        <v>0</v>
      </c>
      <c r="M27" s="629">
        <v>1</v>
      </c>
      <c r="N27" s="630">
        <v>12.9</v>
      </c>
      <c r="O27" s="631">
        <v>5.0000000000000001E-3</v>
      </c>
      <c r="P27" s="631">
        <v>0</v>
      </c>
    </row>
    <row r="28" spans="2:16">
      <c r="B28" s="628">
        <v>10.019</v>
      </c>
      <c r="C28" s="515" t="s">
        <v>604</v>
      </c>
      <c r="D28" s="629">
        <v>11.6</v>
      </c>
      <c r="E28" s="629">
        <v>0</v>
      </c>
      <c r="F28" s="629">
        <v>0</v>
      </c>
      <c r="G28" s="629">
        <v>0</v>
      </c>
      <c r="H28" s="629">
        <v>0</v>
      </c>
      <c r="I28" s="630">
        <v>11.6</v>
      </c>
      <c r="J28" s="629">
        <v>0.6</v>
      </c>
      <c r="K28" s="629">
        <v>0</v>
      </c>
      <c r="L28" s="629">
        <v>0</v>
      </c>
      <c r="M28" s="629">
        <v>0.6</v>
      </c>
      <c r="N28" s="630">
        <v>7.9</v>
      </c>
      <c r="O28" s="631">
        <v>3.0000000000000001E-3</v>
      </c>
      <c r="P28" s="631">
        <v>0</v>
      </c>
    </row>
    <row r="29" spans="2:16">
      <c r="B29" s="628">
        <v>10.02</v>
      </c>
      <c r="C29" s="515" t="s">
        <v>605</v>
      </c>
      <c r="D29" s="629">
        <v>6.8</v>
      </c>
      <c r="E29" s="629">
        <v>0</v>
      </c>
      <c r="F29" s="629">
        <v>0</v>
      </c>
      <c r="G29" s="629">
        <v>0</v>
      </c>
      <c r="H29" s="629">
        <v>0</v>
      </c>
      <c r="I29" s="630">
        <v>6.8</v>
      </c>
      <c r="J29" s="629">
        <v>0.5</v>
      </c>
      <c r="K29" s="629">
        <v>0</v>
      </c>
      <c r="L29" s="629">
        <v>0</v>
      </c>
      <c r="M29" s="629">
        <v>0.5</v>
      </c>
      <c r="N29" s="630">
        <v>6.7</v>
      </c>
      <c r="O29" s="631">
        <v>2.5999999999999999E-3</v>
      </c>
      <c r="P29" s="631">
        <v>0</v>
      </c>
    </row>
    <row r="30" spans="2:16">
      <c r="B30" s="628">
        <v>10.021000000000001</v>
      </c>
      <c r="C30" s="515" t="s">
        <v>606</v>
      </c>
      <c r="D30" s="629">
        <v>2.5</v>
      </c>
      <c r="E30" s="629">
        <v>0</v>
      </c>
      <c r="F30" s="629">
        <v>0</v>
      </c>
      <c r="G30" s="629">
        <v>0</v>
      </c>
      <c r="H30" s="629">
        <v>0</v>
      </c>
      <c r="I30" s="630">
        <v>2.5</v>
      </c>
      <c r="J30" s="629">
        <v>0.2</v>
      </c>
      <c r="K30" s="629">
        <v>0</v>
      </c>
      <c r="L30" s="629">
        <v>0</v>
      </c>
      <c r="M30" s="629">
        <v>0.2</v>
      </c>
      <c r="N30" s="630">
        <v>2.4</v>
      </c>
      <c r="O30" s="631">
        <v>8.9999999999999998E-4</v>
      </c>
      <c r="P30" s="631">
        <v>0</v>
      </c>
    </row>
    <row r="31" spans="2:16">
      <c r="B31" s="628">
        <v>10.022</v>
      </c>
      <c r="C31" s="515" t="s">
        <v>607</v>
      </c>
      <c r="D31" s="629">
        <v>1.4</v>
      </c>
      <c r="E31" s="629">
        <v>0</v>
      </c>
      <c r="F31" s="629">
        <v>0</v>
      </c>
      <c r="G31" s="629">
        <v>0</v>
      </c>
      <c r="H31" s="629">
        <v>0</v>
      </c>
      <c r="I31" s="630">
        <v>1.4</v>
      </c>
      <c r="J31" s="629">
        <v>0.1</v>
      </c>
      <c r="K31" s="629">
        <v>0</v>
      </c>
      <c r="L31" s="629">
        <v>0</v>
      </c>
      <c r="M31" s="629">
        <v>0.1</v>
      </c>
      <c r="N31" s="630">
        <v>1.4</v>
      </c>
      <c r="O31" s="631">
        <v>5.0000000000000001E-4</v>
      </c>
      <c r="P31" s="631">
        <v>0</v>
      </c>
    </row>
    <row r="32" spans="2:16">
      <c r="B32" s="628">
        <v>10.023</v>
      </c>
      <c r="C32" s="515" t="s">
        <v>608</v>
      </c>
      <c r="D32" s="629">
        <v>0.3</v>
      </c>
      <c r="E32" s="629">
        <v>0</v>
      </c>
      <c r="F32" s="629">
        <v>0</v>
      </c>
      <c r="G32" s="629">
        <v>0</v>
      </c>
      <c r="H32" s="629">
        <v>0</v>
      </c>
      <c r="I32" s="630">
        <v>0.3</v>
      </c>
      <c r="J32" s="629">
        <v>0</v>
      </c>
      <c r="K32" s="629">
        <v>0</v>
      </c>
      <c r="L32" s="629">
        <v>0</v>
      </c>
      <c r="M32" s="629">
        <v>0</v>
      </c>
      <c r="N32" s="630">
        <v>0.2</v>
      </c>
      <c r="O32" s="631">
        <v>1E-4</v>
      </c>
      <c r="P32" s="631">
        <v>0</v>
      </c>
    </row>
    <row r="33" spans="2:16">
      <c r="B33" s="632" t="s">
        <v>609</v>
      </c>
      <c r="C33" s="633" t="s">
        <v>141</v>
      </c>
      <c r="D33" s="634">
        <v>3811.5</v>
      </c>
      <c r="E33" s="634">
        <v>0</v>
      </c>
      <c r="F33" s="634">
        <v>0</v>
      </c>
      <c r="G33" s="634">
        <v>0</v>
      </c>
      <c r="H33" s="634">
        <v>0</v>
      </c>
      <c r="I33" s="635">
        <v>3811.5</v>
      </c>
      <c r="J33" s="634">
        <v>208.9</v>
      </c>
      <c r="K33" s="634">
        <v>0</v>
      </c>
      <c r="L33" s="634">
        <v>0</v>
      </c>
      <c r="M33" s="634">
        <v>208.9</v>
      </c>
      <c r="N33" s="635">
        <v>2611.5</v>
      </c>
      <c r="O33" s="636">
        <v>0.99990000000000001</v>
      </c>
      <c r="P33" s="637"/>
    </row>
  </sheetData>
  <autoFilter ref="B9:P33" xr:uid="{00000000-0001-0000-0600-000000000000}"/>
  <sortState xmlns:xlrd2="http://schemas.microsoft.com/office/spreadsheetml/2017/richdata2" ref="B21:B32">
    <sortCondition ref="B21:B32"/>
  </sortState>
  <mergeCells count="9">
    <mergeCell ref="B3:D3"/>
    <mergeCell ref="O6:O8"/>
    <mergeCell ref="P6:P8"/>
    <mergeCell ref="D6:E7"/>
    <mergeCell ref="F6:G7"/>
    <mergeCell ref="H6:H8"/>
    <mergeCell ref="I6:I8"/>
    <mergeCell ref="J6:M7"/>
    <mergeCell ref="N6:N8"/>
  </mergeCells>
  <conditionalFormatting sqref="D9:N9 D10:P19 P21:P32 D21:O33">
    <cfRule type="cellIs" dxfId="3" priority="15" stopIfTrue="1" operator="lessThan">
      <formula>0</formula>
    </cfRule>
  </conditionalFormatting>
  <conditionalFormatting sqref="P33">
    <cfRule type="cellIs" dxfId="2" priority="2" stopIfTrue="1" operator="lessThan">
      <formula>0</formula>
    </cfRule>
  </conditionalFormatting>
  <conditionalFormatting sqref="D20:P20">
    <cfRule type="cellIs" dxfId="1" priority="1" stopIfTrue="1" operator="lessThan">
      <formula>0</formula>
    </cfRule>
  </conditionalFormatting>
  <pageMargins left="0.7" right="0.7" top="0.75" bottom="0.75" header="0.3" footer="0.3"/>
  <pageSetup paperSize="9" orientation="landscape" r:id="rId1"/>
  <headerFooter>
    <oddHeader>&amp;CEN
Annex IX</oddHeader>
    <oddFooter>&amp;C&amp;P</oddFooter>
  </headerFooter>
  <ignoredErrors>
    <ignoredError sqref="B9 B33"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10"/>
  <sheetViews>
    <sheetView showGridLines="0" zoomScale="90" zoomScaleNormal="90" workbookViewId="0">
      <selection activeCell="D6" sqref="D6"/>
    </sheetView>
  </sheetViews>
  <sheetFormatPr baseColWidth="10" defaultColWidth="9.140625" defaultRowHeight="15"/>
  <cols>
    <col min="1" max="1" width="2.7109375" customWidth="1"/>
    <col min="3" max="3" width="61.140625" customWidth="1"/>
    <col min="4" max="4" width="22" customWidth="1"/>
    <col min="5" max="5" width="5" customWidth="1"/>
    <col min="6" max="6" width="26.5703125" customWidth="1"/>
    <col min="7" max="7" width="44" bestFit="1" customWidth="1"/>
    <col min="8" max="8" width="16.5703125" customWidth="1"/>
    <col min="9" max="9" width="25.85546875" bestFit="1" customWidth="1"/>
    <col min="10" max="10" width="14" customWidth="1"/>
    <col min="11" max="11" width="25.85546875" bestFit="1" customWidth="1"/>
  </cols>
  <sheetData>
    <row r="1" spans="2:4" ht="18.75">
      <c r="C1" s="18"/>
    </row>
    <row r="2" spans="2:4" ht="18.75">
      <c r="B2" s="18" t="s">
        <v>28</v>
      </c>
    </row>
    <row r="3" spans="2:4">
      <c r="B3" s="16" t="str">
        <f>'EU OV1'!B3</f>
        <v>31.12.2022 - in EUR million</v>
      </c>
    </row>
    <row r="5" spans="2:4">
      <c r="D5" s="78" t="s">
        <v>102</v>
      </c>
    </row>
    <row r="6" spans="2:4">
      <c r="B6" s="79">
        <v>1</v>
      </c>
      <c r="C6" s="80" t="s">
        <v>404</v>
      </c>
      <c r="D6" s="416">
        <v>3487.3</v>
      </c>
    </row>
    <row r="7" spans="2:4">
      <c r="B7" s="79">
        <v>2</v>
      </c>
      <c r="C7" s="80" t="s">
        <v>610</v>
      </c>
      <c r="D7" s="547">
        <v>0</v>
      </c>
    </row>
    <row r="8" spans="2:4">
      <c r="B8" s="79">
        <v>3</v>
      </c>
      <c r="C8" s="80" t="s">
        <v>611</v>
      </c>
      <c r="D8" s="548">
        <v>0</v>
      </c>
    </row>
    <row r="10" spans="2:4">
      <c r="B10" s="426" t="s">
        <v>612</v>
      </c>
    </row>
  </sheetData>
  <conditionalFormatting sqref="D6:D8">
    <cfRule type="cellIs" dxfId="0" priority="1"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2:I21"/>
  <sheetViews>
    <sheetView showGridLines="0" zoomScale="90" zoomScaleNormal="90" workbookViewId="0">
      <selection activeCell="I13" sqref="I13"/>
    </sheetView>
  </sheetViews>
  <sheetFormatPr baseColWidth="10" defaultColWidth="9.140625" defaultRowHeight="15"/>
  <cols>
    <col min="1" max="1" width="4.7109375" style="174" customWidth="1"/>
    <col min="2" max="2" width="9.140625" style="174"/>
    <col min="3" max="3" width="55.5703125" style="174" customWidth="1"/>
    <col min="4" max="4" width="26.5703125" style="293" customWidth="1"/>
    <col min="5" max="7" width="9.42578125" style="174" customWidth="1"/>
    <col min="8" max="16384" width="9.140625" style="174"/>
  </cols>
  <sheetData>
    <row r="2" spans="1:9" ht="18.75">
      <c r="A2" s="172"/>
      <c r="B2" s="699" t="s">
        <v>613</v>
      </c>
      <c r="C2" s="699"/>
      <c r="D2" s="699"/>
      <c r="E2" s="699"/>
      <c r="F2" s="699"/>
      <c r="G2" s="699"/>
      <c r="H2" s="699"/>
      <c r="I2" s="699"/>
    </row>
    <row r="3" spans="1:9" ht="15.75">
      <c r="A3" s="173"/>
      <c r="B3" s="697" t="str">
        <f>'EU CR2'!B3</f>
        <v>31.12.2022 - in EUR million</v>
      </c>
      <c r="C3" s="698"/>
      <c r="D3" s="292"/>
      <c r="E3" s="173"/>
    </row>
    <row r="4" spans="1:9" ht="15.75">
      <c r="A4" s="173"/>
      <c r="B4" s="16"/>
      <c r="C4" s="173"/>
      <c r="D4" s="292"/>
      <c r="E4" s="173"/>
    </row>
    <row r="5" spans="1:9" ht="15.75">
      <c r="A5" s="173"/>
      <c r="B5" s="175"/>
      <c r="C5" s="175"/>
      <c r="D5" s="176" t="s">
        <v>102</v>
      </c>
      <c r="E5" s="16"/>
    </row>
    <row r="6" spans="1:9" ht="15.75">
      <c r="A6" s="173"/>
      <c r="B6" s="175"/>
      <c r="C6" s="175"/>
      <c r="D6" s="243" t="s">
        <v>614</v>
      </c>
      <c r="E6" s="173"/>
    </row>
    <row r="7" spans="1:9" ht="15.75">
      <c r="A7" s="173"/>
      <c r="B7" s="245">
        <v>1</v>
      </c>
      <c r="C7" s="86" t="s">
        <v>615</v>
      </c>
      <c r="D7" s="415">
        <v>5996.4</v>
      </c>
      <c r="E7" s="177"/>
    </row>
    <row r="8" spans="1:9" ht="45">
      <c r="A8" s="173"/>
      <c r="B8" s="245">
        <v>2</v>
      </c>
      <c r="C8" s="86" t="s">
        <v>616</v>
      </c>
      <c r="D8" s="415">
        <v>0</v>
      </c>
      <c r="E8" s="177"/>
    </row>
    <row r="9" spans="1:9" ht="45">
      <c r="A9" s="173"/>
      <c r="B9" s="245">
        <v>3</v>
      </c>
      <c r="C9" s="86" t="s">
        <v>617</v>
      </c>
      <c r="D9" s="415">
        <v>0</v>
      </c>
      <c r="E9" s="173"/>
    </row>
    <row r="10" spans="1:9" ht="30">
      <c r="A10" s="173"/>
      <c r="B10" s="245">
        <v>4</v>
      </c>
      <c r="C10" s="86" t="s">
        <v>618</v>
      </c>
      <c r="D10" s="415">
        <v>0</v>
      </c>
      <c r="E10" s="173"/>
    </row>
    <row r="11" spans="1:9" ht="60">
      <c r="A11" s="173"/>
      <c r="B11" s="245">
        <v>5</v>
      </c>
      <c r="C11" s="86" t="s">
        <v>619</v>
      </c>
      <c r="D11" s="415">
        <v>0</v>
      </c>
      <c r="E11" s="173"/>
    </row>
    <row r="12" spans="1:9" ht="30">
      <c r="A12" s="173"/>
      <c r="B12" s="245">
        <v>6</v>
      </c>
      <c r="C12" s="86" t="s">
        <v>620</v>
      </c>
      <c r="D12" s="415">
        <v>0</v>
      </c>
      <c r="E12" s="173"/>
    </row>
    <row r="13" spans="1:9" ht="15.75">
      <c r="A13" s="173"/>
      <c r="B13" s="245">
        <v>7</v>
      </c>
      <c r="C13" s="86" t="s">
        <v>621</v>
      </c>
      <c r="D13" s="415">
        <v>0</v>
      </c>
      <c r="E13" s="173"/>
    </row>
    <row r="14" spans="1:9" ht="15.75">
      <c r="A14" s="173"/>
      <c r="B14" s="245">
        <v>8</v>
      </c>
      <c r="C14" s="86" t="s">
        <v>622</v>
      </c>
      <c r="D14" s="427">
        <v>7.7</v>
      </c>
      <c r="E14" s="173"/>
    </row>
    <row r="15" spans="1:9" ht="15.75">
      <c r="A15" s="173"/>
      <c r="B15" s="245">
        <v>9</v>
      </c>
      <c r="C15" s="86" t="s">
        <v>623</v>
      </c>
      <c r="D15" s="427">
        <v>1</v>
      </c>
      <c r="E15" s="173"/>
    </row>
    <row r="16" spans="1:9" ht="30">
      <c r="A16" s="173"/>
      <c r="B16" s="245">
        <v>10</v>
      </c>
      <c r="C16" s="86" t="s">
        <v>624</v>
      </c>
      <c r="D16" s="427">
        <v>304</v>
      </c>
      <c r="E16" s="178"/>
    </row>
    <row r="17" spans="1:5" ht="30">
      <c r="A17" s="173"/>
      <c r="B17" s="245">
        <v>11</v>
      </c>
      <c r="C17" s="86" t="s">
        <v>625</v>
      </c>
      <c r="D17" s="427">
        <v>0</v>
      </c>
      <c r="E17" s="173"/>
    </row>
    <row r="18" spans="1:5" ht="45">
      <c r="A18" s="173"/>
      <c r="B18" s="245" t="s">
        <v>626</v>
      </c>
      <c r="C18" s="86" t="s">
        <v>627</v>
      </c>
      <c r="D18" s="427">
        <v>0</v>
      </c>
      <c r="E18" s="173"/>
    </row>
    <row r="19" spans="1:5" ht="45">
      <c r="A19" s="173"/>
      <c r="B19" s="245" t="s">
        <v>628</v>
      </c>
      <c r="C19" s="86" t="s">
        <v>629</v>
      </c>
      <c r="D19" s="427">
        <v>0</v>
      </c>
      <c r="E19" s="173"/>
    </row>
    <row r="20" spans="1:5" ht="15.75">
      <c r="A20" s="173"/>
      <c r="B20" s="245">
        <v>12</v>
      </c>
      <c r="C20" s="86" t="s">
        <v>630</v>
      </c>
      <c r="D20" s="415">
        <v>24.9</v>
      </c>
      <c r="E20" s="173"/>
    </row>
    <row r="21" spans="1:5" ht="15.75">
      <c r="A21" s="173"/>
      <c r="B21" s="246">
        <v>13</v>
      </c>
      <c r="C21" s="244" t="s">
        <v>178</v>
      </c>
      <c r="D21" s="428">
        <v>6334</v>
      </c>
      <c r="E21" s="173"/>
    </row>
  </sheetData>
  <mergeCells count="2">
    <mergeCell ref="B3:C3"/>
    <mergeCell ref="B2:I2"/>
  </mergeCells>
  <pageMargins left="0.7" right="0.7" top="0.75" bottom="0.75" header="0.3" footer="0.3"/>
  <pageSetup paperSize="9" scale="63"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M73"/>
  <sheetViews>
    <sheetView showGridLines="0" zoomScale="90" zoomScaleNormal="90" workbookViewId="0">
      <selection activeCell="D14" sqref="D14"/>
    </sheetView>
  </sheetViews>
  <sheetFormatPr baseColWidth="10" defaultColWidth="9.140625" defaultRowHeight="15"/>
  <cols>
    <col min="1" max="1" width="5.140625" style="93" customWidth="1"/>
    <col min="2" max="2" width="9.5703125" style="94" customWidth="1"/>
    <col min="3" max="3" width="75.85546875" style="93" customWidth="1"/>
    <col min="4" max="4" width="22.28515625" style="94" customWidth="1"/>
    <col min="5" max="5" width="22.28515625" style="93" customWidth="1"/>
    <col min="6" max="6" width="44.42578125" style="93" customWidth="1"/>
    <col min="7" max="7" width="21.42578125" style="93" customWidth="1"/>
    <col min="8" max="16384" width="9.140625" style="93"/>
  </cols>
  <sheetData>
    <row r="1" spans="1:6">
      <c r="A1" s="92"/>
    </row>
    <row r="2" spans="1:6" ht="18.75">
      <c r="B2" s="182" t="s">
        <v>631</v>
      </c>
    </row>
    <row r="3" spans="1:6">
      <c r="B3" s="697" t="str">
        <f>'EU IRRBB1'!B3</f>
        <v>31.12.2022 - in EUR million</v>
      </c>
      <c r="C3" s="698"/>
    </row>
    <row r="4" spans="1:6">
      <c r="B4" s="222"/>
      <c r="C4" s="16"/>
      <c r="D4" s="16"/>
      <c r="E4" s="16"/>
    </row>
    <row r="5" spans="1:6">
      <c r="B5" s="283"/>
      <c r="C5" s="138"/>
      <c r="D5" s="711" t="s">
        <v>632</v>
      </c>
      <c r="E5" s="711"/>
      <c r="F5" s="16"/>
    </row>
    <row r="6" spans="1:6">
      <c r="B6" s="712"/>
      <c r="C6" s="712"/>
      <c r="D6" s="14" t="s">
        <v>102</v>
      </c>
      <c r="E6" s="14" t="s">
        <v>103</v>
      </c>
    </row>
    <row r="7" spans="1:6">
      <c r="B7" s="712"/>
      <c r="C7" s="712"/>
      <c r="D7" s="64" t="s">
        <v>105</v>
      </c>
      <c r="E7" s="64" t="s">
        <v>106</v>
      </c>
    </row>
    <row r="8" spans="1:6">
      <c r="B8" s="700" t="s">
        <v>633</v>
      </c>
      <c r="C8" s="701"/>
      <c r="D8" s="701"/>
      <c r="E8" s="702"/>
    </row>
    <row r="9" spans="1:6">
      <c r="B9" s="97">
        <v>1</v>
      </c>
      <c r="C9" s="98" t="s">
        <v>634</v>
      </c>
      <c r="D9" s="429">
        <v>6004.6</v>
      </c>
      <c r="E9" s="429">
        <v>5875.3</v>
      </c>
    </row>
    <row r="10" spans="1:6" ht="30">
      <c r="B10" s="99">
        <v>2</v>
      </c>
      <c r="C10" s="98" t="s">
        <v>635</v>
      </c>
      <c r="D10" s="430">
        <v>0</v>
      </c>
      <c r="E10" s="429">
        <v>0</v>
      </c>
    </row>
    <row r="11" spans="1:6" ht="30">
      <c r="B11" s="99">
        <v>3</v>
      </c>
      <c r="C11" s="98" t="s">
        <v>636</v>
      </c>
      <c r="D11" s="430">
        <v>0</v>
      </c>
      <c r="E11" s="429">
        <v>0</v>
      </c>
    </row>
    <row r="12" spans="1:6" ht="30">
      <c r="B12" s="99">
        <v>4</v>
      </c>
      <c r="C12" s="549" t="s">
        <v>637</v>
      </c>
      <c r="D12" s="430">
        <v>0</v>
      </c>
      <c r="E12" s="429">
        <v>0</v>
      </c>
    </row>
    <row r="13" spans="1:6">
      <c r="B13" s="99">
        <v>5</v>
      </c>
      <c r="C13" s="98" t="s">
        <v>638</v>
      </c>
      <c r="D13" s="430">
        <v>0</v>
      </c>
      <c r="E13" s="429">
        <v>0</v>
      </c>
    </row>
    <row r="14" spans="1:6">
      <c r="B14" s="97">
        <v>6</v>
      </c>
      <c r="C14" s="100" t="s">
        <v>639</v>
      </c>
      <c r="D14" s="431">
        <v>-27.2</v>
      </c>
      <c r="E14" s="429">
        <v>-27.5</v>
      </c>
    </row>
    <row r="15" spans="1:6">
      <c r="B15" s="97">
        <v>7</v>
      </c>
      <c r="C15" s="101" t="s">
        <v>640</v>
      </c>
      <c r="D15" s="431">
        <v>5977.5</v>
      </c>
      <c r="E15" s="429">
        <v>5847.8</v>
      </c>
    </row>
    <row r="16" spans="1:6">
      <c r="B16" s="700" t="s">
        <v>641</v>
      </c>
      <c r="C16" s="701"/>
      <c r="D16" s="701"/>
      <c r="E16" s="702"/>
    </row>
    <row r="17" spans="2:6" ht="30">
      <c r="B17" s="103">
        <v>8</v>
      </c>
      <c r="C17" s="98" t="s">
        <v>642</v>
      </c>
      <c r="D17" s="431">
        <v>0</v>
      </c>
      <c r="E17" s="429">
        <v>0</v>
      </c>
    </row>
    <row r="18" spans="2:6" ht="30">
      <c r="B18" s="103" t="s">
        <v>643</v>
      </c>
      <c r="C18" s="104" t="s">
        <v>644</v>
      </c>
      <c r="D18" s="430">
        <v>0</v>
      </c>
      <c r="E18" s="429">
        <v>0</v>
      </c>
    </row>
    <row r="19" spans="2:6" ht="30">
      <c r="B19" s="103">
        <v>9</v>
      </c>
      <c r="C19" s="102" t="s">
        <v>645</v>
      </c>
      <c r="D19" s="431">
        <v>0</v>
      </c>
      <c r="E19" s="429">
        <v>0</v>
      </c>
    </row>
    <row r="20" spans="2:6" ht="30">
      <c r="B20" s="99" t="s">
        <v>514</v>
      </c>
      <c r="C20" s="104" t="s">
        <v>646</v>
      </c>
      <c r="D20" s="430">
        <v>0</v>
      </c>
      <c r="E20" s="429">
        <v>0</v>
      </c>
    </row>
    <row r="21" spans="2:6">
      <c r="B21" s="116" t="s">
        <v>517</v>
      </c>
      <c r="C21" s="104" t="s">
        <v>647</v>
      </c>
      <c r="D21" s="430">
        <v>12.7</v>
      </c>
      <c r="E21" s="429">
        <v>11.8</v>
      </c>
    </row>
    <row r="22" spans="2:6">
      <c r="B22" s="99">
        <v>10</v>
      </c>
      <c r="C22" s="105" t="s">
        <v>648</v>
      </c>
      <c r="D22" s="431">
        <v>0</v>
      </c>
      <c r="E22" s="429">
        <v>0</v>
      </c>
    </row>
    <row r="23" spans="2:6" ht="30">
      <c r="B23" s="100" t="s">
        <v>649</v>
      </c>
      <c r="C23" s="105" t="s">
        <v>650</v>
      </c>
      <c r="D23" s="430">
        <v>0</v>
      </c>
      <c r="E23" s="429">
        <v>0</v>
      </c>
    </row>
    <row r="24" spans="2:6" ht="30">
      <c r="B24" s="100" t="s">
        <v>651</v>
      </c>
      <c r="C24" s="105" t="s">
        <v>652</v>
      </c>
      <c r="D24" s="431">
        <v>0</v>
      </c>
      <c r="E24" s="429">
        <v>0</v>
      </c>
    </row>
    <row r="25" spans="2:6">
      <c r="B25" s="99">
        <v>11</v>
      </c>
      <c r="C25" s="100" t="s">
        <v>653</v>
      </c>
      <c r="D25" s="430">
        <v>0</v>
      </c>
      <c r="E25" s="429">
        <v>0</v>
      </c>
      <c r="F25" s="149"/>
    </row>
    <row r="26" spans="2:6" ht="30">
      <c r="B26" s="99">
        <v>12</v>
      </c>
      <c r="C26" s="100" t="s">
        <v>654</v>
      </c>
      <c r="D26" s="432">
        <v>0</v>
      </c>
      <c r="E26" s="429">
        <v>0</v>
      </c>
      <c r="F26" s="149"/>
    </row>
    <row r="27" spans="2:6">
      <c r="B27" s="106">
        <v>13</v>
      </c>
      <c r="C27" s="296" t="s">
        <v>655</v>
      </c>
      <c r="D27" s="444">
        <v>12.7</v>
      </c>
      <c r="E27" s="445">
        <v>11.8</v>
      </c>
      <c r="F27" s="149"/>
    </row>
    <row r="28" spans="2:6">
      <c r="B28" s="700" t="s">
        <v>656</v>
      </c>
      <c r="C28" s="701"/>
      <c r="D28" s="703"/>
      <c r="E28" s="702"/>
      <c r="F28" s="149"/>
    </row>
    <row r="29" spans="2:6" ht="30">
      <c r="B29" s="97">
        <v>14</v>
      </c>
      <c r="C29" s="248" t="s">
        <v>657</v>
      </c>
      <c r="D29" s="433">
        <v>38.799999999999997</v>
      </c>
      <c r="E29" s="434">
        <v>2.7</v>
      </c>
      <c r="F29" s="149"/>
    </row>
    <row r="30" spans="2:6">
      <c r="B30" s="97">
        <v>15</v>
      </c>
      <c r="C30" s="249" t="s">
        <v>658</v>
      </c>
      <c r="D30" s="435">
        <v>0</v>
      </c>
      <c r="E30" s="434">
        <v>0</v>
      </c>
      <c r="F30" s="149"/>
    </row>
    <row r="31" spans="2:6">
      <c r="B31" s="97">
        <v>16</v>
      </c>
      <c r="C31" s="249" t="s">
        <v>659</v>
      </c>
      <c r="D31" s="435">
        <v>1</v>
      </c>
      <c r="E31" s="434">
        <v>0</v>
      </c>
      <c r="F31" s="149"/>
    </row>
    <row r="32" spans="2:6" ht="30">
      <c r="B32" s="99" t="s">
        <v>660</v>
      </c>
      <c r="C32" s="249" t="s">
        <v>661</v>
      </c>
      <c r="D32" s="435">
        <v>0</v>
      </c>
      <c r="E32" s="434">
        <v>0</v>
      </c>
      <c r="F32" s="149"/>
    </row>
    <row r="33" spans="2:6">
      <c r="B33" s="99">
        <v>17</v>
      </c>
      <c r="C33" s="249" t="s">
        <v>662</v>
      </c>
      <c r="D33" s="435">
        <v>0</v>
      </c>
      <c r="E33" s="434">
        <v>0</v>
      </c>
      <c r="F33" s="149"/>
    </row>
    <row r="34" spans="2:6">
      <c r="B34" s="99" t="s">
        <v>663</v>
      </c>
      <c r="C34" s="249" t="s">
        <v>664</v>
      </c>
      <c r="D34" s="436">
        <v>0</v>
      </c>
      <c r="E34" s="434">
        <v>0</v>
      </c>
      <c r="F34" s="149"/>
    </row>
    <row r="35" spans="2:6">
      <c r="B35" s="106">
        <v>18</v>
      </c>
      <c r="C35" s="294" t="s">
        <v>665</v>
      </c>
      <c r="D35" s="442">
        <v>39.799999999999997</v>
      </c>
      <c r="E35" s="443">
        <v>2.7</v>
      </c>
      <c r="F35" s="149"/>
    </row>
    <row r="36" spans="2:6">
      <c r="B36" s="700" t="s">
        <v>666</v>
      </c>
      <c r="C36" s="701"/>
      <c r="D36" s="703"/>
      <c r="E36" s="702"/>
      <c r="F36" s="149"/>
    </row>
    <row r="37" spans="2:6">
      <c r="B37" s="97">
        <v>19</v>
      </c>
      <c r="C37" s="98" t="s">
        <v>667</v>
      </c>
      <c r="D37" s="433">
        <v>899.1</v>
      </c>
      <c r="E37" s="434">
        <v>985.4</v>
      </c>
      <c r="F37" s="149"/>
    </row>
    <row r="38" spans="2:6">
      <c r="B38" s="97">
        <v>20</v>
      </c>
      <c r="C38" s="98" t="s">
        <v>668</v>
      </c>
      <c r="D38" s="433">
        <v>-595.1</v>
      </c>
      <c r="E38" s="434">
        <v>-619.79999999999995</v>
      </c>
      <c r="F38" s="149"/>
    </row>
    <row r="39" spans="2:6" ht="30">
      <c r="B39" s="97">
        <v>21</v>
      </c>
      <c r="C39" s="98" t="s">
        <v>669</v>
      </c>
      <c r="D39" s="436">
        <v>0</v>
      </c>
      <c r="E39" s="434">
        <v>0</v>
      </c>
      <c r="F39" s="149"/>
    </row>
    <row r="40" spans="2:6">
      <c r="B40" s="106">
        <v>22</v>
      </c>
      <c r="C40" s="294" t="s">
        <v>670</v>
      </c>
      <c r="D40" s="442">
        <v>304</v>
      </c>
      <c r="E40" s="443">
        <v>365.6</v>
      </c>
      <c r="F40" s="149"/>
    </row>
    <row r="41" spans="2:6">
      <c r="B41" s="716" t="s">
        <v>671</v>
      </c>
      <c r="C41" s="717"/>
      <c r="D41" s="718"/>
      <c r="E41" s="719"/>
      <c r="F41" s="149"/>
    </row>
    <row r="42" spans="2:6" ht="30">
      <c r="B42" s="103" t="s">
        <v>672</v>
      </c>
      <c r="C42" s="86" t="s">
        <v>644</v>
      </c>
      <c r="D42" s="430">
        <v>0</v>
      </c>
      <c r="E42" s="429">
        <v>0</v>
      </c>
      <c r="F42" s="149"/>
    </row>
    <row r="43" spans="2:6" ht="30">
      <c r="B43" s="103" t="s">
        <v>673</v>
      </c>
      <c r="C43" s="86" t="s">
        <v>674</v>
      </c>
      <c r="D43" s="430">
        <v>0</v>
      </c>
      <c r="E43" s="429">
        <v>0</v>
      </c>
      <c r="F43" s="149"/>
    </row>
    <row r="44" spans="2:6" ht="30">
      <c r="B44" s="97" t="s">
        <v>675</v>
      </c>
      <c r="C44" s="104" t="s">
        <v>676</v>
      </c>
      <c r="D44" s="430">
        <v>0</v>
      </c>
      <c r="E44" s="429">
        <v>0</v>
      </c>
      <c r="F44" s="149"/>
    </row>
    <row r="45" spans="2:6">
      <c r="B45" s="97" t="s">
        <v>677</v>
      </c>
      <c r="C45" s="550" t="s">
        <v>678</v>
      </c>
      <c r="D45" s="431">
        <v>0</v>
      </c>
      <c r="E45" s="429">
        <v>0</v>
      </c>
      <c r="F45" s="149"/>
    </row>
    <row r="46" spans="2:6" ht="30">
      <c r="B46" s="97" t="s">
        <v>679</v>
      </c>
      <c r="C46" s="107" t="s">
        <v>680</v>
      </c>
      <c r="D46" s="431">
        <v>0</v>
      </c>
      <c r="E46" s="429">
        <v>0</v>
      </c>
      <c r="F46" s="149"/>
    </row>
    <row r="47" spans="2:6">
      <c r="B47" s="97" t="s">
        <v>681</v>
      </c>
      <c r="C47" s="104" t="s">
        <v>682</v>
      </c>
      <c r="D47" s="430">
        <v>0</v>
      </c>
      <c r="E47" s="429">
        <v>0</v>
      </c>
      <c r="F47" s="149"/>
    </row>
    <row r="48" spans="2:6">
      <c r="B48" s="97" t="s">
        <v>683</v>
      </c>
      <c r="C48" s="104" t="s">
        <v>684</v>
      </c>
      <c r="D48" s="430">
        <v>0</v>
      </c>
      <c r="E48" s="429">
        <v>0</v>
      </c>
      <c r="F48" s="149"/>
    </row>
    <row r="49" spans="2:7" ht="30">
      <c r="B49" s="97" t="s">
        <v>685</v>
      </c>
      <c r="C49" s="118" t="s">
        <v>686</v>
      </c>
      <c r="D49" s="430">
        <v>0</v>
      </c>
      <c r="E49" s="429">
        <v>0</v>
      </c>
      <c r="F49" s="149"/>
      <c r="G49" s="150"/>
    </row>
    <row r="50" spans="2:7" ht="30">
      <c r="B50" s="97" t="s">
        <v>687</v>
      </c>
      <c r="C50" s="118" t="s">
        <v>688</v>
      </c>
      <c r="D50" s="430">
        <v>0</v>
      </c>
      <c r="E50" s="429">
        <v>0</v>
      </c>
      <c r="F50" s="149"/>
      <c r="G50" s="150"/>
    </row>
    <row r="51" spans="2:7">
      <c r="B51" s="97" t="s">
        <v>689</v>
      </c>
      <c r="C51" s="104" t="s">
        <v>690</v>
      </c>
      <c r="D51" s="432">
        <v>0</v>
      </c>
      <c r="E51" s="429">
        <v>0</v>
      </c>
      <c r="F51" s="149"/>
    </row>
    <row r="52" spans="2:7">
      <c r="B52" s="106" t="s">
        <v>691</v>
      </c>
      <c r="C52" s="295" t="s">
        <v>692</v>
      </c>
      <c r="D52" s="438">
        <v>0</v>
      </c>
      <c r="E52" s="439">
        <v>0</v>
      </c>
      <c r="F52" s="149"/>
    </row>
    <row r="53" spans="2:7">
      <c r="B53" s="704" t="s">
        <v>693</v>
      </c>
      <c r="C53" s="705"/>
      <c r="D53" s="706"/>
      <c r="E53" s="707"/>
      <c r="F53" s="149"/>
    </row>
    <row r="54" spans="2:7">
      <c r="B54" s="97">
        <v>23</v>
      </c>
      <c r="C54" s="108" t="s">
        <v>209</v>
      </c>
      <c r="D54" s="437">
        <v>736.5</v>
      </c>
      <c r="E54" s="429">
        <v>804.3</v>
      </c>
      <c r="F54" s="149"/>
    </row>
    <row r="55" spans="2:7">
      <c r="B55" s="106">
        <v>24</v>
      </c>
      <c r="C55" s="247" t="s">
        <v>178</v>
      </c>
      <c r="D55" s="440">
        <v>6334</v>
      </c>
      <c r="E55" s="441">
        <v>6227.9</v>
      </c>
      <c r="F55" s="149"/>
    </row>
    <row r="56" spans="2:7">
      <c r="B56" s="700" t="s">
        <v>177</v>
      </c>
      <c r="C56" s="701"/>
      <c r="D56" s="703"/>
      <c r="E56" s="702"/>
      <c r="F56" s="149"/>
    </row>
    <row r="57" spans="2:7">
      <c r="B57" s="97">
        <v>25</v>
      </c>
      <c r="C57" s="96" t="s">
        <v>179</v>
      </c>
      <c r="D57" s="420">
        <v>0.1163</v>
      </c>
      <c r="E57" s="522">
        <v>0.12909999999999999</v>
      </c>
      <c r="F57" s="149"/>
    </row>
    <row r="58" spans="2:7" ht="30">
      <c r="B58" s="116" t="s">
        <v>694</v>
      </c>
      <c r="C58" s="86" t="s">
        <v>695</v>
      </c>
      <c r="D58" s="420">
        <v>0.1163</v>
      </c>
      <c r="E58" s="522">
        <v>0.12909999999999999</v>
      </c>
      <c r="F58" s="149"/>
    </row>
    <row r="59" spans="2:7" ht="30">
      <c r="B59" s="103" t="s">
        <v>696</v>
      </c>
      <c r="C59" s="98" t="s">
        <v>697</v>
      </c>
      <c r="D59" s="420">
        <v>0.1163</v>
      </c>
      <c r="E59" s="522">
        <v>0.12909999999999999</v>
      </c>
      <c r="F59" s="149"/>
    </row>
    <row r="60" spans="2:7">
      <c r="B60" s="103">
        <v>26</v>
      </c>
      <c r="C60" s="86" t="s">
        <v>698</v>
      </c>
      <c r="D60" s="420">
        <v>0.03</v>
      </c>
      <c r="E60" s="523">
        <v>0.03</v>
      </c>
      <c r="F60" s="149"/>
    </row>
    <row r="61" spans="2:7">
      <c r="B61" s="103" t="s">
        <v>699</v>
      </c>
      <c r="C61" s="86" t="s">
        <v>182</v>
      </c>
      <c r="D61" s="420">
        <v>0</v>
      </c>
      <c r="E61" s="523">
        <v>0</v>
      </c>
      <c r="F61" s="149"/>
    </row>
    <row r="62" spans="2:7">
      <c r="B62" s="103" t="s">
        <v>700</v>
      </c>
      <c r="C62" s="86" t="s">
        <v>701</v>
      </c>
      <c r="D62" s="420">
        <v>0</v>
      </c>
      <c r="E62" s="523">
        <v>0</v>
      </c>
      <c r="F62" s="149"/>
    </row>
    <row r="63" spans="2:7">
      <c r="B63" s="116">
        <v>27</v>
      </c>
      <c r="C63" s="86" t="s">
        <v>188</v>
      </c>
      <c r="D63" s="524">
        <v>0</v>
      </c>
      <c r="E63" s="523">
        <v>0</v>
      </c>
      <c r="F63" s="149"/>
    </row>
    <row r="64" spans="2:7">
      <c r="B64" s="103" t="s">
        <v>702</v>
      </c>
      <c r="C64" s="86" t="s">
        <v>703</v>
      </c>
      <c r="D64" s="524">
        <v>0.03</v>
      </c>
      <c r="E64" s="523">
        <v>0.03</v>
      </c>
      <c r="F64" s="149"/>
    </row>
    <row r="65" spans="2:13">
      <c r="B65" s="713" t="s">
        <v>704</v>
      </c>
      <c r="C65" s="714"/>
      <c r="D65" s="714"/>
      <c r="E65" s="715"/>
    </row>
    <row r="66" spans="2:13">
      <c r="B66" s="99" t="s">
        <v>705</v>
      </c>
      <c r="C66" s="100" t="s">
        <v>706</v>
      </c>
      <c r="D66" s="129" t="s">
        <v>707</v>
      </c>
      <c r="E66" s="289" t="s">
        <v>707</v>
      </c>
      <c r="L66" s="92"/>
    </row>
    <row r="67" spans="2:13" s="16" customFormat="1">
      <c r="B67" s="708" t="s">
        <v>708</v>
      </c>
      <c r="C67" s="709"/>
      <c r="D67" s="709"/>
      <c r="E67" s="710"/>
    </row>
    <row r="68" spans="2:13" s="16" customFormat="1" ht="45">
      <c r="B68" s="116">
        <v>28</v>
      </c>
      <c r="C68" s="86" t="s">
        <v>709</v>
      </c>
      <c r="D68" s="290"/>
      <c r="E68" s="291"/>
      <c r="M68" s="55"/>
    </row>
    <row r="69" spans="2:13" s="16" customFormat="1" ht="45">
      <c r="B69" s="116">
        <v>29</v>
      </c>
      <c r="C69" s="86" t="s">
        <v>710</v>
      </c>
      <c r="D69" s="129">
        <v>38.799999999999997</v>
      </c>
      <c r="E69" s="291">
        <v>2.7</v>
      </c>
      <c r="M69" s="55"/>
    </row>
    <row r="70" spans="2:13" s="16" customFormat="1" ht="60">
      <c r="B70" s="116">
        <v>30</v>
      </c>
      <c r="C70" s="86" t="s">
        <v>711</v>
      </c>
      <c r="D70" s="156"/>
      <c r="E70" s="291"/>
      <c r="M70" s="55"/>
    </row>
    <row r="71" spans="2:13" s="16" customFormat="1" ht="60">
      <c r="B71" s="116" t="s">
        <v>712</v>
      </c>
      <c r="C71" s="86" t="s">
        <v>713</v>
      </c>
      <c r="D71" s="156"/>
      <c r="E71" s="291"/>
      <c r="M71" s="55"/>
    </row>
    <row r="72" spans="2:13" s="16" customFormat="1" ht="60">
      <c r="B72" s="116">
        <v>31</v>
      </c>
      <c r="C72" s="86" t="s">
        <v>714</v>
      </c>
      <c r="D72" s="156"/>
      <c r="E72" s="291"/>
      <c r="M72" s="55"/>
    </row>
    <row r="73" spans="2:13" s="16" customFormat="1" ht="60">
      <c r="B73" s="116" t="s">
        <v>715</v>
      </c>
      <c r="C73" s="86" t="s">
        <v>716</v>
      </c>
      <c r="D73" s="156"/>
      <c r="E73" s="291"/>
      <c r="M73" s="55"/>
    </row>
  </sheetData>
  <mergeCells count="12">
    <mergeCell ref="B67:E67"/>
    <mergeCell ref="D5:E5"/>
    <mergeCell ref="B6:C7"/>
    <mergeCell ref="B56:E56"/>
    <mergeCell ref="B65:E65"/>
    <mergeCell ref="B36:E36"/>
    <mergeCell ref="B41:E41"/>
    <mergeCell ref="B3:C3"/>
    <mergeCell ref="B8:E8"/>
    <mergeCell ref="B16:E16"/>
    <mergeCell ref="B28:E28"/>
    <mergeCell ref="B53:E53"/>
  </mergeCells>
  <pageMargins left="0.51181102362204722" right="0.51181102362204722" top="0.74803149606299213" bottom="0.74803149606299213" header="0.31496062992125984" footer="0.31496062992125984"/>
  <pageSetup paperSize="9" scale="56"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2:D19"/>
  <sheetViews>
    <sheetView showGridLines="0" zoomScale="90" zoomScaleNormal="90" workbookViewId="0">
      <selection activeCell="D8" sqref="D8"/>
    </sheetView>
  </sheetViews>
  <sheetFormatPr baseColWidth="10" defaultColWidth="9.140625" defaultRowHeight="15"/>
  <cols>
    <col min="1" max="1" width="4.42578125" style="110" customWidth="1"/>
    <col min="2" max="2" width="9.140625" style="110"/>
    <col min="3" max="3" width="49.5703125" style="110" customWidth="1"/>
    <col min="4" max="4" width="34.85546875" style="110" customWidth="1"/>
    <col min="5" max="16384" width="9.140625" style="110"/>
  </cols>
  <sheetData>
    <row r="2" spans="1:4" ht="18.75" customHeight="1">
      <c r="A2" s="109"/>
      <c r="B2" s="720" t="s">
        <v>717</v>
      </c>
      <c r="C2" s="720"/>
      <c r="D2" s="720"/>
    </row>
    <row r="3" spans="1:4" ht="22.5" customHeight="1">
      <c r="A3" s="109"/>
      <c r="B3" s="720"/>
      <c r="C3" s="720"/>
      <c r="D3" s="720"/>
    </row>
    <row r="4" spans="1:4" ht="17.25" customHeight="1">
      <c r="A4" s="109"/>
      <c r="B4" s="110" t="str">
        <f>'EU CR2'!B3</f>
        <v>31.12.2022 - in EUR million</v>
      </c>
    </row>
    <row r="5" spans="1:4" ht="17.25" customHeight="1">
      <c r="A5" s="109"/>
      <c r="B5" s="16"/>
      <c r="C5" s="183"/>
      <c r="D5" s="183"/>
    </row>
    <row r="6" spans="1:4" ht="17.25" customHeight="1">
      <c r="D6" s="111" t="s">
        <v>102</v>
      </c>
    </row>
    <row r="7" spans="1:4" ht="17.25" customHeight="1">
      <c r="B7" s="112"/>
      <c r="C7" s="112"/>
      <c r="D7" s="303" t="s">
        <v>632</v>
      </c>
    </row>
    <row r="8" spans="1:4" ht="45">
      <c r="B8" s="331" t="s">
        <v>718</v>
      </c>
      <c r="C8" s="117" t="s">
        <v>719</v>
      </c>
      <c r="D8" s="525">
        <v>6004.6</v>
      </c>
    </row>
    <row r="9" spans="1:4">
      <c r="B9" s="332" t="s">
        <v>720</v>
      </c>
      <c r="C9" s="113" t="s">
        <v>721</v>
      </c>
      <c r="D9" s="298">
        <v>17.899999999999999</v>
      </c>
    </row>
    <row r="10" spans="1:4">
      <c r="B10" s="332" t="s">
        <v>722</v>
      </c>
      <c r="C10" s="113" t="s">
        <v>723</v>
      </c>
      <c r="D10" s="297">
        <v>5986.8</v>
      </c>
    </row>
    <row r="11" spans="1:4">
      <c r="B11" s="332" t="s">
        <v>724</v>
      </c>
      <c r="C11" s="113" t="s">
        <v>725</v>
      </c>
      <c r="D11" s="299">
        <v>0</v>
      </c>
    </row>
    <row r="12" spans="1:4">
      <c r="B12" s="332" t="s">
        <v>726</v>
      </c>
      <c r="C12" s="113" t="s">
        <v>727</v>
      </c>
      <c r="D12" s="299">
        <v>2192</v>
      </c>
    </row>
    <row r="13" spans="1:4" ht="45">
      <c r="B13" s="332" t="s">
        <v>728</v>
      </c>
      <c r="C13" s="551" t="s">
        <v>729</v>
      </c>
      <c r="D13" s="299">
        <v>27</v>
      </c>
    </row>
    <row r="14" spans="1:4">
      <c r="B14" s="332" t="s">
        <v>730</v>
      </c>
      <c r="C14" s="113" t="s">
        <v>731</v>
      </c>
      <c r="D14" s="298">
        <v>199.3</v>
      </c>
    </row>
    <row r="15" spans="1:4">
      <c r="B15" s="332" t="s">
        <v>732</v>
      </c>
      <c r="C15" s="113" t="s">
        <v>733</v>
      </c>
      <c r="D15" s="298">
        <v>338.3</v>
      </c>
    </row>
    <row r="16" spans="1:4">
      <c r="B16" s="332" t="s">
        <v>734</v>
      </c>
      <c r="C16" s="113" t="s">
        <v>735</v>
      </c>
      <c r="D16" s="298">
        <v>2490.9</v>
      </c>
    </row>
    <row r="17" spans="2:4">
      <c r="B17" s="332" t="s">
        <v>736</v>
      </c>
      <c r="C17" s="145" t="s">
        <v>737</v>
      </c>
      <c r="D17" s="298">
        <v>404.9</v>
      </c>
    </row>
    <row r="18" spans="2:4">
      <c r="B18" s="332" t="s">
        <v>738</v>
      </c>
      <c r="C18" s="113" t="s">
        <v>739</v>
      </c>
      <c r="D18" s="298">
        <v>38.4</v>
      </c>
    </row>
    <row r="19" spans="2:4" ht="30">
      <c r="B19" s="332" t="s">
        <v>740</v>
      </c>
      <c r="C19" s="113" t="s">
        <v>741</v>
      </c>
      <c r="D19" s="298">
        <v>296.2</v>
      </c>
    </row>
  </sheetData>
  <mergeCells count="1">
    <mergeCell ref="B2:D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U46"/>
  <sheetViews>
    <sheetView showGridLines="0" zoomScale="90" zoomScaleNormal="90" zoomScaleSheetLayoutView="20" zoomScalePageLayoutView="80" workbookViewId="0">
      <selection activeCell="H41" sqref="H41:H42"/>
    </sheetView>
  </sheetViews>
  <sheetFormatPr baseColWidth="10" defaultColWidth="9.140625" defaultRowHeight="15"/>
  <cols>
    <col min="2" max="2" width="10.28515625" customWidth="1"/>
    <col min="3" max="3" width="36" customWidth="1"/>
    <col min="4" max="11" width="12.5703125" customWidth="1"/>
  </cols>
  <sheetData>
    <row r="1" spans="1:11" ht="15.75">
      <c r="A1" s="37"/>
      <c r="B1" s="16"/>
      <c r="C1" s="16"/>
      <c r="D1" s="16"/>
      <c r="E1" s="16"/>
      <c r="F1" s="16"/>
      <c r="G1" s="16"/>
      <c r="H1" s="16"/>
      <c r="I1" s="16"/>
      <c r="J1" s="16"/>
      <c r="K1" s="16"/>
    </row>
    <row r="2" spans="1:11" ht="18.75">
      <c r="A2" s="16"/>
      <c r="B2" s="182" t="s">
        <v>742</v>
      </c>
      <c r="C2" s="16"/>
      <c r="D2" s="16"/>
      <c r="E2" s="16"/>
      <c r="F2" s="16"/>
      <c r="G2" s="16"/>
      <c r="H2" s="16"/>
      <c r="I2" s="16"/>
      <c r="J2" s="16"/>
      <c r="K2" s="16"/>
    </row>
    <row r="3" spans="1:11">
      <c r="A3" s="16"/>
      <c r="B3" s="110" t="str">
        <f>'EU LR3'!B4</f>
        <v>31.12.2022 - in EUR million</v>
      </c>
      <c r="C3" s="16"/>
      <c r="D3" s="16"/>
      <c r="E3" s="16"/>
      <c r="F3" s="16"/>
      <c r="G3" s="16"/>
      <c r="H3" s="16"/>
      <c r="I3" s="16"/>
      <c r="J3" s="16"/>
      <c r="K3" s="16"/>
    </row>
    <row r="4" spans="1:11">
      <c r="A4" s="16"/>
    </row>
    <row r="5" spans="1:11">
      <c r="A5" s="16"/>
      <c r="C5" s="39"/>
    </row>
    <row r="6" spans="1:11">
      <c r="A6" s="16"/>
      <c r="B6" s="38"/>
      <c r="D6" s="11" t="s">
        <v>102</v>
      </c>
      <c r="E6" s="11" t="s">
        <v>103</v>
      </c>
      <c r="F6" s="11" t="s">
        <v>104</v>
      </c>
      <c r="G6" s="11" t="s">
        <v>235</v>
      </c>
      <c r="H6" s="11" t="s">
        <v>143</v>
      </c>
      <c r="I6" s="11" t="s">
        <v>236</v>
      </c>
      <c r="J6" s="11" t="s">
        <v>237</v>
      </c>
      <c r="K6" s="11" t="s">
        <v>287</v>
      </c>
    </row>
    <row r="7" spans="1:11" ht="25.5" customHeight="1">
      <c r="A7" s="16"/>
      <c r="D7" s="722" t="s">
        <v>743</v>
      </c>
      <c r="E7" s="722"/>
      <c r="F7" s="722"/>
      <c r="G7" s="722"/>
      <c r="H7" s="723" t="s">
        <v>744</v>
      </c>
      <c r="I7" s="724"/>
      <c r="J7" s="724"/>
      <c r="K7" s="725"/>
    </row>
    <row r="8" spans="1:11">
      <c r="A8" s="16"/>
      <c r="B8" s="333" t="s">
        <v>745</v>
      </c>
      <c r="C8" s="250" t="s">
        <v>746</v>
      </c>
      <c r="D8" s="334" t="s">
        <v>105</v>
      </c>
      <c r="E8" s="334" t="s">
        <v>747</v>
      </c>
      <c r="F8" s="334" t="s">
        <v>144</v>
      </c>
      <c r="G8" s="334" t="s">
        <v>748</v>
      </c>
      <c r="H8" s="334" t="s">
        <v>105</v>
      </c>
      <c r="I8" s="334" t="s">
        <v>747</v>
      </c>
      <c r="J8" s="334" t="s">
        <v>144</v>
      </c>
      <c r="K8" s="334" t="s">
        <v>748</v>
      </c>
    </row>
    <row r="9" spans="1:11" ht="30">
      <c r="A9" s="16"/>
      <c r="B9" s="333" t="s">
        <v>749</v>
      </c>
      <c r="C9" s="250" t="s">
        <v>750</v>
      </c>
      <c r="D9" s="284">
        <v>12</v>
      </c>
      <c r="E9" s="284">
        <v>12</v>
      </c>
      <c r="F9" s="284">
        <v>12</v>
      </c>
      <c r="G9" s="284">
        <v>12</v>
      </c>
      <c r="H9" s="284">
        <v>12</v>
      </c>
      <c r="I9" s="284">
        <v>12</v>
      </c>
      <c r="J9" s="284">
        <v>12</v>
      </c>
      <c r="K9" s="284">
        <v>12</v>
      </c>
    </row>
    <row r="10" spans="1:11">
      <c r="A10" s="16"/>
      <c r="B10" s="721" t="s">
        <v>751</v>
      </c>
      <c r="C10" s="721"/>
      <c r="D10" s="726"/>
      <c r="E10" s="726"/>
      <c r="F10" s="726"/>
      <c r="G10" s="726"/>
      <c r="H10" s="726"/>
      <c r="I10" s="726"/>
      <c r="J10" s="726"/>
      <c r="K10" s="726"/>
    </row>
    <row r="11" spans="1:11">
      <c r="A11" s="16"/>
      <c r="B11" s="251">
        <v>1</v>
      </c>
      <c r="C11" s="250" t="s">
        <v>752</v>
      </c>
      <c r="D11" s="727" t="s">
        <v>202</v>
      </c>
      <c r="E11" s="727"/>
      <c r="F11" s="727"/>
      <c r="G11" s="727"/>
      <c r="H11" s="455">
        <v>1623.9</v>
      </c>
      <c r="I11" s="455">
        <v>1551.9</v>
      </c>
      <c r="J11" s="455">
        <v>1521.9</v>
      </c>
      <c r="K11" s="455">
        <v>1525.1</v>
      </c>
    </row>
    <row r="12" spans="1:11">
      <c r="A12" s="16"/>
      <c r="B12" s="721" t="s">
        <v>753</v>
      </c>
      <c r="C12" s="721"/>
      <c r="D12" s="721"/>
      <c r="E12" s="721"/>
      <c r="F12" s="721"/>
      <c r="G12" s="721"/>
      <c r="H12" s="721"/>
      <c r="I12" s="721"/>
      <c r="J12" s="721"/>
      <c r="K12" s="721"/>
    </row>
    <row r="13" spans="1:11" ht="30">
      <c r="A13" s="16"/>
      <c r="B13" s="252">
        <v>2</v>
      </c>
      <c r="C13" s="253" t="s">
        <v>754</v>
      </c>
      <c r="D13" s="446">
        <v>3123.3</v>
      </c>
      <c r="E13" s="446">
        <v>3095.5</v>
      </c>
      <c r="F13" s="446">
        <v>3080.4</v>
      </c>
      <c r="G13" s="446">
        <v>2847.8</v>
      </c>
      <c r="H13" s="446">
        <v>277.39999999999998</v>
      </c>
      <c r="I13" s="446">
        <v>278.39999999999998</v>
      </c>
      <c r="J13" s="446">
        <v>278.89999999999998</v>
      </c>
      <c r="K13" s="446">
        <v>545.1</v>
      </c>
    </row>
    <row r="14" spans="1:11">
      <c r="A14" s="16"/>
      <c r="B14" s="252">
        <v>3</v>
      </c>
      <c r="C14" s="254" t="s">
        <v>755</v>
      </c>
      <c r="D14" s="446">
        <v>1793.5</v>
      </c>
      <c r="E14" s="446">
        <v>1771.4</v>
      </c>
      <c r="F14" s="446">
        <v>1756</v>
      </c>
      <c r="G14" s="446">
        <v>1573.5</v>
      </c>
      <c r="H14" s="446">
        <v>89.7</v>
      </c>
      <c r="I14" s="446">
        <v>88.6</v>
      </c>
      <c r="J14" s="446">
        <v>87.8</v>
      </c>
      <c r="K14" s="446">
        <v>230.7</v>
      </c>
    </row>
    <row r="15" spans="1:11">
      <c r="A15" s="16"/>
      <c r="B15" s="252">
        <v>4</v>
      </c>
      <c r="C15" s="254" t="s">
        <v>756</v>
      </c>
      <c r="D15" s="446">
        <v>1320</v>
      </c>
      <c r="E15" s="446">
        <v>1311.8</v>
      </c>
      <c r="F15" s="446">
        <v>1310.3</v>
      </c>
      <c r="G15" s="446">
        <v>1257.2</v>
      </c>
      <c r="H15" s="446">
        <v>178.2</v>
      </c>
      <c r="I15" s="446">
        <v>177.8</v>
      </c>
      <c r="J15" s="446">
        <v>177.2</v>
      </c>
      <c r="K15" s="446">
        <v>294.39999999999998</v>
      </c>
    </row>
    <row r="16" spans="1:11">
      <c r="A16" s="16"/>
      <c r="B16" s="252">
        <v>5</v>
      </c>
      <c r="C16" s="253" t="s">
        <v>757</v>
      </c>
      <c r="D16" s="446">
        <v>958.7</v>
      </c>
      <c r="E16" s="446">
        <v>981.7</v>
      </c>
      <c r="F16" s="446">
        <v>1008.6</v>
      </c>
      <c r="G16" s="446">
        <v>961.3</v>
      </c>
      <c r="H16" s="446">
        <v>484.1</v>
      </c>
      <c r="I16" s="446">
        <v>493</v>
      </c>
      <c r="J16" s="446">
        <v>503.4</v>
      </c>
      <c r="K16" s="446">
        <v>603.20000000000005</v>
      </c>
    </row>
    <row r="17" spans="1:21" ht="45">
      <c r="A17" s="16"/>
      <c r="B17" s="252">
        <v>6</v>
      </c>
      <c r="C17" s="254" t="s">
        <v>758</v>
      </c>
      <c r="D17" s="446">
        <v>0</v>
      </c>
      <c r="E17" s="446">
        <v>0</v>
      </c>
      <c r="F17" s="446">
        <v>0</v>
      </c>
      <c r="G17" s="446">
        <v>0</v>
      </c>
      <c r="H17" s="446">
        <v>0</v>
      </c>
      <c r="I17" s="446">
        <v>0</v>
      </c>
      <c r="J17" s="446">
        <v>0</v>
      </c>
      <c r="K17" s="446">
        <v>0</v>
      </c>
    </row>
    <row r="18" spans="1:21" ht="30">
      <c r="A18" s="16"/>
      <c r="B18" s="252">
        <v>7</v>
      </c>
      <c r="C18" s="254" t="s">
        <v>759</v>
      </c>
      <c r="D18" s="446">
        <v>958.7</v>
      </c>
      <c r="E18" s="446">
        <v>981.7</v>
      </c>
      <c r="F18" s="446">
        <v>1008.6</v>
      </c>
      <c r="G18" s="446">
        <v>961.3</v>
      </c>
      <c r="H18" s="446">
        <v>484.1</v>
      </c>
      <c r="I18" s="446">
        <v>493</v>
      </c>
      <c r="J18" s="446">
        <v>503.4</v>
      </c>
      <c r="K18" s="446">
        <v>603.20000000000005</v>
      </c>
    </row>
    <row r="19" spans="1:21">
      <c r="A19" s="16"/>
      <c r="B19" s="252">
        <v>8</v>
      </c>
      <c r="C19" s="254" t="s">
        <v>760</v>
      </c>
      <c r="D19" s="446">
        <v>0</v>
      </c>
      <c r="E19" s="446">
        <v>0</v>
      </c>
      <c r="F19" s="446">
        <v>0</v>
      </c>
      <c r="G19" s="446">
        <v>0</v>
      </c>
      <c r="H19" s="446">
        <v>0</v>
      </c>
      <c r="I19" s="446">
        <v>0</v>
      </c>
      <c r="J19" s="446">
        <v>0</v>
      </c>
      <c r="K19" s="446">
        <v>0</v>
      </c>
    </row>
    <row r="20" spans="1:21">
      <c r="A20" s="16"/>
      <c r="B20" s="252">
        <v>9</v>
      </c>
      <c r="C20" s="254" t="s">
        <v>761</v>
      </c>
      <c r="D20" s="746"/>
      <c r="E20" s="746"/>
      <c r="F20" s="746"/>
      <c r="G20" s="746"/>
      <c r="H20" s="446">
        <v>0</v>
      </c>
      <c r="I20" s="446">
        <v>0</v>
      </c>
      <c r="J20" s="446">
        <v>0</v>
      </c>
      <c r="K20" s="446">
        <v>0</v>
      </c>
    </row>
    <row r="21" spans="1:21">
      <c r="A21" s="16"/>
      <c r="B21" s="252">
        <v>10</v>
      </c>
      <c r="C21" s="253" t="s">
        <v>762</v>
      </c>
      <c r="D21" s="447">
        <v>422.3</v>
      </c>
      <c r="E21" s="447">
        <v>438.9</v>
      </c>
      <c r="F21" s="447">
        <v>447.2</v>
      </c>
      <c r="G21" s="447">
        <v>422.9</v>
      </c>
      <c r="H21" s="446">
        <v>29.1</v>
      </c>
      <c r="I21" s="446">
        <v>30.6</v>
      </c>
      <c r="J21" s="446">
        <v>31.6</v>
      </c>
      <c r="K21" s="446">
        <v>68.400000000000006</v>
      </c>
    </row>
    <row r="22" spans="1:21" ht="45">
      <c r="A22" s="16"/>
      <c r="B22" s="252">
        <v>11</v>
      </c>
      <c r="C22" s="254" t="s">
        <v>763</v>
      </c>
      <c r="D22" s="447">
        <v>0.5</v>
      </c>
      <c r="E22" s="447">
        <v>0.6</v>
      </c>
      <c r="F22" s="447">
        <v>0.8</v>
      </c>
      <c r="G22" s="447">
        <v>1.4</v>
      </c>
      <c r="H22" s="446">
        <v>0.5</v>
      </c>
      <c r="I22" s="446">
        <v>0.6</v>
      </c>
      <c r="J22" s="446">
        <v>0.8</v>
      </c>
      <c r="K22" s="446">
        <v>1.5</v>
      </c>
    </row>
    <row r="23" spans="1:21" ht="30">
      <c r="A23" s="16"/>
      <c r="B23" s="252">
        <v>12</v>
      </c>
      <c r="C23" s="254" t="s">
        <v>764</v>
      </c>
      <c r="D23" s="447">
        <v>0</v>
      </c>
      <c r="E23" s="447">
        <v>0</v>
      </c>
      <c r="F23" s="447">
        <v>0</v>
      </c>
      <c r="G23" s="447">
        <v>0</v>
      </c>
      <c r="H23" s="446">
        <v>0</v>
      </c>
      <c r="I23" s="446">
        <v>0</v>
      </c>
      <c r="J23" s="446">
        <v>0</v>
      </c>
      <c r="K23" s="446">
        <v>0</v>
      </c>
    </row>
    <row r="24" spans="1:21">
      <c r="A24" s="16"/>
      <c r="B24" s="252">
        <v>13</v>
      </c>
      <c r="C24" s="254" t="s">
        <v>765</v>
      </c>
      <c r="D24" s="447">
        <v>421.8</v>
      </c>
      <c r="E24" s="447">
        <v>438.3</v>
      </c>
      <c r="F24" s="447">
        <v>446.3</v>
      </c>
      <c r="G24" s="447">
        <v>421.5</v>
      </c>
      <c r="H24" s="447">
        <v>28.6</v>
      </c>
      <c r="I24" s="447">
        <v>30.1</v>
      </c>
      <c r="J24" s="447">
        <v>30.7</v>
      </c>
      <c r="K24" s="447">
        <v>67</v>
      </c>
    </row>
    <row r="25" spans="1:21">
      <c r="A25" s="16"/>
      <c r="B25" s="252">
        <v>14</v>
      </c>
      <c r="C25" s="253" t="s">
        <v>766</v>
      </c>
      <c r="D25" s="447">
        <v>0</v>
      </c>
      <c r="E25" s="447">
        <v>3.3</v>
      </c>
      <c r="F25" s="447">
        <v>3.3</v>
      </c>
      <c r="G25" s="447">
        <v>3.3</v>
      </c>
      <c r="H25" s="447">
        <v>0</v>
      </c>
      <c r="I25" s="447">
        <v>3.3</v>
      </c>
      <c r="J25" s="447">
        <v>3.3</v>
      </c>
      <c r="K25" s="447">
        <v>3.3</v>
      </c>
      <c r="L25" s="728"/>
      <c r="M25" s="728"/>
      <c r="N25" s="728"/>
      <c r="O25" s="728"/>
      <c r="P25" s="728"/>
      <c r="Q25" s="728"/>
      <c r="R25" s="728"/>
      <c r="S25" s="728"/>
      <c r="T25" s="728"/>
      <c r="U25" s="728"/>
    </row>
    <row r="26" spans="1:21">
      <c r="A26" s="16"/>
      <c r="B26" s="252">
        <v>15</v>
      </c>
      <c r="C26" s="253" t="s">
        <v>767</v>
      </c>
      <c r="D26" s="447">
        <v>431</v>
      </c>
      <c r="E26" s="447">
        <v>439.3</v>
      </c>
      <c r="F26" s="447">
        <v>435.7</v>
      </c>
      <c r="G26" s="447">
        <v>404</v>
      </c>
      <c r="H26" s="447">
        <v>30.3</v>
      </c>
      <c r="I26" s="447">
        <v>32.5</v>
      </c>
      <c r="J26" s="447">
        <v>33.4</v>
      </c>
      <c r="K26" s="447">
        <v>70.900000000000006</v>
      </c>
    </row>
    <row r="27" spans="1:21">
      <c r="A27" s="16"/>
      <c r="B27" s="255">
        <v>16</v>
      </c>
      <c r="C27" s="256" t="s">
        <v>768</v>
      </c>
      <c r="D27" s="729"/>
      <c r="E27" s="729"/>
      <c r="F27" s="729"/>
      <c r="G27" s="729"/>
      <c r="H27" s="447">
        <v>821</v>
      </c>
      <c r="I27" s="447">
        <v>837.8</v>
      </c>
      <c r="J27" s="447">
        <v>850.6</v>
      </c>
      <c r="K27" s="447">
        <v>882.8</v>
      </c>
    </row>
    <row r="28" spans="1:21">
      <c r="A28" s="16"/>
      <c r="B28" s="721" t="s">
        <v>769</v>
      </c>
      <c r="C28" s="721"/>
      <c r="D28" s="721"/>
      <c r="E28" s="721"/>
      <c r="F28" s="721"/>
      <c r="G28" s="721"/>
      <c r="H28" s="721"/>
      <c r="I28" s="721"/>
      <c r="J28" s="721"/>
      <c r="K28" s="721"/>
    </row>
    <row r="29" spans="1:21">
      <c r="A29" s="16"/>
      <c r="B29" s="252">
        <v>17</v>
      </c>
      <c r="C29" s="257" t="s">
        <v>770</v>
      </c>
      <c r="D29" s="448">
        <v>0</v>
      </c>
      <c r="E29" s="449">
        <v>0</v>
      </c>
      <c r="F29" s="449">
        <v>0</v>
      </c>
      <c r="G29" s="449">
        <v>0</v>
      </c>
      <c r="H29" s="449">
        <v>0</v>
      </c>
      <c r="I29" s="449">
        <v>0</v>
      </c>
      <c r="J29" s="449">
        <v>0</v>
      </c>
      <c r="K29" s="449">
        <v>0</v>
      </c>
    </row>
    <row r="30" spans="1:21" ht="30">
      <c r="A30" s="16"/>
      <c r="B30" s="252">
        <v>18</v>
      </c>
      <c r="C30" s="257" t="s">
        <v>771</v>
      </c>
      <c r="D30" s="450">
        <v>212.7</v>
      </c>
      <c r="E30" s="451">
        <v>217.9</v>
      </c>
      <c r="F30" s="451">
        <v>222.6</v>
      </c>
      <c r="G30" s="451">
        <v>211.6</v>
      </c>
      <c r="H30" s="451">
        <v>178.5</v>
      </c>
      <c r="I30" s="451">
        <v>183</v>
      </c>
      <c r="J30" s="451">
        <v>187.8</v>
      </c>
      <c r="K30" s="451">
        <v>216.2</v>
      </c>
    </row>
    <row r="31" spans="1:21">
      <c r="A31" s="16"/>
      <c r="B31" s="252">
        <v>19</v>
      </c>
      <c r="C31" s="257" t="s">
        <v>772</v>
      </c>
      <c r="D31" s="450">
        <v>133.19999999999999</v>
      </c>
      <c r="E31" s="451">
        <v>122.2</v>
      </c>
      <c r="F31" s="451">
        <v>116.6</v>
      </c>
      <c r="G31" s="451">
        <v>99.4</v>
      </c>
      <c r="H31" s="451">
        <v>27</v>
      </c>
      <c r="I31" s="451">
        <v>24.6</v>
      </c>
      <c r="J31" s="451">
        <v>23.6</v>
      </c>
      <c r="K31" s="451">
        <v>33</v>
      </c>
    </row>
    <row r="32" spans="1:21">
      <c r="A32" s="16"/>
      <c r="B32" s="730" t="s">
        <v>773</v>
      </c>
      <c r="C32" s="731" t="s">
        <v>774</v>
      </c>
      <c r="D32" s="732"/>
      <c r="E32" s="733"/>
      <c r="F32" s="733"/>
      <c r="G32" s="734"/>
      <c r="H32" s="738">
        <v>0</v>
      </c>
      <c r="I32" s="738">
        <v>0</v>
      </c>
      <c r="J32" s="738">
        <v>0</v>
      </c>
      <c r="K32" s="738">
        <v>0</v>
      </c>
    </row>
    <row r="33" spans="1:11" ht="74.25" customHeight="1">
      <c r="A33" s="16"/>
      <c r="B33" s="730"/>
      <c r="C33" s="731"/>
      <c r="D33" s="735"/>
      <c r="E33" s="736"/>
      <c r="F33" s="736"/>
      <c r="G33" s="737"/>
      <c r="H33" s="739"/>
      <c r="I33" s="739"/>
      <c r="J33" s="739"/>
      <c r="K33" s="739"/>
    </row>
    <row r="34" spans="1:11">
      <c r="A34" s="16"/>
      <c r="B34" s="730" t="s">
        <v>775</v>
      </c>
      <c r="C34" s="731" t="s">
        <v>776</v>
      </c>
      <c r="D34" s="740"/>
      <c r="E34" s="741"/>
      <c r="F34" s="741"/>
      <c r="G34" s="742"/>
      <c r="H34" s="738">
        <v>0</v>
      </c>
      <c r="I34" s="738">
        <v>0</v>
      </c>
      <c r="J34" s="738">
        <v>0</v>
      </c>
      <c r="K34" s="738">
        <v>0</v>
      </c>
    </row>
    <row r="35" spans="1:11">
      <c r="A35" s="16"/>
      <c r="B35" s="730"/>
      <c r="C35" s="731"/>
      <c r="D35" s="743"/>
      <c r="E35" s="744"/>
      <c r="F35" s="744"/>
      <c r="G35" s="745"/>
      <c r="H35" s="739"/>
      <c r="I35" s="739"/>
      <c r="J35" s="739"/>
      <c r="K35" s="739"/>
    </row>
    <row r="36" spans="1:11">
      <c r="A36" s="16"/>
      <c r="B36" s="258">
        <v>20</v>
      </c>
      <c r="C36" s="253" t="s">
        <v>777</v>
      </c>
      <c r="D36" s="452">
        <v>345.9</v>
      </c>
      <c r="E36" s="453">
        <v>340.1</v>
      </c>
      <c r="F36" s="453">
        <v>339.2</v>
      </c>
      <c r="G36" s="453">
        <v>311</v>
      </c>
      <c r="H36" s="638">
        <v>205.5</v>
      </c>
      <c r="I36" s="638">
        <v>207.5</v>
      </c>
      <c r="J36" s="638">
        <v>211.3</v>
      </c>
      <c r="K36" s="638">
        <v>249.2</v>
      </c>
    </row>
    <row r="37" spans="1:11">
      <c r="A37" s="16"/>
      <c r="B37" s="730" t="s">
        <v>336</v>
      </c>
      <c r="C37" s="747" t="s">
        <v>778</v>
      </c>
      <c r="D37" s="748">
        <v>0</v>
      </c>
      <c r="E37" s="748">
        <v>0</v>
      </c>
      <c r="F37" s="748">
        <v>0</v>
      </c>
      <c r="G37" s="748">
        <v>0</v>
      </c>
      <c r="H37" s="738">
        <v>0</v>
      </c>
      <c r="I37" s="738">
        <v>0</v>
      </c>
      <c r="J37" s="738">
        <v>0</v>
      </c>
      <c r="K37" s="738">
        <v>0</v>
      </c>
    </row>
    <row r="38" spans="1:11">
      <c r="A38" s="16"/>
      <c r="B38" s="730"/>
      <c r="C38" s="747"/>
      <c r="D38" s="749"/>
      <c r="E38" s="749"/>
      <c r="F38" s="749"/>
      <c r="G38" s="749"/>
      <c r="H38" s="739"/>
      <c r="I38" s="739"/>
      <c r="J38" s="739"/>
      <c r="K38" s="739"/>
    </row>
    <row r="39" spans="1:11">
      <c r="A39" s="16"/>
      <c r="B39" s="730" t="s">
        <v>338</v>
      </c>
      <c r="C39" s="747" t="s">
        <v>779</v>
      </c>
      <c r="D39" s="748">
        <v>0</v>
      </c>
      <c r="E39" s="748">
        <v>0</v>
      </c>
      <c r="F39" s="748">
        <v>0</v>
      </c>
      <c r="G39" s="748">
        <v>0</v>
      </c>
      <c r="H39" s="738">
        <v>0</v>
      </c>
      <c r="I39" s="738">
        <v>0</v>
      </c>
      <c r="J39" s="738">
        <v>0</v>
      </c>
      <c r="K39" s="738">
        <v>0</v>
      </c>
    </row>
    <row r="40" spans="1:11">
      <c r="A40" s="16"/>
      <c r="B40" s="730"/>
      <c r="C40" s="747"/>
      <c r="D40" s="749"/>
      <c r="E40" s="749"/>
      <c r="F40" s="749"/>
      <c r="G40" s="749"/>
      <c r="H40" s="739"/>
      <c r="I40" s="739"/>
      <c r="J40" s="739"/>
      <c r="K40" s="739"/>
    </row>
    <row r="41" spans="1:11">
      <c r="A41" s="16"/>
      <c r="B41" s="730" t="s">
        <v>340</v>
      </c>
      <c r="C41" s="747" t="s">
        <v>780</v>
      </c>
      <c r="D41" s="748">
        <v>0</v>
      </c>
      <c r="E41" s="748">
        <v>0</v>
      </c>
      <c r="F41" s="748">
        <v>0</v>
      </c>
      <c r="G41" s="748">
        <v>0</v>
      </c>
      <c r="H41" s="751">
        <v>205.5</v>
      </c>
      <c r="I41" s="751">
        <v>207.5</v>
      </c>
      <c r="J41" s="751">
        <v>211.3</v>
      </c>
      <c r="K41" s="751">
        <v>218.9</v>
      </c>
    </row>
    <row r="42" spans="1:11">
      <c r="A42" s="16"/>
      <c r="B42" s="730"/>
      <c r="C42" s="747"/>
      <c r="D42" s="749"/>
      <c r="E42" s="749"/>
      <c r="F42" s="749"/>
      <c r="G42" s="749"/>
      <c r="H42" s="752"/>
      <c r="I42" s="752"/>
      <c r="J42" s="752"/>
      <c r="K42" s="752"/>
    </row>
    <row r="43" spans="1:11">
      <c r="A43" s="16"/>
      <c r="B43" s="753" t="s">
        <v>781</v>
      </c>
      <c r="C43" s="753"/>
      <c r="D43" s="753"/>
      <c r="E43" s="753"/>
      <c r="F43" s="753"/>
      <c r="G43" s="753"/>
      <c r="H43" s="753"/>
      <c r="I43" s="753"/>
      <c r="J43" s="753"/>
      <c r="K43" s="753"/>
    </row>
    <row r="44" spans="1:11">
      <c r="A44" s="16"/>
      <c r="B44" s="259">
        <v>21</v>
      </c>
      <c r="C44" s="260" t="s">
        <v>782</v>
      </c>
      <c r="D44" s="754"/>
      <c r="E44" s="754"/>
      <c r="F44" s="754"/>
      <c r="G44" s="754"/>
      <c r="H44" s="454">
        <v>1623.9</v>
      </c>
      <c r="I44" s="454">
        <v>1551.9</v>
      </c>
      <c r="J44" s="454">
        <v>1521.9</v>
      </c>
      <c r="K44" s="454">
        <v>1525.1</v>
      </c>
    </row>
    <row r="45" spans="1:11">
      <c r="A45" s="16"/>
      <c r="B45" s="259">
        <v>22</v>
      </c>
      <c r="C45" s="253" t="s">
        <v>783</v>
      </c>
      <c r="D45" s="750"/>
      <c r="E45" s="750"/>
      <c r="F45" s="750"/>
      <c r="G45" s="750"/>
      <c r="H45" s="454">
        <v>615.5</v>
      </c>
      <c r="I45" s="454">
        <v>630.20000000000005</v>
      </c>
      <c r="J45" s="454">
        <v>639.20000000000005</v>
      </c>
      <c r="K45" s="454">
        <v>663.9</v>
      </c>
    </row>
    <row r="46" spans="1:11">
      <c r="A46" s="16"/>
      <c r="B46" s="259">
        <v>23</v>
      </c>
      <c r="C46" s="253" t="s">
        <v>784</v>
      </c>
      <c r="D46" s="750"/>
      <c r="E46" s="750"/>
      <c r="F46" s="750"/>
      <c r="G46" s="750"/>
      <c r="H46" s="300">
        <v>2.637</v>
      </c>
      <c r="I46" s="300">
        <v>2.4767999999999999</v>
      </c>
      <c r="J46" s="300">
        <v>2.3934000000000002</v>
      </c>
      <c r="K46" s="300">
        <v>2.3104</v>
      </c>
    </row>
  </sheetData>
  <mergeCells count="59">
    <mergeCell ref="F39:F40"/>
    <mergeCell ref="G39:G40"/>
    <mergeCell ref="H39:H40"/>
    <mergeCell ref="I39:I40"/>
    <mergeCell ref="J39:J40"/>
    <mergeCell ref="D45:G45"/>
    <mergeCell ref="D46:G46"/>
    <mergeCell ref="H41:H42"/>
    <mergeCell ref="I41:I42"/>
    <mergeCell ref="J34:J35"/>
    <mergeCell ref="J41:J42"/>
    <mergeCell ref="B43:K43"/>
    <mergeCell ref="K41:K42"/>
    <mergeCell ref="D44:G44"/>
    <mergeCell ref="B41:B42"/>
    <mergeCell ref="C41:C42"/>
    <mergeCell ref="D41:D42"/>
    <mergeCell ref="E41:E42"/>
    <mergeCell ref="F41:F42"/>
    <mergeCell ref="G41:G42"/>
    <mergeCell ref="K39:K40"/>
    <mergeCell ref="K34:K35"/>
    <mergeCell ref="B39:B40"/>
    <mergeCell ref="C39:C40"/>
    <mergeCell ref="B37:B38"/>
    <mergeCell ref="C37:C38"/>
    <mergeCell ref="D37:D38"/>
    <mergeCell ref="E37:E38"/>
    <mergeCell ref="F37:F38"/>
    <mergeCell ref="G37:G38"/>
    <mergeCell ref="H37:H38"/>
    <mergeCell ref="I37:I38"/>
    <mergeCell ref="J37:J38"/>
    <mergeCell ref="K37:K38"/>
    <mergeCell ref="D39:D40"/>
    <mergeCell ref="E39:E40"/>
    <mergeCell ref="B34:B35"/>
    <mergeCell ref="C34:C35"/>
    <mergeCell ref="D34:G35"/>
    <mergeCell ref="H34:H35"/>
    <mergeCell ref="I34:I35"/>
    <mergeCell ref="D20:G20"/>
    <mergeCell ref="L25:U25"/>
    <mergeCell ref="D27:G27"/>
    <mergeCell ref="B28:K28"/>
    <mergeCell ref="B32:B33"/>
    <mergeCell ref="C32:C33"/>
    <mergeCell ref="D32:G33"/>
    <mergeCell ref="H32:H33"/>
    <mergeCell ref="I32:I33"/>
    <mergeCell ref="J32:J33"/>
    <mergeCell ref="K32:K33"/>
    <mergeCell ref="B12:C12"/>
    <mergeCell ref="D12:K12"/>
    <mergeCell ref="D7:G7"/>
    <mergeCell ref="H7:K7"/>
    <mergeCell ref="B10:C10"/>
    <mergeCell ref="D10:K10"/>
    <mergeCell ref="D11:G11"/>
  </mergeCells>
  <pageMargins left="0.7" right="0.7" top="0.75" bottom="0.75" header="0.3" footer="0.3"/>
  <pageSetup paperSize="9" scale="31" orientation="portrait" verticalDpi="90" r:id="rId1"/>
  <colBreaks count="1" manualBreakCount="1">
    <brk id="1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F6F65-EA55-425F-8945-CD530E8DF46E}">
  <dimension ref="B2:H44"/>
  <sheetViews>
    <sheetView showGridLines="0" zoomScale="90" zoomScaleNormal="90" workbookViewId="0">
      <selection activeCell="J34" sqref="J34"/>
    </sheetView>
  </sheetViews>
  <sheetFormatPr baseColWidth="10" defaultColWidth="9.140625" defaultRowHeight="15"/>
  <cols>
    <col min="1" max="1" width="3.7109375" customWidth="1"/>
    <col min="2" max="2" width="10.28515625" customWidth="1"/>
    <col min="3" max="3" width="39.28515625" customWidth="1"/>
    <col min="4" max="4" width="13.85546875" customWidth="1"/>
    <col min="5" max="5" width="16" customWidth="1"/>
    <col min="6" max="6" width="18.28515625" customWidth="1"/>
    <col min="7" max="7" width="12.5703125" customWidth="1"/>
    <col min="8" max="8" width="17.85546875" customWidth="1"/>
    <col min="9" max="9" width="16.85546875" customWidth="1"/>
    <col min="10" max="10" width="18.5703125" customWidth="1"/>
  </cols>
  <sheetData>
    <row r="2" spans="2:8" ht="16.5">
      <c r="B2" s="242" t="s">
        <v>785</v>
      </c>
    </row>
    <row r="3" spans="2:8">
      <c r="B3" s="110" t="str">
        <f>'EU LR3'!B4</f>
        <v>31.12.2022 - in EUR million</v>
      </c>
    </row>
    <row r="4" spans="2:8" s="60" customFormat="1"/>
    <row r="5" spans="2:8">
      <c r="B5" s="755"/>
      <c r="C5" s="755"/>
      <c r="D5" s="334" t="s">
        <v>102</v>
      </c>
      <c r="E5" s="334" t="s">
        <v>103</v>
      </c>
      <c r="F5" s="334" t="s">
        <v>104</v>
      </c>
      <c r="G5" s="334" t="s">
        <v>235</v>
      </c>
      <c r="H5" s="333" t="s">
        <v>143</v>
      </c>
    </row>
    <row r="6" spans="2:8" ht="15.75" customHeight="1">
      <c r="B6" s="756" t="s">
        <v>786</v>
      </c>
      <c r="C6" s="756"/>
      <c r="D6" s="757" t="s">
        <v>787</v>
      </c>
      <c r="E6" s="757"/>
      <c r="F6" s="757"/>
      <c r="G6" s="757"/>
      <c r="H6" s="757" t="s">
        <v>788</v>
      </c>
    </row>
    <row r="7" spans="2:8" ht="15" customHeight="1">
      <c r="B7" s="756"/>
      <c r="C7" s="756"/>
      <c r="D7" s="401" t="s">
        <v>525</v>
      </c>
      <c r="E7" s="401" t="s">
        <v>789</v>
      </c>
      <c r="F7" s="401" t="s">
        <v>790</v>
      </c>
      <c r="G7" s="401" t="s">
        <v>791</v>
      </c>
      <c r="H7" s="757"/>
    </row>
    <row r="8" spans="2:8">
      <c r="B8" s="335" t="s">
        <v>792</v>
      </c>
      <c r="C8" s="335"/>
      <c r="D8" s="335"/>
      <c r="E8" s="336"/>
      <c r="F8" s="335"/>
      <c r="G8" s="335"/>
      <c r="H8" s="335"/>
    </row>
    <row r="9" spans="2:8">
      <c r="B9" s="337">
        <v>1</v>
      </c>
      <c r="C9" s="338" t="s">
        <v>793</v>
      </c>
      <c r="D9" s="339">
        <v>734338824.19999993</v>
      </c>
      <c r="E9" s="340">
        <v>0</v>
      </c>
      <c r="F9" s="340">
        <v>0</v>
      </c>
      <c r="G9" s="341">
        <v>0</v>
      </c>
      <c r="H9" s="341">
        <v>734338824.19999993</v>
      </c>
    </row>
    <row r="10" spans="2:8">
      <c r="B10" s="333">
        <v>2</v>
      </c>
      <c r="C10" s="342" t="s">
        <v>794</v>
      </c>
      <c r="D10" s="343">
        <v>734338824.19999993</v>
      </c>
      <c r="E10" s="343">
        <v>0</v>
      </c>
      <c r="F10" s="343">
        <v>0</v>
      </c>
      <c r="G10" s="343">
        <v>0</v>
      </c>
      <c r="H10" s="344">
        <v>734338824.19999993</v>
      </c>
    </row>
    <row r="11" spans="2:8">
      <c r="B11" s="333">
        <v>3</v>
      </c>
      <c r="C11" s="342" t="s">
        <v>795</v>
      </c>
      <c r="D11" s="345"/>
      <c r="E11" s="344">
        <v>0</v>
      </c>
      <c r="F11" s="344">
        <v>0</v>
      </c>
      <c r="G11" s="344">
        <v>0</v>
      </c>
      <c r="H11" s="344">
        <v>0</v>
      </c>
    </row>
    <row r="12" spans="2:8">
      <c r="B12" s="346">
        <v>4</v>
      </c>
      <c r="C12" s="338" t="s">
        <v>796</v>
      </c>
      <c r="D12" s="345"/>
      <c r="E12" s="340">
        <v>3388019314.0299997</v>
      </c>
      <c r="F12" s="340">
        <v>183402318.54000002</v>
      </c>
      <c r="G12" s="347">
        <v>165266058.65000001</v>
      </c>
      <c r="H12" s="347">
        <v>3474147374.1795001</v>
      </c>
    </row>
    <row r="13" spans="2:8">
      <c r="B13" s="333">
        <v>5</v>
      </c>
      <c r="C13" s="342" t="s">
        <v>755</v>
      </c>
      <c r="D13" s="345"/>
      <c r="E13" s="344">
        <v>1871544598.9400001</v>
      </c>
      <c r="F13" s="344">
        <v>20492325.390000001</v>
      </c>
      <c r="G13" s="344">
        <v>20971080.469999999</v>
      </c>
      <c r="H13" s="344">
        <v>1818406158.5835001</v>
      </c>
    </row>
    <row r="14" spans="2:8">
      <c r="B14" s="333">
        <v>6</v>
      </c>
      <c r="C14" s="342" t="s">
        <v>756</v>
      </c>
      <c r="D14" s="345"/>
      <c r="E14" s="344">
        <v>1516474715.0899999</v>
      </c>
      <c r="F14" s="344">
        <v>162909993.15000001</v>
      </c>
      <c r="G14" s="344">
        <v>144294978.18000001</v>
      </c>
      <c r="H14" s="344">
        <v>1655741215.596</v>
      </c>
    </row>
    <row r="15" spans="2:8">
      <c r="B15" s="346">
        <v>7</v>
      </c>
      <c r="C15" s="338" t="s">
        <v>797</v>
      </c>
      <c r="D15" s="345"/>
      <c r="E15" s="340">
        <v>1137357843.7</v>
      </c>
      <c r="F15" s="340">
        <v>56126586.420000002</v>
      </c>
      <c r="G15" s="347">
        <v>150443633.06</v>
      </c>
      <c r="H15" s="347">
        <v>634351100.55999994</v>
      </c>
    </row>
    <row r="16" spans="2:8">
      <c r="B16" s="333">
        <v>8</v>
      </c>
      <c r="C16" s="342" t="s">
        <v>798</v>
      </c>
      <c r="D16" s="345"/>
      <c r="E16" s="344">
        <v>0</v>
      </c>
      <c r="F16" s="344">
        <v>0</v>
      </c>
      <c r="G16" s="344">
        <v>0</v>
      </c>
      <c r="H16" s="344">
        <v>0</v>
      </c>
    </row>
    <row r="17" spans="2:8">
      <c r="B17" s="333">
        <v>9</v>
      </c>
      <c r="C17" s="342" t="s">
        <v>799</v>
      </c>
      <c r="D17" s="345"/>
      <c r="E17" s="344">
        <v>1137357843.7</v>
      </c>
      <c r="F17" s="344">
        <v>56126586.420000002</v>
      </c>
      <c r="G17" s="344">
        <v>150443633.06</v>
      </c>
      <c r="H17" s="344">
        <v>634351100.55999994</v>
      </c>
    </row>
    <row r="18" spans="2:8">
      <c r="B18" s="346">
        <v>10</v>
      </c>
      <c r="C18" s="338" t="s">
        <v>800</v>
      </c>
      <c r="D18" s="345"/>
      <c r="E18" s="340">
        <v>0</v>
      </c>
      <c r="F18" s="340">
        <v>0</v>
      </c>
      <c r="G18" s="347">
        <v>0</v>
      </c>
      <c r="H18" s="347">
        <v>0</v>
      </c>
    </row>
    <row r="19" spans="2:8">
      <c r="B19" s="346">
        <v>11</v>
      </c>
      <c r="C19" s="338" t="s">
        <v>801</v>
      </c>
      <c r="D19" s="340">
        <v>7125373.5599999996</v>
      </c>
      <c r="E19" s="340">
        <v>95281958.659999996</v>
      </c>
      <c r="F19" s="340">
        <v>0</v>
      </c>
      <c r="G19" s="347">
        <v>0</v>
      </c>
      <c r="H19" s="347">
        <v>0</v>
      </c>
    </row>
    <row r="20" spans="2:8">
      <c r="B20" s="333">
        <v>12</v>
      </c>
      <c r="C20" s="342" t="s">
        <v>802</v>
      </c>
      <c r="D20" s="348">
        <v>7125373.5599999996</v>
      </c>
      <c r="E20" s="345"/>
      <c r="F20" s="345"/>
      <c r="G20" s="349"/>
      <c r="H20" s="350"/>
    </row>
    <row r="21" spans="2:8" ht="33" customHeight="1">
      <c r="B21" s="333">
        <v>13</v>
      </c>
      <c r="C21" s="342" t="s">
        <v>803</v>
      </c>
      <c r="D21" s="345"/>
      <c r="E21" s="348">
        <v>95281958.659999996</v>
      </c>
      <c r="F21" s="348">
        <v>0</v>
      </c>
      <c r="G21" s="344">
        <v>0</v>
      </c>
      <c r="H21" s="344">
        <v>0</v>
      </c>
    </row>
    <row r="22" spans="2:8">
      <c r="B22" s="351">
        <v>14</v>
      </c>
      <c r="C22" s="352" t="s">
        <v>804</v>
      </c>
      <c r="D22" s="353"/>
      <c r="E22" s="353"/>
      <c r="F22" s="353"/>
      <c r="G22" s="353"/>
      <c r="H22" s="354">
        <v>4842837298.9394999</v>
      </c>
    </row>
    <row r="23" spans="2:8" ht="23.25" customHeight="1">
      <c r="B23" s="758" t="s">
        <v>805</v>
      </c>
      <c r="C23" s="758"/>
      <c r="D23" s="758"/>
      <c r="E23" s="758"/>
      <c r="F23" s="758"/>
      <c r="G23" s="758"/>
      <c r="H23" s="758"/>
    </row>
    <row r="24" spans="2:8">
      <c r="B24" s="346">
        <v>15</v>
      </c>
      <c r="C24" s="338" t="s">
        <v>752</v>
      </c>
      <c r="D24" s="355"/>
      <c r="E24" s="356"/>
      <c r="F24" s="356"/>
      <c r="G24" s="357"/>
      <c r="H24" s="347">
        <v>6653592.8600000003</v>
      </c>
    </row>
    <row r="25" spans="2:8" ht="30">
      <c r="B25" s="346" t="s">
        <v>806</v>
      </c>
      <c r="C25" s="338" t="s">
        <v>807</v>
      </c>
      <c r="D25" s="358"/>
      <c r="E25" s="347">
        <v>0</v>
      </c>
      <c r="F25" s="347">
        <v>0</v>
      </c>
      <c r="G25" s="347">
        <v>0</v>
      </c>
      <c r="H25" s="347">
        <v>0</v>
      </c>
    </row>
    <row r="26" spans="2:8" ht="30">
      <c r="B26" s="346">
        <v>16</v>
      </c>
      <c r="C26" s="338" t="s">
        <v>808</v>
      </c>
      <c r="D26" s="355"/>
      <c r="E26" s="347">
        <v>0</v>
      </c>
      <c r="F26" s="347">
        <v>0</v>
      </c>
      <c r="G26" s="347">
        <v>0</v>
      </c>
      <c r="H26" s="347">
        <v>0</v>
      </c>
    </row>
    <row r="27" spans="2:8">
      <c r="B27" s="346">
        <v>17</v>
      </c>
      <c r="C27" s="338" t="s">
        <v>809</v>
      </c>
      <c r="D27" s="355"/>
      <c r="E27" s="347">
        <v>745793985.21000004</v>
      </c>
      <c r="F27" s="347">
        <v>328251852.34000003</v>
      </c>
      <c r="G27" s="347">
        <v>2522577146.02</v>
      </c>
      <c r="H27" s="347">
        <v>2598955892.3199997</v>
      </c>
    </row>
    <row r="28" spans="2:8" ht="60" customHeight="1">
      <c r="B28" s="333">
        <v>18</v>
      </c>
      <c r="C28" s="359" t="s">
        <v>810</v>
      </c>
      <c r="D28" s="355"/>
      <c r="E28" s="344">
        <v>0</v>
      </c>
      <c r="F28" s="344">
        <v>0</v>
      </c>
      <c r="G28" s="344">
        <v>0</v>
      </c>
      <c r="H28" s="344">
        <v>0</v>
      </c>
    </row>
    <row r="29" spans="2:8" ht="60">
      <c r="B29" s="333">
        <v>19</v>
      </c>
      <c r="C29" s="342" t="s">
        <v>811</v>
      </c>
      <c r="D29" s="355"/>
      <c r="E29" s="344">
        <v>86122702.859999999</v>
      </c>
      <c r="F29" s="344">
        <v>1690233.85</v>
      </c>
      <c r="G29" s="344">
        <v>1850652.04</v>
      </c>
      <c r="H29" s="344">
        <v>11308039.25</v>
      </c>
    </row>
    <row r="30" spans="2:8" ht="60">
      <c r="B30" s="333">
        <v>20</v>
      </c>
      <c r="C30" s="342" t="s">
        <v>812</v>
      </c>
      <c r="D30" s="355"/>
      <c r="E30" s="344">
        <v>642676434.67000008</v>
      </c>
      <c r="F30" s="344">
        <v>322110358.49000001</v>
      </c>
      <c r="G30" s="344">
        <v>2341242754.7800002</v>
      </c>
      <c r="H30" s="344">
        <v>2421207754.5999999</v>
      </c>
    </row>
    <row r="31" spans="2:8" ht="45" customHeight="1">
      <c r="B31" s="333">
        <v>21</v>
      </c>
      <c r="C31" s="360" t="s">
        <v>813</v>
      </c>
      <c r="D31" s="355"/>
      <c r="E31" s="344">
        <v>11888710.98</v>
      </c>
      <c r="F31" s="344">
        <v>10823381.42</v>
      </c>
      <c r="G31" s="344">
        <v>258403407.15000001</v>
      </c>
      <c r="H31" s="344">
        <v>179318260.84999999</v>
      </c>
    </row>
    <row r="32" spans="2:8" ht="30" customHeight="1">
      <c r="B32" s="333">
        <v>22</v>
      </c>
      <c r="C32" s="342" t="s">
        <v>814</v>
      </c>
      <c r="D32" s="355"/>
      <c r="E32" s="344">
        <v>0</v>
      </c>
      <c r="F32" s="344">
        <v>0</v>
      </c>
      <c r="G32" s="344">
        <v>0</v>
      </c>
      <c r="H32" s="344">
        <v>0</v>
      </c>
    </row>
    <row r="33" spans="2:8" ht="46.5" customHeight="1">
      <c r="B33" s="333">
        <v>23</v>
      </c>
      <c r="C33" s="360" t="s">
        <v>813</v>
      </c>
      <c r="D33" s="355"/>
      <c r="E33" s="344">
        <v>0</v>
      </c>
      <c r="F33" s="344">
        <v>0</v>
      </c>
      <c r="G33" s="344">
        <v>0</v>
      </c>
      <c r="H33" s="344">
        <v>0</v>
      </c>
    </row>
    <row r="34" spans="2:8" ht="64.5" customHeight="1">
      <c r="B34" s="333">
        <v>24</v>
      </c>
      <c r="C34" s="342" t="s">
        <v>815</v>
      </c>
      <c r="D34" s="355"/>
      <c r="E34" s="344">
        <v>16994847.68</v>
      </c>
      <c r="F34" s="344">
        <v>4451260</v>
      </c>
      <c r="G34" s="344">
        <v>179483739.19999999</v>
      </c>
      <c r="H34" s="344">
        <v>166440098.47000003</v>
      </c>
    </row>
    <row r="35" spans="2:8">
      <c r="B35" s="346">
        <v>25</v>
      </c>
      <c r="C35" s="338" t="s">
        <v>816</v>
      </c>
      <c r="D35" s="355"/>
      <c r="E35" s="347">
        <v>0</v>
      </c>
      <c r="F35" s="347">
        <v>0</v>
      </c>
      <c r="G35" s="347">
        <v>0</v>
      </c>
      <c r="H35" s="347">
        <v>0</v>
      </c>
    </row>
    <row r="36" spans="2:8">
      <c r="B36" s="346">
        <v>26</v>
      </c>
      <c r="C36" s="338" t="s">
        <v>817</v>
      </c>
      <c r="D36" s="361"/>
      <c r="E36" s="347">
        <v>262081750.72999996</v>
      </c>
      <c r="F36" s="347">
        <v>0</v>
      </c>
      <c r="G36" s="347">
        <v>0</v>
      </c>
      <c r="H36" s="347">
        <v>192717102.44999999</v>
      </c>
    </row>
    <row r="37" spans="2:8">
      <c r="B37" s="333">
        <v>27</v>
      </c>
      <c r="C37" s="342" t="s">
        <v>818</v>
      </c>
      <c r="D37" s="355"/>
      <c r="E37" s="355"/>
      <c r="F37" s="355"/>
      <c r="G37" s="344">
        <v>0</v>
      </c>
      <c r="H37" s="344">
        <v>0</v>
      </c>
    </row>
    <row r="38" spans="2:8" ht="45">
      <c r="B38" s="333">
        <v>28</v>
      </c>
      <c r="C38" s="342" t="s">
        <v>819</v>
      </c>
      <c r="D38" s="355"/>
      <c r="E38" s="759">
        <v>5000000</v>
      </c>
      <c r="F38" s="759"/>
      <c r="G38" s="759"/>
      <c r="H38" s="344">
        <v>4250000</v>
      </c>
    </row>
    <row r="39" spans="2:8">
      <c r="B39" s="333">
        <v>29</v>
      </c>
      <c r="C39" s="342" t="s">
        <v>820</v>
      </c>
      <c r="D39" s="362"/>
      <c r="E39" s="759">
        <v>373726.2</v>
      </c>
      <c r="F39" s="759"/>
      <c r="G39" s="759"/>
      <c r="H39" s="344">
        <v>373726.2</v>
      </c>
    </row>
    <row r="40" spans="2:8" ht="30">
      <c r="B40" s="333">
        <v>30</v>
      </c>
      <c r="C40" s="342" t="s">
        <v>821</v>
      </c>
      <c r="D40" s="355"/>
      <c r="E40" s="759">
        <v>0</v>
      </c>
      <c r="F40" s="759"/>
      <c r="G40" s="759"/>
      <c r="H40" s="344">
        <v>0</v>
      </c>
    </row>
    <row r="41" spans="2:8" ht="30">
      <c r="B41" s="333">
        <v>31</v>
      </c>
      <c r="C41" s="342" t="s">
        <v>822</v>
      </c>
      <c r="D41" s="355"/>
      <c r="E41" s="344">
        <v>256708024.52999997</v>
      </c>
      <c r="F41" s="344">
        <v>0</v>
      </c>
      <c r="G41" s="344">
        <v>0</v>
      </c>
      <c r="H41" s="344">
        <v>188093376.25</v>
      </c>
    </row>
    <row r="42" spans="2:8">
      <c r="B42" s="346">
        <v>32</v>
      </c>
      <c r="C42" s="338" t="s">
        <v>823</v>
      </c>
      <c r="D42" s="355"/>
      <c r="E42" s="347">
        <v>830998695.69000006</v>
      </c>
      <c r="F42" s="347">
        <v>0</v>
      </c>
      <c r="G42" s="347">
        <v>0</v>
      </c>
      <c r="H42" s="347">
        <v>41549934.780000001</v>
      </c>
    </row>
    <row r="43" spans="2:8">
      <c r="B43" s="351">
        <v>33</v>
      </c>
      <c r="C43" s="352" t="s">
        <v>824</v>
      </c>
      <c r="D43" s="363"/>
      <c r="E43" s="363"/>
      <c r="F43" s="363"/>
      <c r="G43" s="364"/>
      <c r="H43" s="354">
        <v>2839876522.4099998</v>
      </c>
    </row>
    <row r="44" spans="2:8">
      <c r="B44" s="351">
        <v>34</v>
      </c>
      <c r="C44" s="352" t="s">
        <v>825</v>
      </c>
      <c r="D44" s="363"/>
      <c r="E44" s="363"/>
      <c r="F44" s="363"/>
      <c r="G44" s="363"/>
      <c r="H44" s="456">
        <v>1.7052985440471653</v>
      </c>
    </row>
  </sheetData>
  <mergeCells count="8">
    <mergeCell ref="E38:G38"/>
    <mergeCell ref="E39:G39"/>
    <mergeCell ref="E40:G40"/>
    <mergeCell ref="B5:C5"/>
    <mergeCell ref="B6:C7"/>
    <mergeCell ref="D6:G6"/>
    <mergeCell ref="H6:H7"/>
    <mergeCell ref="B23:H23"/>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E724-B2AE-4CA8-82C7-6C30B00F35D4}">
  <sheetPr>
    <pageSetUpPr fitToPage="1"/>
  </sheetPr>
  <dimension ref="B2:R33"/>
  <sheetViews>
    <sheetView showGridLines="0" zoomScale="90" zoomScaleNormal="90" workbookViewId="0">
      <selection activeCell="B1" sqref="B1"/>
    </sheetView>
  </sheetViews>
  <sheetFormatPr baseColWidth="10" defaultColWidth="9.140625" defaultRowHeight="15"/>
  <cols>
    <col min="1" max="1" width="2.85546875" customWidth="1"/>
    <col min="2" max="2" width="5.28515625" customWidth="1"/>
    <col min="3" max="3" width="59.28515625" customWidth="1"/>
    <col min="4" max="18" width="12.42578125" customWidth="1"/>
  </cols>
  <sheetData>
    <row r="2" spans="2:18" ht="18.75">
      <c r="B2" s="182" t="s">
        <v>826</v>
      </c>
    </row>
    <row r="3" spans="2:18" ht="15.75">
      <c r="B3" s="760" t="str">
        <f>'EU LIQ2'!B3</f>
        <v>31.12.2022 - in EUR million</v>
      </c>
      <c r="C3" s="760"/>
      <c r="D3" s="81"/>
      <c r="E3" s="81"/>
      <c r="F3" s="81"/>
      <c r="G3" s="81"/>
      <c r="H3" s="81"/>
      <c r="I3" s="81"/>
      <c r="J3" s="81"/>
      <c r="K3" s="81"/>
      <c r="L3" s="81"/>
      <c r="M3" s="81"/>
      <c r="N3" s="81"/>
      <c r="O3" s="81"/>
      <c r="P3" s="81"/>
      <c r="Q3" s="81"/>
      <c r="R3" s="81"/>
    </row>
    <row r="4" spans="2:18" ht="15.75">
      <c r="B4" s="68"/>
      <c r="C4" s="81"/>
      <c r="D4" s="81"/>
      <c r="E4" s="81"/>
      <c r="F4" s="81"/>
      <c r="G4" s="81"/>
      <c r="H4" s="81"/>
      <c r="I4" s="81"/>
      <c r="J4" s="81"/>
      <c r="K4" s="81"/>
      <c r="L4" s="81"/>
      <c r="M4" s="81"/>
      <c r="N4" s="81"/>
      <c r="O4" s="81"/>
      <c r="P4" s="81"/>
      <c r="Q4" s="81"/>
      <c r="R4" s="81"/>
    </row>
    <row r="5" spans="2:18">
      <c r="B5" s="12"/>
      <c r="C5" s="12"/>
      <c r="D5" s="329" t="s">
        <v>102</v>
      </c>
      <c r="E5" s="329" t="s">
        <v>103</v>
      </c>
      <c r="F5" s="329" t="s">
        <v>104</v>
      </c>
      <c r="G5" s="329" t="s">
        <v>235</v>
      </c>
      <c r="H5" s="329" t="s">
        <v>143</v>
      </c>
      <c r="I5" s="329" t="s">
        <v>236</v>
      </c>
      <c r="J5" s="329" t="s">
        <v>237</v>
      </c>
      <c r="K5" s="329" t="s">
        <v>287</v>
      </c>
      <c r="L5" s="329" t="s">
        <v>564</v>
      </c>
      <c r="M5" s="329" t="s">
        <v>565</v>
      </c>
      <c r="N5" s="329" t="s">
        <v>566</v>
      </c>
      <c r="O5" s="329" t="s">
        <v>567</v>
      </c>
      <c r="P5" s="329" t="s">
        <v>568</v>
      </c>
      <c r="Q5" s="329" t="s">
        <v>827</v>
      </c>
      <c r="R5" s="329" t="s">
        <v>828</v>
      </c>
    </row>
    <row r="6" spans="2:18" ht="47.25" customHeight="1">
      <c r="B6" s="12"/>
      <c r="C6" s="12"/>
      <c r="D6" s="762" t="s">
        <v>829</v>
      </c>
      <c r="E6" s="762"/>
      <c r="F6" s="762"/>
      <c r="G6" s="762"/>
      <c r="H6" s="762"/>
      <c r="I6" s="762"/>
      <c r="J6" s="762" t="s">
        <v>830</v>
      </c>
      <c r="K6" s="762"/>
      <c r="L6" s="762"/>
      <c r="M6" s="762"/>
      <c r="N6" s="762"/>
      <c r="O6" s="762"/>
      <c r="P6" s="762" t="s">
        <v>831</v>
      </c>
      <c r="Q6" s="762" t="s">
        <v>832</v>
      </c>
      <c r="R6" s="762"/>
    </row>
    <row r="7" spans="2:18" ht="80.25" customHeight="1">
      <c r="B7" s="12"/>
      <c r="C7" s="12"/>
      <c r="D7" s="762" t="s">
        <v>833</v>
      </c>
      <c r="E7" s="762"/>
      <c r="F7" s="762"/>
      <c r="G7" s="762" t="s">
        <v>834</v>
      </c>
      <c r="H7" s="762"/>
      <c r="I7" s="762"/>
      <c r="J7" s="762" t="s">
        <v>835</v>
      </c>
      <c r="K7" s="762"/>
      <c r="L7" s="762"/>
      <c r="M7" s="762" t="s">
        <v>836</v>
      </c>
      <c r="N7" s="762"/>
      <c r="O7" s="762"/>
      <c r="P7" s="762"/>
      <c r="Q7" s="762" t="s">
        <v>837</v>
      </c>
      <c r="R7" s="762" t="s">
        <v>838</v>
      </c>
    </row>
    <row r="8" spans="2:18" ht="30">
      <c r="B8" s="12"/>
      <c r="C8" s="330"/>
      <c r="D8" s="400"/>
      <c r="E8" s="395" t="s">
        <v>839</v>
      </c>
      <c r="F8" s="395" t="s">
        <v>840</v>
      </c>
      <c r="G8" s="400"/>
      <c r="H8" s="395" t="s">
        <v>840</v>
      </c>
      <c r="I8" s="395" t="s">
        <v>841</v>
      </c>
      <c r="J8" s="400"/>
      <c r="K8" s="395" t="s">
        <v>839</v>
      </c>
      <c r="L8" s="395" t="s">
        <v>840</v>
      </c>
      <c r="M8" s="400"/>
      <c r="N8" s="395" t="s">
        <v>840</v>
      </c>
      <c r="O8" s="395" t="s">
        <v>841</v>
      </c>
      <c r="P8" s="400"/>
      <c r="Q8" s="762"/>
      <c r="R8" s="762"/>
    </row>
    <row r="9" spans="2:18">
      <c r="B9" s="322" t="s">
        <v>842</v>
      </c>
      <c r="C9" s="323" t="s">
        <v>843</v>
      </c>
      <c r="D9" s="457">
        <v>1263</v>
      </c>
      <c r="E9" s="457">
        <v>1263</v>
      </c>
      <c r="F9" s="457">
        <v>0</v>
      </c>
      <c r="G9" s="457">
        <v>0</v>
      </c>
      <c r="H9" s="457">
        <v>0</v>
      </c>
      <c r="I9" s="457">
        <v>0</v>
      </c>
      <c r="J9" s="458">
        <v>-0.1</v>
      </c>
      <c r="K9" s="458">
        <v>-0.1</v>
      </c>
      <c r="L9" s="457">
        <v>0</v>
      </c>
      <c r="M9" s="457">
        <v>0</v>
      </c>
      <c r="N9" s="457">
        <v>0</v>
      </c>
      <c r="O9" s="457">
        <v>0</v>
      </c>
      <c r="P9" s="457">
        <v>0</v>
      </c>
      <c r="Q9" s="457">
        <v>0</v>
      </c>
      <c r="R9" s="457">
        <v>0</v>
      </c>
    </row>
    <row r="10" spans="2:18">
      <c r="B10" s="322" t="s">
        <v>584</v>
      </c>
      <c r="C10" s="323" t="s">
        <v>844</v>
      </c>
      <c r="D10" s="459">
        <v>3410.4</v>
      </c>
      <c r="E10" s="459">
        <v>3024.7</v>
      </c>
      <c r="F10" s="459">
        <v>381</v>
      </c>
      <c r="G10" s="459">
        <v>155</v>
      </c>
      <c r="H10" s="459">
        <v>0</v>
      </c>
      <c r="I10" s="459">
        <v>151.80000000000001</v>
      </c>
      <c r="J10" s="460">
        <v>-65.3</v>
      </c>
      <c r="K10" s="460">
        <v>-21</v>
      </c>
      <c r="L10" s="460">
        <v>-44.3</v>
      </c>
      <c r="M10" s="460">
        <v>-118.2</v>
      </c>
      <c r="N10" s="459">
        <v>0</v>
      </c>
      <c r="O10" s="460">
        <v>-117</v>
      </c>
      <c r="P10" s="460">
        <v>-2.6</v>
      </c>
      <c r="Q10" s="459">
        <v>644.29999999999995</v>
      </c>
      <c r="R10" s="459">
        <v>17</v>
      </c>
    </row>
    <row r="11" spans="2:18">
      <c r="B11" s="324" t="s">
        <v>609</v>
      </c>
      <c r="C11" s="325" t="s">
        <v>845</v>
      </c>
      <c r="D11" s="459">
        <v>85.8</v>
      </c>
      <c r="E11" s="459">
        <v>85.8</v>
      </c>
      <c r="F11" s="459">
        <v>0</v>
      </c>
      <c r="G11" s="459">
        <v>0</v>
      </c>
      <c r="H11" s="459">
        <v>0</v>
      </c>
      <c r="I11" s="459">
        <v>0</v>
      </c>
      <c r="J11" s="459">
        <v>0</v>
      </c>
      <c r="K11" s="459">
        <v>0</v>
      </c>
      <c r="L11" s="459">
        <v>0</v>
      </c>
      <c r="M11" s="459">
        <v>0</v>
      </c>
      <c r="N11" s="459">
        <v>0</v>
      </c>
      <c r="O11" s="459">
        <v>0</v>
      </c>
      <c r="P11" s="459">
        <v>0</v>
      </c>
      <c r="Q11" s="459">
        <v>0</v>
      </c>
      <c r="R11" s="459">
        <v>0</v>
      </c>
    </row>
    <row r="12" spans="2:18">
      <c r="B12" s="324" t="s">
        <v>846</v>
      </c>
      <c r="C12" s="325" t="s">
        <v>847</v>
      </c>
      <c r="D12" s="459">
        <v>37.4</v>
      </c>
      <c r="E12" s="459">
        <v>35.299999999999997</v>
      </c>
      <c r="F12" s="459">
        <v>2.1</v>
      </c>
      <c r="G12" s="459">
        <v>0</v>
      </c>
      <c r="H12" s="459">
        <v>0</v>
      </c>
      <c r="I12" s="459">
        <v>0</v>
      </c>
      <c r="J12" s="460">
        <v>-0.1</v>
      </c>
      <c r="K12" s="460">
        <v>-0.1</v>
      </c>
      <c r="L12" s="459">
        <v>0</v>
      </c>
      <c r="M12" s="459">
        <v>0</v>
      </c>
      <c r="N12" s="459">
        <v>0</v>
      </c>
      <c r="O12" s="459">
        <v>0</v>
      </c>
      <c r="P12" s="459">
        <v>0</v>
      </c>
      <c r="Q12" s="459">
        <v>3.3</v>
      </c>
      <c r="R12" s="459">
        <v>0</v>
      </c>
    </row>
    <row r="13" spans="2:18">
      <c r="B13" s="324" t="s">
        <v>848</v>
      </c>
      <c r="C13" s="325" t="s">
        <v>849</v>
      </c>
      <c r="D13" s="459">
        <v>3.4</v>
      </c>
      <c r="E13" s="459">
        <v>3.4</v>
      </c>
      <c r="F13" s="459">
        <v>0</v>
      </c>
      <c r="G13" s="459">
        <v>0</v>
      </c>
      <c r="H13" s="459">
        <v>0</v>
      </c>
      <c r="I13" s="459">
        <v>0</v>
      </c>
      <c r="J13" s="459">
        <v>0</v>
      </c>
      <c r="K13" s="459">
        <v>0</v>
      </c>
      <c r="L13" s="459">
        <v>0</v>
      </c>
      <c r="M13" s="459">
        <v>0</v>
      </c>
      <c r="N13" s="459">
        <v>0</v>
      </c>
      <c r="O13" s="459">
        <v>0</v>
      </c>
      <c r="P13" s="459">
        <v>0</v>
      </c>
      <c r="Q13" s="459">
        <v>0</v>
      </c>
      <c r="R13" s="459">
        <v>0</v>
      </c>
    </row>
    <row r="14" spans="2:18">
      <c r="B14" s="324" t="s">
        <v>850</v>
      </c>
      <c r="C14" s="325" t="s">
        <v>851</v>
      </c>
      <c r="D14" s="459">
        <v>24.7</v>
      </c>
      <c r="E14" s="459">
        <v>22.2</v>
      </c>
      <c r="F14" s="459">
        <v>2.5</v>
      </c>
      <c r="G14" s="459">
        <v>0.1</v>
      </c>
      <c r="H14" s="459">
        <v>0</v>
      </c>
      <c r="I14" s="459">
        <v>0.1</v>
      </c>
      <c r="J14" s="460">
        <v>-0.9</v>
      </c>
      <c r="K14" s="460">
        <v>-0.1</v>
      </c>
      <c r="L14" s="460">
        <v>-0.8</v>
      </c>
      <c r="M14" s="460">
        <v>-0.1</v>
      </c>
      <c r="N14" s="459">
        <v>0</v>
      </c>
      <c r="O14" s="460">
        <v>-0.1</v>
      </c>
      <c r="P14" s="459">
        <v>0</v>
      </c>
      <c r="Q14" s="459">
        <v>3.6</v>
      </c>
      <c r="R14" s="459">
        <v>0</v>
      </c>
    </row>
    <row r="15" spans="2:18">
      <c r="B15" s="324" t="s">
        <v>852</v>
      </c>
      <c r="C15" s="325" t="s">
        <v>853</v>
      </c>
      <c r="D15" s="459">
        <v>1220.9000000000001</v>
      </c>
      <c r="E15" s="459">
        <v>1099.5</v>
      </c>
      <c r="F15" s="459">
        <v>121.4</v>
      </c>
      <c r="G15" s="459">
        <v>62.7</v>
      </c>
      <c r="H15" s="459">
        <v>0</v>
      </c>
      <c r="I15" s="459">
        <v>61.7</v>
      </c>
      <c r="J15" s="460">
        <v>-23.6</v>
      </c>
      <c r="K15" s="460">
        <v>-7.1</v>
      </c>
      <c r="L15" s="460">
        <v>-16.5</v>
      </c>
      <c r="M15" s="460">
        <v>-45.6</v>
      </c>
      <c r="N15" s="459">
        <v>0</v>
      </c>
      <c r="O15" s="460">
        <v>-45.6</v>
      </c>
      <c r="P15" s="460">
        <v>-0.8</v>
      </c>
      <c r="Q15" s="459">
        <v>315.39999999999998</v>
      </c>
      <c r="R15" s="459">
        <v>11.7</v>
      </c>
    </row>
    <row r="16" spans="2:18">
      <c r="B16" s="324" t="s">
        <v>854</v>
      </c>
      <c r="C16" s="326" t="s">
        <v>855</v>
      </c>
      <c r="D16" s="459">
        <v>1129.7</v>
      </c>
      <c r="E16" s="459">
        <v>1015.8</v>
      </c>
      <c r="F16" s="459">
        <v>114</v>
      </c>
      <c r="G16" s="459">
        <v>42.8</v>
      </c>
      <c r="H16" s="459">
        <v>0</v>
      </c>
      <c r="I16" s="459">
        <v>41.8</v>
      </c>
      <c r="J16" s="460">
        <v>-19.399999999999999</v>
      </c>
      <c r="K16" s="460">
        <v>-5.5</v>
      </c>
      <c r="L16" s="460">
        <v>-14</v>
      </c>
      <c r="M16" s="460">
        <v>-28</v>
      </c>
      <c r="N16" s="459">
        <v>0</v>
      </c>
      <c r="O16" s="460">
        <v>-28</v>
      </c>
      <c r="P16" s="460">
        <v>-0.3</v>
      </c>
      <c r="Q16" s="459">
        <v>279.89999999999998</v>
      </c>
      <c r="R16" s="459">
        <v>9.9</v>
      </c>
    </row>
    <row r="17" spans="2:18">
      <c r="B17" s="324" t="s">
        <v>856</v>
      </c>
      <c r="C17" s="325" t="s">
        <v>857</v>
      </c>
      <c r="D17" s="459">
        <v>2038.2</v>
      </c>
      <c r="E17" s="459">
        <v>1778.6</v>
      </c>
      <c r="F17" s="459">
        <v>255</v>
      </c>
      <c r="G17" s="459">
        <v>92.2</v>
      </c>
      <c r="H17" s="459">
        <v>0</v>
      </c>
      <c r="I17" s="459">
        <v>90.1</v>
      </c>
      <c r="J17" s="460">
        <v>-40.6</v>
      </c>
      <c r="K17" s="460">
        <v>-13.7</v>
      </c>
      <c r="L17" s="460">
        <v>-26.9</v>
      </c>
      <c r="M17" s="460">
        <v>-72.599999999999994</v>
      </c>
      <c r="N17" s="459">
        <v>0</v>
      </c>
      <c r="O17" s="460">
        <v>-71.3</v>
      </c>
      <c r="P17" s="460">
        <v>-1.9</v>
      </c>
      <c r="Q17" s="459">
        <v>322</v>
      </c>
      <c r="R17" s="459">
        <v>5.3</v>
      </c>
    </row>
    <row r="18" spans="2:18">
      <c r="B18" s="322" t="s">
        <v>858</v>
      </c>
      <c r="C18" s="323" t="s">
        <v>859</v>
      </c>
      <c r="D18" s="459">
        <v>1143.7</v>
      </c>
      <c r="E18" s="459">
        <v>1142.2</v>
      </c>
      <c r="F18" s="459">
        <v>0</v>
      </c>
      <c r="G18" s="459">
        <v>0</v>
      </c>
      <c r="H18" s="459">
        <v>0</v>
      </c>
      <c r="I18" s="459">
        <v>0</v>
      </c>
      <c r="J18" s="460">
        <v>-0.3</v>
      </c>
      <c r="K18" s="460">
        <v>-0.3</v>
      </c>
      <c r="L18" s="459">
        <v>0</v>
      </c>
      <c r="M18" s="459">
        <v>0</v>
      </c>
      <c r="N18" s="459">
        <v>0</v>
      </c>
      <c r="O18" s="459">
        <v>0</v>
      </c>
      <c r="P18" s="459">
        <v>0</v>
      </c>
      <c r="Q18" s="459">
        <v>0</v>
      </c>
      <c r="R18" s="459">
        <v>0</v>
      </c>
    </row>
    <row r="19" spans="2:18">
      <c r="B19" s="324" t="s">
        <v>860</v>
      </c>
      <c r="C19" s="325" t="s">
        <v>845</v>
      </c>
      <c r="D19" s="459">
        <v>0</v>
      </c>
      <c r="E19" s="459">
        <v>0</v>
      </c>
      <c r="F19" s="459">
        <v>0</v>
      </c>
      <c r="G19" s="459">
        <v>0</v>
      </c>
      <c r="H19" s="459">
        <v>0</v>
      </c>
      <c r="I19" s="459">
        <v>0</v>
      </c>
      <c r="J19" s="459">
        <v>0</v>
      </c>
      <c r="K19" s="459">
        <v>0</v>
      </c>
      <c r="L19" s="459">
        <v>0</v>
      </c>
      <c r="M19" s="459">
        <v>0</v>
      </c>
      <c r="N19" s="459">
        <v>0</v>
      </c>
      <c r="O19" s="459">
        <v>0</v>
      </c>
      <c r="P19" s="459">
        <v>0</v>
      </c>
      <c r="Q19" s="459">
        <v>0</v>
      </c>
      <c r="R19" s="459">
        <v>0</v>
      </c>
    </row>
    <row r="20" spans="2:18">
      <c r="B20" s="324" t="s">
        <v>861</v>
      </c>
      <c r="C20" s="325" t="s">
        <v>847</v>
      </c>
      <c r="D20" s="459">
        <v>992.4</v>
      </c>
      <c r="E20" s="459">
        <v>992.4</v>
      </c>
      <c r="F20" s="459">
        <v>0</v>
      </c>
      <c r="G20" s="459">
        <v>0</v>
      </c>
      <c r="H20" s="459">
        <v>0</v>
      </c>
      <c r="I20" s="459">
        <v>0</v>
      </c>
      <c r="J20" s="460">
        <v>-0.2</v>
      </c>
      <c r="K20" s="460">
        <v>-0.2</v>
      </c>
      <c r="L20" s="459">
        <v>0</v>
      </c>
      <c r="M20" s="459">
        <v>0</v>
      </c>
      <c r="N20" s="459">
        <v>0</v>
      </c>
      <c r="O20" s="459">
        <v>0</v>
      </c>
      <c r="P20" s="459">
        <v>0</v>
      </c>
      <c r="Q20" s="459">
        <v>0</v>
      </c>
      <c r="R20" s="459">
        <v>0</v>
      </c>
    </row>
    <row r="21" spans="2:18">
      <c r="B21" s="324" t="s">
        <v>862</v>
      </c>
      <c r="C21" s="325" t="s">
        <v>849</v>
      </c>
      <c r="D21" s="459">
        <v>129.9</v>
      </c>
      <c r="E21" s="459">
        <v>129.9</v>
      </c>
      <c r="F21" s="459">
        <v>0</v>
      </c>
      <c r="G21" s="459">
        <v>0</v>
      </c>
      <c r="H21" s="459">
        <v>0</v>
      </c>
      <c r="I21" s="459">
        <v>0</v>
      </c>
      <c r="J21" s="459">
        <v>0</v>
      </c>
      <c r="K21" s="459">
        <v>0</v>
      </c>
      <c r="L21" s="459">
        <v>0</v>
      </c>
      <c r="M21" s="459">
        <v>0</v>
      </c>
      <c r="N21" s="459">
        <v>0</v>
      </c>
      <c r="O21" s="459">
        <v>0</v>
      </c>
      <c r="P21" s="459">
        <v>0</v>
      </c>
      <c r="Q21" s="459">
        <v>0</v>
      </c>
      <c r="R21" s="459">
        <v>0</v>
      </c>
    </row>
    <row r="22" spans="2:18">
      <c r="B22" s="324" t="s">
        <v>863</v>
      </c>
      <c r="C22" s="325" t="s">
        <v>851</v>
      </c>
      <c r="D22" s="459">
        <v>14.4</v>
      </c>
      <c r="E22" s="459">
        <v>13</v>
      </c>
      <c r="F22" s="459">
        <v>0</v>
      </c>
      <c r="G22" s="459">
        <v>0</v>
      </c>
      <c r="H22" s="459">
        <v>0</v>
      </c>
      <c r="I22" s="459">
        <v>0</v>
      </c>
      <c r="J22" s="459">
        <v>0</v>
      </c>
      <c r="K22" s="459">
        <v>0</v>
      </c>
      <c r="L22" s="459">
        <v>0</v>
      </c>
      <c r="M22" s="459">
        <v>0</v>
      </c>
      <c r="N22" s="459">
        <v>0</v>
      </c>
      <c r="O22" s="459">
        <v>0</v>
      </c>
      <c r="P22" s="459">
        <v>0</v>
      </c>
      <c r="Q22" s="459">
        <v>0</v>
      </c>
      <c r="R22" s="459">
        <v>0</v>
      </c>
    </row>
    <row r="23" spans="2:18">
      <c r="B23" s="324" t="s">
        <v>864</v>
      </c>
      <c r="C23" s="325" t="s">
        <v>853</v>
      </c>
      <c r="D23" s="459">
        <v>7</v>
      </c>
      <c r="E23" s="459">
        <v>7</v>
      </c>
      <c r="F23" s="459">
        <v>0</v>
      </c>
      <c r="G23" s="459">
        <v>0</v>
      </c>
      <c r="H23" s="459">
        <v>0</v>
      </c>
      <c r="I23" s="459">
        <v>0</v>
      </c>
      <c r="J23" s="459">
        <v>0</v>
      </c>
      <c r="K23" s="459">
        <v>0</v>
      </c>
      <c r="L23" s="459">
        <v>0</v>
      </c>
      <c r="M23" s="459">
        <v>0</v>
      </c>
      <c r="N23" s="459">
        <v>0</v>
      </c>
      <c r="O23" s="459">
        <v>0</v>
      </c>
      <c r="P23" s="459">
        <v>0</v>
      </c>
      <c r="Q23" s="459">
        <v>0</v>
      </c>
      <c r="R23" s="459">
        <v>0</v>
      </c>
    </row>
    <row r="24" spans="2:18" ht="16.5">
      <c r="B24" s="322" t="s">
        <v>865</v>
      </c>
      <c r="C24" s="323" t="s">
        <v>866</v>
      </c>
      <c r="D24" s="459">
        <v>889.9</v>
      </c>
      <c r="E24" s="459">
        <v>841.5</v>
      </c>
      <c r="F24" s="459">
        <v>48.4</v>
      </c>
      <c r="G24" s="459">
        <v>7.5</v>
      </c>
      <c r="H24" s="459">
        <v>0</v>
      </c>
      <c r="I24" s="459">
        <v>7.5</v>
      </c>
      <c r="J24" s="459">
        <v>4.2</v>
      </c>
      <c r="K24" s="459">
        <v>1.9</v>
      </c>
      <c r="L24" s="459">
        <v>2.2000000000000002</v>
      </c>
      <c r="M24" s="459">
        <v>4.4000000000000004</v>
      </c>
      <c r="N24" s="459">
        <v>0</v>
      </c>
      <c r="O24" s="459">
        <v>4.4000000000000004</v>
      </c>
      <c r="P24" s="461"/>
      <c r="Q24" s="459">
        <v>69.8</v>
      </c>
      <c r="R24" s="459">
        <v>2.8</v>
      </c>
    </row>
    <row r="25" spans="2:18" ht="16.5">
      <c r="B25" s="324" t="s">
        <v>867</v>
      </c>
      <c r="C25" s="325" t="s">
        <v>845</v>
      </c>
      <c r="D25" s="459">
        <v>0</v>
      </c>
      <c r="E25" s="459">
        <v>0</v>
      </c>
      <c r="F25" s="459">
        <v>0</v>
      </c>
      <c r="G25" s="459">
        <v>0</v>
      </c>
      <c r="H25" s="459">
        <v>0</v>
      </c>
      <c r="I25" s="459">
        <v>0</v>
      </c>
      <c r="J25" s="459">
        <v>0</v>
      </c>
      <c r="K25" s="459">
        <v>0</v>
      </c>
      <c r="L25" s="459">
        <v>0</v>
      </c>
      <c r="M25" s="459">
        <v>0</v>
      </c>
      <c r="N25" s="459">
        <v>0</v>
      </c>
      <c r="O25" s="459">
        <v>0</v>
      </c>
      <c r="P25" s="461"/>
      <c r="Q25" s="459">
        <v>0</v>
      </c>
      <c r="R25" s="459">
        <v>0</v>
      </c>
    </row>
    <row r="26" spans="2:18" ht="16.5">
      <c r="B26" s="324" t="s">
        <v>868</v>
      </c>
      <c r="C26" s="325" t="s">
        <v>847</v>
      </c>
      <c r="D26" s="459">
        <v>1.3</v>
      </c>
      <c r="E26" s="459">
        <v>1.3</v>
      </c>
      <c r="F26" s="459">
        <v>0</v>
      </c>
      <c r="G26" s="459">
        <v>0</v>
      </c>
      <c r="H26" s="459">
        <v>0</v>
      </c>
      <c r="I26" s="459">
        <v>0</v>
      </c>
      <c r="J26" s="459">
        <v>0</v>
      </c>
      <c r="K26" s="459">
        <v>0</v>
      </c>
      <c r="L26" s="459">
        <v>0</v>
      </c>
      <c r="M26" s="459">
        <v>0</v>
      </c>
      <c r="N26" s="459">
        <v>0</v>
      </c>
      <c r="O26" s="459">
        <v>0</v>
      </c>
      <c r="P26" s="461"/>
      <c r="Q26" s="459">
        <v>0.2</v>
      </c>
      <c r="R26" s="459">
        <v>0</v>
      </c>
    </row>
    <row r="27" spans="2:18" ht="16.5">
      <c r="B27" s="324" t="s">
        <v>869</v>
      </c>
      <c r="C27" s="325" t="s">
        <v>849</v>
      </c>
      <c r="D27" s="459">
        <v>4</v>
      </c>
      <c r="E27" s="459">
        <v>4</v>
      </c>
      <c r="F27" s="459">
        <v>0</v>
      </c>
      <c r="G27" s="459">
        <v>0</v>
      </c>
      <c r="H27" s="459">
        <v>0</v>
      </c>
      <c r="I27" s="459">
        <v>0</v>
      </c>
      <c r="J27" s="459">
        <v>0</v>
      </c>
      <c r="K27" s="459">
        <v>0</v>
      </c>
      <c r="L27" s="459">
        <v>0</v>
      </c>
      <c r="M27" s="459">
        <v>0</v>
      </c>
      <c r="N27" s="459">
        <v>0</v>
      </c>
      <c r="O27" s="459">
        <v>0</v>
      </c>
      <c r="P27" s="461"/>
      <c r="Q27" s="459">
        <v>0</v>
      </c>
      <c r="R27" s="459">
        <v>0</v>
      </c>
    </row>
    <row r="28" spans="2:18" ht="16.5">
      <c r="B28" s="324" t="s">
        <v>870</v>
      </c>
      <c r="C28" s="325" t="s">
        <v>851</v>
      </c>
      <c r="D28" s="459">
        <v>2.8</v>
      </c>
      <c r="E28" s="459">
        <v>2.8</v>
      </c>
      <c r="F28" s="459">
        <v>0</v>
      </c>
      <c r="G28" s="459">
        <v>0</v>
      </c>
      <c r="H28" s="459">
        <v>0</v>
      </c>
      <c r="I28" s="459">
        <v>0</v>
      </c>
      <c r="J28" s="459">
        <v>0</v>
      </c>
      <c r="K28" s="459">
        <v>0</v>
      </c>
      <c r="L28" s="459">
        <v>0</v>
      </c>
      <c r="M28" s="459">
        <v>0</v>
      </c>
      <c r="N28" s="459">
        <v>0</v>
      </c>
      <c r="O28" s="459">
        <v>0</v>
      </c>
      <c r="P28" s="461"/>
      <c r="Q28" s="459">
        <v>0.1</v>
      </c>
      <c r="R28" s="459">
        <v>0</v>
      </c>
    </row>
    <row r="29" spans="2:18" ht="16.5">
      <c r="B29" s="324" t="s">
        <v>871</v>
      </c>
      <c r="C29" s="325" t="s">
        <v>853</v>
      </c>
      <c r="D29" s="459">
        <v>722.9</v>
      </c>
      <c r="E29" s="459">
        <v>679.3</v>
      </c>
      <c r="F29" s="459">
        <v>43.6</v>
      </c>
      <c r="G29" s="459">
        <v>7.3</v>
      </c>
      <c r="H29" s="459">
        <v>0</v>
      </c>
      <c r="I29" s="459">
        <v>7.3</v>
      </c>
      <c r="J29" s="459">
        <v>3.9</v>
      </c>
      <c r="K29" s="459">
        <v>1.7</v>
      </c>
      <c r="L29" s="459">
        <v>2.2000000000000002</v>
      </c>
      <c r="M29" s="459">
        <v>4.2</v>
      </c>
      <c r="N29" s="459">
        <v>0</v>
      </c>
      <c r="O29" s="459">
        <v>4.2</v>
      </c>
      <c r="P29" s="461"/>
      <c r="Q29" s="459">
        <v>67.3</v>
      </c>
      <c r="R29" s="459">
        <v>2.5</v>
      </c>
    </row>
    <row r="30" spans="2:18" ht="16.5">
      <c r="B30" s="324" t="s">
        <v>872</v>
      </c>
      <c r="C30" s="325" t="s">
        <v>857</v>
      </c>
      <c r="D30" s="459">
        <v>158.80000000000001</v>
      </c>
      <c r="E30" s="459">
        <v>154.1</v>
      </c>
      <c r="F30" s="459">
        <v>4.8</v>
      </c>
      <c r="G30" s="459">
        <v>0.2</v>
      </c>
      <c r="H30" s="459">
        <v>0</v>
      </c>
      <c r="I30" s="459">
        <v>0.2</v>
      </c>
      <c r="J30" s="459">
        <v>0.3</v>
      </c>
      <c r="K30" s="459">
        <v>0.2</v>
      </c>
      <c r="L30" s="459">
        <v>0.1</v>
      </c>
      <c r="M30" s="459">
        <v>0.2</v>
      </c>
      <c r="N30" s="459">
        <v>0</v>
      </c>
      <c r="O30" s="459">
        <v>0.2</v>
      </c>
      <c r="P30" s="461"/>
      <c r="Q30" s="459">
        <v>2.2000000000000002</v>
      </c>
      <c r="R30" s="459">
        <v>0.2</v>
      </c>
    </row>
    <row r="31" spans="2:18" s="530" customFormat="1">
      <c r="B31" s="327" t="s">
        <v>873</v>
      </c>
      <c r="C31" s="328" t="s">
        <v>141</v>
      </c>
      <c r="D31" s="526">
        <v>6707.1</v>
      </c>
      <c r="E31" s="526">
        <v>6271.6</v>
      </c>
      <c r="F31" s="526">
        <v>429.4</v>
      </c>
      <c r="G31" s="526">
        <v>162.5</v>
      </c>
      <c r="H31" s="526">
        <v>0</v>
      </c>
      <c r="I31" s="526">
        <v>159.4</v>
      </c>
      <c r="J31" s="527">
        <v>-69.8</v>
      </c>
      <c r="K31" s="527">
        <v>-23.3</v>
      </c>
      <c r="L31" s="527">
        <v>-46.5</v>
      </c>
      <c r="M31" s="527">
        <v>-122.6</v>
      </c>
      <c r="N31" s="528">
        <v>0</v>
      </c>
      <c r="O31" s="527">
        <v>-121.4</v>
      </c>
      <c r="P31" s="529">
        <v>-2.6</v>
      </c>
      <c r="Q31" s="526">
        <v>714.2</v>
      </c>
      <c r="R31" s="526">
        <v>19.8</v>
      </c>
    </row>
    <row r="33" spans="2:18">
      <c r="B33" s="761" t="s">
        <v>874</v>
      </c>
      <c r="C33" s="761"/>
      <c r="D33" s="761"/>
      <c r="E33" s="761"/>
      <c r="F33" s="761"/>
      <c r="G33" s="761"/>
      <c r="H33" s="761"/>
      <c r="I33" s="761"/>
      <c r="J33" s="761"/>
      <c r="K33" s="761"/>
      <c r="L33" s="761"/>
      <c r="M33" s="761"/>
      <c r="N33" s="761"/>
      <c r="O33" s="761"/>
      <c r="P33" s="761"/>
      <c r="Q33" s="761"/>
      <c r="R33" s="761"/>
    </row>
  </sheetData>
  <mergeCells count="12">
    <mergeCell ref="B3:C3"/>
    <mergeCell ref="B33:R33"/>
    <mergeCell ref="D6:I6"/>
    <mergeCell ref="J6:O6"/>
    <mergeCell ref="P6:P7"/>
    <mergeCell ref="Q6:R6"/>
    <mergeCell ref="D7:F7"/>
    <mergeCell ref="G7:I7"/>
    <mergeCell ref="J7:L7"/>
    <mergeCell ref="M7:O7"/>
    <mergeCell ref="Q7:Q8"/>
    <mergeCell ref="R7:R8"/>
  </mergeCells>
  <pageMargins left="0.70866141732283472" right="0.70866141732283472" top="0.74803149606299213" bottom="0.74803149606299213" header="0.31496062992125984" footer="0.31496062992125984"/>
  <pageSetup paperSize="9" scale="78" fitToHeight="0" orientation="landscape" r:id="rId1"/>
  <headerFooter>
    <oddFooter>&amp;C&amp;P</oddFooter>
  </headerFooter>
  <ignoredErrors>
    <ignoredError sqref="B9:B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22D69-8268-4804-B9A6-D3A88799BFE7}">
  <dimension ref="B2:D66"/>
  <sheetViews>
    <sheetView showGridLines="0" zoomScaleNormal="100" workbookViewId="0">
      <pane ySplit="4" topLeftCell="A5" activePane="bottomLeft" state="frozen"/>
      <selection activeCell="E62" sqref="E62"/>
      <selection pane="bottomLeft" activeCell="D14" sqref="D14"/>
    </sheetView>
  </sheetViews>
  <sheetFormatPr baseColWidth="10" defaultColWidth="9.140625" defaultRowHeight="15"/>
  <cols>
    <col min="1" max="1" width="2.28515625" customWidth="1"/>
    <col min="2" max="2" width="14.85546875" style="216" customWidth="1"/>
    <col min="3" max="3" width="151.85546875" customWidth="1"/>
    <col min="4" max="4" width="30.5703125" customWidth="1"/>
  </cols>
  <sheetData>
    <row r="2" spans="2:3" ht="18.75">
      <c r="B2" s="234" t="s">
        <v>0</v>
      </c>
    </row>
    <row r="3" spans="2:3" ht="15.75" thickBot="1"/>
    <row r="4" spans="2:3" ht="15.75" thickBot="1">
      <c r="B4" s="241" t="s">
        <v>1</v>
      </c>
      <c r="C4" s="241" t="s">
        <v>2</v>
      </c>
    </row>
    <row r="5" spans="2:3" ht="6.75" customHeight="1">
      <c r="B5" s="235"/>
      <c r="C5" s="236"/>
    </row>
    <row r="6" spans="2:3">
      <c r="B6" s="639" t="s">
        <v>3</v>
      </c>
      <c r="C6" s="640"/>
    </row>
    <row r="7" spans="2:3">
      <c r="B7" s="412" t="s">
        <v>4</v>
      </c>
      <c r="C7" s="517" t="s">
        <v>5</v>
      </c>
    </row>
    <row r="8" spans="2:3">
      <c r="B8" s="185" t="s">
        <v>6</v>
      </c>
      <c r="C8" s="517" t="s">
        <v>7</v>
      </c>
    </row>
    <row r="9" spans="2:3" ht="30">
      <c r="B9" s="413" t="s">
        <v>8</v>
      </c>
      <c r="C9" s="518" t="s">
        <v>9</v>
      </c>
    </row>
    <row r="10" spans="2:3">
      <c r="B10" s="639" t="s">
        <v>10</v>
      </c>
      <c r="C10" s="640"/>
    </row>
    <row r="11" spans="2:3">
      <c r="B11" s="184" t="s">
        <v>11</v>
      </c>
      <c r="C11" s="519" t="s">
        <v>12</v>
      </c>
    </row>
    <row r="12" spans="2:3">
      <c r="B12" s="185" t="s">
        <v>13</v>
      </c>
      <c r="C12" s="519" t="s">
        <v>14</v>
      </c>
    </row>
    <row r="13" spans="2:3">
      <c r="B13" s="185" t="s">
        <v>15</v>
      </c>
      <c r="C13" s="519" t="s">
        <v>16</v>
      </c>
    </row>
    <row r="14" spans="2:3" ht="15.75" thickBot="1">
      <c r="B14" s="639" t="s">
        <v>17</v>
      </c>
      <c r="C14" s="640"/>
    </row>
    <row r="15" spans="2:3">
      <c r="B15" s="184" t="s">
        <v>18</v>
      </c>
      <c r="C15" s="519" t="s">
        <v>19</v>
      </c>
    </row>
    <row r="16" spans="2:3">
      <c r="B16" s="185" t="s">
        <v>20</v>
      </c>
      <c r="C16" s="519" t="s">
        <v>21</v>
      </c>
    </row>
    <row r="17" spans="2:3" ht="15.75" thickBot="1">
      <c r="B17" s="229" t="s">
        <v>22</v>
      </c>
      <c r="C17" s="519" t="s">
        <v>23</v>
      </c>
    </row>
    <row r="18" spans="2:3">
      <c r="B18" s="639" t="s">
        <v>24</v>
      </c>
      <c r="C18" s="640" t="s">
        <v>24</v>
      </c>
    </row>
    <row r="19" spans="2:3">
      <c r="B19" s="185" t="s">
        <v>25</v>
      </c>
      <c r="C19" s="519" t="s">
        <v>26</v>
      </c>
    </row>
    <row r="20" spans="2:3">
      <c r="B20" s="185" t="s">
        <v>27</v>
      </c>
      <c r="C20" s="519" t="s">
        <v>28</v>
      </c>
    </row>
    <row r="21" spans="2:3">
      <c r="B21" s="639" t="s">
        <v>29</v>
      </c>
      <c r="C21" s="640"/>
    </row>
    <row r="22" spans="2:3">
      <c r="B22" s="185" t="s">
        <v>30</v>
      </c>
      <c r="C22" s="519" t="s">
        <v>31</v>
      </c>
    </row>
    <row r="23" spans="2:3">
      <c r="B23" s="185" t="s">
        <v>32</v>
      </c>
      <c r="C23" s="519" t="s">
        <v>33</v>
      </c>
    </row>
    <row r="24" spans="2:3">
      <c r="B24" s="185" t="s">
        <v>34</v>
      </c>
      <c r="C24" s="519" t="s">
        <v>35</v>
      </c>
    </row>
    <row r="25" spans="2:3">
      <c r="B25" s="639" t="s">
        <v>36</v>
      </c>
      <c r="C25" s="640"/>
    </row>
    <row r="26" spans="2:3">
      <c r="B26" s="185" t="s">
        <v>37</v>
      </c>
      <c r="C26" s="519" t="s">
        <v>38</v>
      </c>
    </row>
    <row r="27" spans="2:3">
      <c r="B27" s="185" t="s">
        <v>39</v>
      </c>
      <c r="C27" s="519" t="s">
        <v>40</v>
      </c>
    </row>
    <row r="28" spans="2:3" ht="15.75" thickBot="1">
      <c r="B28" s="639" t="s">
        <v>41</v>
      </c>
      <c r="C28" s="640"/>
    </row>
    <row r="29" spans="2:3">
      <c r="B29" s="184" t="s">
        <v>42</v>
      </c>
      <c r="C29" s="519" t="s">
        <v>43</v>
      </c>
    </row>
    <row r="30" spans="2:3">
      <c r="B30" s="185" t="s">
        <v>44</v>
      </c>
      <c r="C30" s="519" t="s">
        <v>45</v>
      </c>
    </row>
    <row r="31" spans="2:3">
      <c r="B31" s="239" t="s">
        <v>46</v>
      </c>
      <c r="C31" s="519" t="s">
        <v>47</v>
      </c>
    </row>
    <row r="32" spans="2:3">
      <c r="B32" s="239" t="s">
        <v>48</v>
      </c>
      <c r="C32" s="519" t="s">
        <v>49</v>
      </c>
    </row>
    <row r="33" spans="2:3">
      <c r="B33" s="239" t="s">
        <v>50</v>
      </c>
      <c r="C33" s="519" t="s">
        <v>51</v>
      </c>
    </row>
    <row r="34" spans="2:3">
      <c r="B34" s="239" t="s">
        <v>52</v>
      </c>
      <c r="C34" s="519" t="s">
        <v>53</v>
      </c>
    </row>
    <row r="35" spans="2:3">
      <c r="B35" s="239" t="s">
        <v>54</v>
      </c>
      <c r="C35" s="519" t="s">
        <v>55</v>
      </c>
    </row>
    <row r="36" spans="2:3" ht="15.75" thickBot="1">
      <c r="B36" s="238" t="s">
        <v>56</v>
      </c>
      <c r="C36" s="519" t="s">
        <v>57</v>
      </c>
    </row>
    <row r="37" spans="2:3" ht="15.75" thickBot="1">
      <c r="B37" s="639" t="s">
        <v>58</v>
      </c>
      <c r="C37" s="640"/>
    </row>
    <row r="38" spans="2:3" ht="15.75" thickBot="1">
      <c r="B38" s="237" t="s">
        <v>59</v>
      </c>
      <c r="C38" s="519" t="s">
        <v>60</v>
      </c>
    </row>
    <row r="39" spans="2:3" ht="15.75" thickBot="1">
      <c r="B39" s="639" t="s">
        <v>61</v>
      </c>
      <c r="C39" s="640" t="s">
        <v>61</v>
      </c>
    </row>
    <row r="40" spans="2:3">
      <c r="B40" s="240" t="s">
        <v>62</v>
      </c>
      <c r="C40" s="519" t="s">
        <v>63</v>
      </c>
    </row>
    <row r="41" spans="2:3" ht="15.75" thickBot="1">
      <c r="B41" s="238" t="s">
        <v>64</v>
      </c>
      <c r="C41" s="519" t="s">
        <v>65</v>
      </c>
    </row>
    <row r="42" spans="2:3" ht="15.75" thickBot="1">
      <c r="B42" s="639" t="s">
        <v>66</v>
      </c>
      <c r="C42" s="640"/>
    </row>
    <row r="43" spans="2:3">
      <c r="B43" s="240" t="s">
        <v>67</v>
      </c>
      <c r="C43" s="519" t="s">
        <v>68</v>
      </c>
    </row>
    <row r="44" spans="2:3">
      <c r="B44" s="239" t="s">
        <v>69</v>
      </c>
      <c r="C44" s="519" t="s">
        <v>70</v>
      </c>
    </row>
    <row r="45" spans="2:3">
      <c r="B45" s="239" t="s">
        <v>71</v>
      </c>
      <c r="C45" s="519" t="s">
        <v>72</v>
      </c>
    </row>
    <row r="46" spans="2:3" ht="15.75" thickBot="1">
      <c r="B46" s="238" t="s">
        <v>73</v>
      </c>
      <c r="C46" s="519" t="s">
        <v>74</v>
      </c>
    </row>
    <row r="47" spans="2:3" ht="15.75" thickBot="1">
      <c r="B47" s="639" t="s">
        <v>75</v>
      </c>
      <c r="C47" s="640"/>
    </row>
    <row r="48" spans="2:3" ht="15.75" thickBot="1">
      <c r="B48" s="237" t="s">
        <v>76</v>
      </c>
      <c r="C48" s="520" t="s">
        <v>77</v>
      </c>
    </row>
    <row r="49" spans="2:4" ht="15.75" thickBot="1">
      <c r="B49" s="639" t="s">
        <v>78</v>
      </c>
      <c r="C49" s="640"/>
    </row>
    <row r="50" spans="2:4">
      <c r="B50" s="230" t="s">
        <v>79</v>
      </c>
      <c r="C50" s="519" t="s">
        <v>80</v>
      </c>
    </row>
    <row r="51" spans="2:4" ht="15.75" thickBot="1">
      <c r="B51" s="639" t="s">
        <v>81</v>
      </c>
      <c r="C51" s="640"/>
      <c r="D51" s="139"/>
    </row>
    <row r="52" spans="2:4">
      <c r="B52" s="231" t="s">
        <v>82</v>
      </c>
      <c r="C52" s="519" t="s">
        <v>83</v>
      </c>
      <c r="D52" s="139"/>
    </row>
    <row r="53" spans="2:4">
      <c r="B53" s="232" t="s">
        <v>84</v>
      </c>
      <c r="C53" s="519" t="s">
        <v>85</v>
      </c>
      <c r="D53" s="139"/>
    </row>
    <row r="54" spans="2:4" ht="15.75" thickBot="1">
      <c r="B54" s="229" t="s">
        <v>86</v>
      </c>
      <c r="C54" s="519" t="s">
        <v>87</v>
      </c>
      <c r="D54" s="139"/>
    </row>
    <row r="55" spans="2:4" ht="15.75" thickBot="1">
      <c r="B55" s="639" t="s">
        <v>88</v>
      </c>
      <c r="C55" s="640"/>
      <c r="D55" s="139"/>
    </row>
    <row r="56" spans="2:4" ht="15.75" thickBot="1">
      <c r="B56" s="230" t="s">
        <v>89</v>
      </c>
      <c r="C56" s="520" t="s">
        <v>90</v>
      </c>
      <c r="D56" s="139"/>
    </row>
    <row r="57" spans="2:4" ht="15.75" thickBot="1">
      <c r="B57" s="639" t="s">
        <v>91</v>
      </c>
      <c r="C57" s="640"/>
      <c r="D57" s="139"/>
    </row>
    <row r="58" spans="2:4">
      <c r="B58" s="184" t="s">
        <v>92</v>
      </c>
      <c r="C58" s="519" t="s">
        <v>93</v>
      </c>
      <c r="D58" s="139"/>
    </row>
    <row r="59" spans="2:4">
      <c r="B59" s="232" t="s">
        <v>94</v>
      </c>
      <c r="C59" s="519" t="s">
        <v>95</v>
      </c>
      <c r="D59" s="139"/>
    </row>
    <row r="60" spans="2:4">
      <c r="B60" s="232" t="s">
        <v>96</v>
      </c>
      <c r="C60" s="519" t="s">
        <v>97</v>
      </c>
      <c r="D60" s="139"/>
    </row>
    <row r="61" spans="2:4">
      <c r="B61" s="639"/>
      <c r="C61" s="640"/>
      <c r="D61" s="139"/>
    </row>
    <row r="62" spans="2:4">
      <c r="B62" s="233"/>
      <c r="C62" s="139"/>
      <c r="D62" s="139"/>
    </row>
    <row r="63" spans="2:4">
      <c r="B63" s="233"/>
      <c r="C63" s="139"/>
      <c r="D63" s="139"/>
    </row>
    <row r="64" spans="2:4">
      <c r="B64" s="233"/>
      <c r="C64" s="139"/>
      <c r="D64" s="139"/>
    </row>
    <row r="65" spans="2:4">
      <c r="B65" s="233"/>
      <c r="C65" s="139"/>
      <c r="D65" s="139"/>
    </row>
    <row r="66" spans="2:4">
      <c r="B66" s="233"/>
      <c r="C66" s="139"/>
      <c r="D66" s="139"/>
    </row>
  </sheetData>
  <mergeCells count="16">
    <mergeCell ref="B6:C6"/>
    <mergeCell ref="B10:C10"/>
    <mergeCell ref="B14:C14"/>
    <mergeCell ref="B18:C18"/>
    <mergeCell ref="B21:C21"/>
    <mergeCell ref="B61:C61"/>
    <mergeCell ref="B25:C25"/>
    <mergeCell ref="B28:C28"/>
    <mergeCell ref="B37:C37"/>
    <mergeCell ref="B39:C39"/>
    <mergeCell ref="B42:C42"/>
    <mergeCell ref="B51:C51"/>
    <mergeCell ref="B57:C57"/>
    <mergeCell ref="B55:C55"/>
    <mergeCell ref="B47:C47"/>
    <mergeCell ref="B49:C49"/>
  </mergeCells>
  <phoneticPr fontId="31" type="noConversion"/>
  <hyperlinks>
    <hyperlink ref="C7" location="'EU OV1'!A1" display="Overview of risk weighted exposure amounts" xr:uid="{90F7BBC2-79CF-4E5C-8086-4F2C6458096E}"/>
    <hyperlink ref="C8" location="'EU KM1'!A1" display="Key metrics template" xr:uid="{2A3634E2-F578-495E-894D-D167018BFC4D}"/>
    <hyperlink ref="C9" location="'473a'!A1" display="Template IFRS 9/Article 468-FL: Comparison of institutions’ own funds and capital and leverage ratios with and without the application of transitional arrangements for IFRS 9 or analogous ECLs, and with and without the application of the temporary treatment in " xr:uid="{CD489AE8-0A02-4AAC-AFA9-FC9D685F70E6}"/>
    <hyperlink ref="C11" location="'EU LI1 '!A1" display="Differences between the accounting scope and the scope of prudential consolidation and mapping of financial statement categories with regulatory risk categories" xr:uid="{6FBDD797-C6C3-4576-8EAE-D2257249AEB6}"/>
    <hyperlink ref="C12" location="'EU LI2'!A1" display="Main sources of differences between regulatory exposure amounts and carrying values in financial statements " xr:uid="{5B18F304-66C8-46F2-9C78-4ADBAA6FB97D}"/>
    <hyperlink ref="C13" location="'EU LI3'!A1" display="Outline of the differences in the scopes of consolidation (entity by entity) " xr:uid="{23B4F476-CB2B-44C6-B038-DAA3D1322EE5}"/>
    <hyperlink ref="C15" location="'EU CC1'!A1" display="Composition of regulatory own funds" xr:uid="{A0919D25-BC26-4038-B694-BA1990AA3070}"/>
    <hyperlink ref="C16" location="'EU CC2 '!A1" display="Reconciliation of regulatory own funds to balance sheet in the audited financial statements" xr:uid="{A70A37E5-4D33-4E53-A646-3B81926675CB}"/>
    <hyperlink ref="C17" location="'EU CCA  '!A1" display="Main features of regulatory own funds instruments and eligible liabilities instruments" xr:uid="{50B244BC-55DF-4C9D-BA31-A2AFF0EBB708}"/>
    <hyperlink ref="C19" location="'EU CCyB1'!A1" display="Template EU CCyB1 - Geographical distribution of credit exposures relevant for the calculation of the countercyclical buffer" xr:uid="{AB3E228B-ADE8-4D6F-9916-DFAC60567619}"/>
    <hyperlink ref="C20" location="'EU CCyB2'!A1" display="Template EU CCyB2 - Amount of institution-specific countercyclical capital buffer" xr:uid="{21A43736-83AA-451A-B85E-E9B61F22F14B}"/>
    <hyperlink ref="C22" location="'EU LR1'!A1" display="Summary reconciliation of accounting assets and leverage ratio exposures" xr:uid="{22EB1EF0-58E1-45D4-887F-FCB71CFCADB1}"/>
    <hyperlink ref="C23" location="'EU LR2'!A1" display="Leverage ratio common disclosure" xr:uid="{01231892-CFA5-4188-AF22-259C1E320D7A}"/>
    <hyperlink ref="C24" location="'EU LR3'!A1" display="Split-up of on balance sheet exposures (excluding derivatives, SFTs and exempted exposures)" xr:uid="{B94EF106-5BE3-41FD-91A1-CA8B590F9DF4}"/>
    <hyperlink ref="C26" location="'EU LIQ1'!A1" display="Quantitative information of LCR" xr:uid="{E4942B73-5B45-4366-91B4-27BC9D468BE9}"/>
    <hyperlink ref="C27" location="'EU LIQ2'!A1" display="Net Stable Funding Ratio" xr:uid="{E0DE368A-0E2B-41EC-A236-402A0FA632E1}"/>
    <hyperlink ref="C29" location="'EU CR1'!A1" display="Performing and non-performing exposures and related provisions " xr:uid="{A92BD024-8236-4C40-A6CD-EA3ACE189849}"/>
    <hyperlink ref="C30" location="'EU CR1-A'!A1" display="Maturity of exposures" xr:uid="{EAC33F40-21F2-4235-AED4-466458BE0082}"/>
    <hyperlink ref="C31" location="'EU CR2'!A1" display="Changes in the stock of non-performing loans and advances" xr:uid="{28B837FB-BB74-4BA1-90B2-0DC724D8618F}"/>
    <hyperlink ref="C32" location="'EU CQ1'!A1" display="Credit quality of forborne exposures" xr:uid="{3665D067-A723-4F02-ABD6-F798213ED17D}"/>
    <hyperlink ref="C33" location="'EU CQ3'!A1" display="Credit quality of performing and non-performing exposures by past due days" xr:uid="{856C43AC-96D3-4E8E-98B5-16859A5DCA61}"/>
    <hyperlink ref="C34" location="'EU CQ4'!A1" display="Quality of non-performing exposures by geography " xr:uid="{76926968-7143-4D64-91DA-08836E20F548}"/>
    <hyperlink ref="C35" location="'EU CQ5'!A1" display="Credit quality of loans and advances by industry" xr:uid="{8B0ADB93-1A71-41F8-9BE4-BF1539CF69A1}"/>
    <hyperlink ref="C36" location="'EU CQ7'!A1" display="Collateral obtained by taking possession and execution processes " xr:uid="{7B3AC340-59DC-42F0-A762-634155C0AFC6}"/>
    <hyperlink ref="C38" location="'EU CR3'!A1" display="CRM techniques overview:  Disclosure of the use of credit risk mitigation techniques" xr:uid="{33062F4E-F7B4-41E3-AD06-631FF1909906}"/>
    <hyperlink ref="C40" location="'EU CR4'!A1" display=" Standardised approach -Credit risk exposure and CRM effects" xr:uid="{1462B81F-3C56-49C0-BFB9-0940FF227DEE}"/>
    <hyperlink ref="C41" location="'EU CR5'!A1" display=" Standardised approach" xr:uid="{2BFFF79D-44BD-4B53-89A5-0D3EE469F592}"/>
    <hyperlink ref="C43" location="'EU CCR1'!A1" display="Analysis of CCR exposure by approach" xr:uid="{2B48B503-52E5-4366-9B65-91BA99E7BA5F}"/>
    <hyperlink ref="C44" location="'EU CCR2'!A1" display="Transactions subject to own funds requirements for CVA risk" xr:uid="{3290BABF-A5CC-4279-93DD-D20C30479CC4}"/>
    <hyperlink ref="C45" location="'EU CCR3'!A1" display="Standardised approach – CCR exposures by regulatory exposure class and risk weights" xr:uid="{C38907CC-36B2-4F0B-B129-F20E1DA9B48F}"/>
    <hyperlink ref="C46" location="'EU CCR5'!A1" display="Composition of collateral for CCR exposures" xr:uid="{173ED202-59DE-46DF-9580-CF5747EEBAF3}"/>
    <hyperlink ref="C48" location="'EU MR1'!A1" display="Market risk under the standardised approach" xr:uid="{F9136810-E648-4BBC-AC5F-FA7B6E593816}"/>
    <hyperlink ref="C50" location="'EU OR1'!A1" display="Operational risk own funds requirements and risk-weighted exposure amounts" xr:uid="{F80BCA67-8D0B-41E5-9135-2BF22F3A4F7E}"/>
    <hyperlink ref="C52" location="'EU AE1'!A1" display="Encumbered and unencumbered assets" xr:uid="{1EF348DC-19FD-4CC0-8990-249FDC7BA770}"/>
    <hyperlink ref="C53" location="'EU AE2'!A1" display="Collateral received and own debt securities issued" xr:uid="{FD22F082-0AE7-44C2-A479-8A65FF6350A2}"/>
    <hyperlink ref="C54" location="'EU AE3'!A1" display="Sources of encumbrance" xr:uid="{005DAE26-38C0-47AF-813E-90E08FA12BCF}"/>
    <hyperlink ref="C56" location="'EU IRRBB1'!A1" display="Qualitative information on interest rate risks of non-trading book activities " xr:uid="{530B6249-BF20-41F6-91B0-DB68296A3C06}"/>
    <hyperlink ref="C58" location="'Covid19 (1)'!A1" display="Information on loans and advances subject to legislative and non-legislative moratoria" xr:uid="{6BCBEA56-8632-4AF4-B158-515C2BB1F1CB}"/>
    <hyperlink ref="C59" location="'Covid19 (2)'!A1" display="Breakdown of loans and advances subject to legislative and non-legislative moratoria by residual maturity of moratoria" xr:uid="{243FCED1-9279-4D9E-9100-656DD5C8D819}"/>
    <hyperlink ref="C60" location="'Covid19 (3)'!A1" display="Information on newly originated loans and advances provided under newly applicable public guarantee schemes introduced in response to COVID-19 crisis" xr:uid="{9E26FDA0-350D-4446-A75C-5F5A83ACC9CF}"/>
  </hyperlinks>
  <pageMargins left="0.7" right="0.7" top="0.75" bottom="0.75" header="0.3" footer="0.3"/>
  <pageSetup paperSize="9" orientation="portrait"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23EE0-6734-4B87-9BAF-5311B710907F}">
  <dimension ref="B2:I9"/>
  <sheetViews>
    <sheetView showGridLines="0" zoomScale="90" zoomScaleNormal="90" workbookViewId="0">
      <selection activeCell="H23" sqref="H23"/>
    </sheetView>
  </sheetViews>
  <sheetFormatPr baseColWidth="10" defaultColWidth="9.140625" defaultRowHeight="15"/>
  <cols>
    <col min="1" max="1" width="5.7109375" customWidth="1"/>
    <col min="2" max="2" width="6.140625" customWidth="1"/>
    <col min="3" max="3" width="27" customWidth="1"/>
    <col min="4" max="9" width="15.7109375" customWidth="1"/>
  </cols>
  <sheetData>
    <row r="2" spans="2:9" ht="18.75">
      <c r="B2" s="182" t="s">
        <v>875</v>
      </c>
    </row>
    <row r="3" spans="2:9">
      <c r="B3" s="16" t="str">
        <f>'EU OV1'!B3</f>
        <v>31.12.2022 - in EUR million</v>
      </c>
    </row>
    <row r="4" spans="2:9">
      <c r="B4" s="208"/>
      <c r="D4" s="179" t="s">
        <v>102</v>
      </c>
      <c r="E4" s="179" t="s">
        <v>103</v>
      </c>
      <c r="F4" s="179" t="s">
        <v>104</v>
      </c>
      <c r="G4" s="179" t="s">
        <v>235</v>
      </c>
      <c r="H4" s="179" t="s">
        <v>143</v>
      </c>
      <c r="I4" s="179" t="s">
        <v>236</v>
      </c>
    </row>
    <row r="5" spans="2:9">
      <c r="D5" s="763" t="s">
        <v>876</v>
      </c>
      <c r="E5" s="763"/>
      <c r="F5" s="763"/>
      <c r="G5" s="763"/>
      <c r="H5" s="763"/>
      <c r="I5" s="763"/>
    </row>
    <row r="6" spans="2:9" ht="42" customHeight="1">
      <c r="D6" s="262" t="s">
        <v>877</v>
      </c>
      <c r="E6" s="262" t="s">
        <v>878</v>
      </c>
      <c r="F6" s="262" t="s">
        <v>879</v>
      </c>
      <c r="G6" s="262" t="s">
        <v>880</v>
      </c>
      <c r="H6" s="262" t="s">
        <v>881</v>
      </c>
      <c r="I6" s="262" t="s">
        <v>141</v>
      </c>
    </row>
    <row r="7" spans="2:9">
      <c r="B7" s="11">
        <v>1</v>
      </c>
      <c r="C7" s="57" t="s">
        <v>844</v>
      </c>
      <c r="D7" s="462">
        <v>114.69</v>
      </c>
      <c r="E7" s="463">
        <v>911.74</v>
      </c>
      <c r="F7" s="463">
        <v>1541.74</v>
      </c>
      <c r="G7" s="463">
        <v>813.71</v>
      </c>
      <c r="H7" s="463">
        <v>0</v>
      </c>
      <c r="I7" s="464">
        <v>3381.87</v>
      </c>
    </row>
    <row r="8" spans="2:9">
      <c r="B8" s="11">
        <v>2</v>
      </c>
      <c r="C8" s="57" t="s">
        <v>859</v>
      </c>
      <c r="D8" s="465">
        <v>0.12</v>
      </c>
      <c r="E8" s="466">
        <v>253.13</v>
      </c>
      <c r="F8" s="466">
        <v>645.91999999999996</v>
      </c>
      <c r="G8" s="466">
        <v>244.23</v>
      </c>
      <c r="H8" s="466">
        <v>0</v>
      </c>
      <c r="I8" s="467">
        <v>1143.4000000000001</v>
      </c>
    </row>
    <row r="9" spans="2:9">
      <c r="B9" s="59">
        <v>3</v>
      </c>
      <c r="C9" s="209" t="s">
        <v>141</v>
      </c>
      <c r="D9" s="468">
        <v>114.81</v>
      </c>
      <c r="E9" s="467">
        <v>1164.8699999999999</v>
      </c>
      <c r="F9" s="467">
        <v>2187.65</v>
      </c>
      <c r="G9" s="467">
        <v>1057.94</v>
      </c>
      <c r="H9" s="467">
        <v>0</v>
      </c>
      <c r="I9" s="467">
        <v>4525.2700000000004</v>
      </c>
    </row>
  </sheetData>
  <mergeCells count="1">
    <mergeCell ref="D5:I5"/>
  </mergeCells>
  <pageMargins left="0.7" right="0.7" top="0.75" bottom="0.75" header="0.3" footer="0.3"/>
  <pageSetup paperSize="9" orientation="landscape" verticalDpi="200" r:id="rId1"/>
  <headerFooter>
    <oddHeader>&amp;CEN
Annex 19</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D11"/>
  <sheetViews>
    <sheetView showGridLines="0" zoomScale="90" zoomScaleNormal="90" workbookViewId="0">
      <selection activeCell="D11" sqref="D11"/>
    </sheetView>
  </sheetViews>
  <sheetFormatPr baseColWidth="10" defaultColWidth="9.140625" defaultRowHeight="15"/>
  <cols>
    <col min="1" max="1" width="2.28515625" style="82" customWidth="1"/>
    <col min="2" max="2" width="4.7109375" style="82" customWidth="1"/>
    <col min="3" max="3" width="58.5703125" style="82" customWidth="1"/>
    <col min="4" max="4" width="25.7109375" style="301" customWidth="1"/>
    <col min="5" max="5" width="9.140625" style="82"/>
    <col min="6" max="6" width="3.28515625" style="82" customWidth="1"/>
    <col min="7" max="7" width="54.5703125" style="82" customWidth="1"/>
    <col min="8" max="8" width="25" style="82" customWidth="1"/>
    <col min="9" max="16384" width="9.140625" style="82"/>
  </cols>
  <sheetData>
    <row r="2" spans="2:4" ht="18.75">
      <c r="B2" s="180" t="s">
        <v>882</v>
      </c>
    </row>
    <row r="3" spans="2:4" ht="15.75">
      <c r="B3" s="16" t="str">
        <f>'EU OV1'!B3</f>
        <v>31.12.2022 - in EUR million</v>
      </c>
      <c r="C3" s="83"/>
      <c r="D3" s="302"/>
    </row>
    <row r="4" spans="2:4">
      <c r="B4" s="552"/>
      <c r="C4" s="408"/>
      <c r="D4" s="553" t="s">
        <v>102</v>
      </c>
    </row>
    <row r="5" spans="2:4">
      <c r="B5" s="552"/>
      <c r="C5" s="408"/>
      <c r="D5" s="554" t="s">
        <v>883</v>
      </c>
    </row>
    <row r="6" spans="2:4" ht="18.75" customHeight="1">
      <c r="B6" s="555" t="s">
        <v>584</v>
      </c>
      <c r="C6" s="404" t="s">
        <v>884</v>
      </c>
      <c r="D6" s="556">
        <v>187.87</v>
      </c>
    </row>
    <row r="7" spans="2:4" ht="18.75" customHeight="1">
      <c r="B7" s="557" t="s">
        <v>609</v>
      </c>
      <c r="C7" s="558" t="s">
        <v>885</v>
      </c>
      <c r="D7" s="475">
        <v>94.04</v>
      </c>
    </row>
    <row r="8" spans="2:4" ht="18.75" customHeight="1">
      <c r="B8" s="557" t="s">
        <v>846</v>
      </c>
      <c r="C8" s="558" t="s">
        <v>886</v>
      </c>
      <c r="D8" s="476">
        <v>-126.9</v>
      </c>
    </row>
    <row r="9" spans="2:4" ht="18.75" customHeight="1">
      <c r="B9" s="557" t="s">
        <v>848</v>
      </c>
      <c r="C9" s="558" t="s">
        <v>887</v>
      </c>
      <c r="D9" s="480">
        <v>-56.36</v>
      </c>
    </row>
    <row r="10" spans="2:4" ht="18.75" customHeight="1">
      <c r="B10" s="557" t="s">
        <v>850</v>
      </c>
      <c r="C10" s="558" t="s">
        <v>888</v>
      </c>
      <c r="D10" s="480">
        <v>-70.540000000000006</v>
      </c>
    </row>
    <row r="11" spans="2:4" ht="18.75" customHeight="1">
      <c r="B11" s="555" t="s">
        <v>852</v>
      </c>
      <c r="C11" s="404" t="s">
        <v>889</v>
      </c>
      <c r="D11" s="559">
        <v>155.01</v>
      </c>
    </row>
  </sheetData>
  <pageMargins left="0.70866141732283472" right="0.70866141732283472" top="0.74803149606299213" bottom="0.74803149606299213" header="0.31496062992125984" footer="0.31496062992125984"/>
  <pageSetup paperSize="9" orientation="landscape" r:id="rId1"/>
  <headerFooter>
    <oddFooter>&amp;C&amp;P</oddFooter>
  </headerFooter>
  <ignoredErrors>
    <ignoredError sqref="B6:B11"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79B01-E7DC-4DAF-8E15-68E06CC76EBD}">
  <sheetPr>
    <pageSetUpPr fitToPage="1"/>
  </sheetPr>
  <dimension ref="B2:P21"/>
  <sheetViews>
    <sheetView showGridLines="0" zoomScale="90" zoomScaleNormal="90" workbookViewId="0">
      <selection activeCell="C18" sqref="C18"/>
    </sheetView>
  </sheetViews>
  <sheetFormatPr baseColWidth="10" defaultColWidth="9.140625" defaultRowHeight="15"/>
  <cols>
    <col min="1" max="1" width="2.28515625" customWidth="1"/>
    <col min="3" max="3" width="58" customWidth="1"/>
    <col min="4" max="11" width="14.85546875" customWidth="1"/>
  </cols>
  <sheetData>
    <row r="2" spans="2:11" ht="18.75">
      <c r="B2" s="180" t="s">
        <v>890</v>
      </c>
    </row>
    <row r="3" spans="2:11" ht="15.75">
      <c r="B3" s="60" t="str">
        <f>'EU CR2'!B3</f>
        <v>31.12.2022 - in EUR million</v>
      </c>
      <c r="C3" s="81"/>
      <c r="D3" s="81"/>
      <c r="E3" s="81"/>
      <c r="F3" s="81"/>
      <c r="G3" s="81"/>
      <c r="H3" s="81"/>
      <c r="I3" s="81"/>
      <c r="J3" s="81"/>
      <c r="K3" s="81"/>
    </row>
    <row r="4" spans="2:11">
      <c r="B4" s="12"/>
      <c r="C4" s="12"/>
      <c r="D4" s="329" t="s">
        <v>102</v>
      </c>
      <c r="E4" s="329" t="s">
        <v>103</v>
      </c>
      <c r="F4" s="329" t="s">
        <v>104</v>
      </c>
      <c r="G4" s="329" t="s">
        <v>235</v>
      </c>
      <c r="H4" s="329" t="s">
        <v>143</v>
      </c>
      <c r="I4" s="329" t="s">
        <v>236</v>
      </c>
      <c r="J4" s="329" t="s">
        <v>237</v>
      </c>
      <c r="K4" s="329" t="s">
        <v>287</v>
      </c>
    </row>
    <row r="5" spans="2:11" ht="56.25" customHeight="1">
      <c r="B5" s="12"/>
      <c r="C5" s="12"/>
      <c r="D5" s="762" t="s">
        <v>891</v>
      </c>
      <c r="E5" s="762"/>
      <c r="F5" s="762"/>
      <c r="G5" s="762"/>
      <c r="H5" s="765" t="s">
        <v>830</v>
      </c>
      <c r="I5" s="765"/>
      <c r="J5" s="766" t="s">
        <v>892</v>
      </c>
      <c r="K5" s="762"/>
    </row>
    <row r="6" spans="2:11" ht="54" customHeight="1">
      <c r="B6" s="12"/>
      <c r="C6" s="12"/>
      <c r="D6" s="765" t="s">
        <v>893</v>
      </c>
      <c r="E6" s="766" t="s">
        <v>894</v>
      </c>
      <c r="F6" s="762"/>
      <c r="G6" s="762"/>
      <c r="H6" s="762" t="s">
        <v>895</v>
      </c>
      <c r="I6" s="762" t="s">
        <v>896</v>
      </c>
      <c r="J6" s="397"/>
      <c r="K6" s="768" t="s">
        <v>897</v>
      </c>
    </row>
    <row r="7" spans="2:11" ht="91.5" customHeight="1">
      <c r="B7" s="12"/>
      <c r="C7" s="12"/>
      <c r="D7" s="767"/>
      <c r="E7" s="398"/>
      <c r="F7" s="560" t="s">
        <v>898</v>
      </c>
      <c r="G7" s="554" t="s">
        <v>899</v>
      </c>
      <c r="H7" s="762"/>
      <c r="I7" s="762"/>
      <c r="J7" s="399"/>
      <c r="K7" s="768"/>
    </row>
    <row r="8" spans="2:11">
      <c r="B8" s="322" t="s">
        <v>842</v>
      </c>
      <c r="C8" s="323" t="s">
        <v>843</v>
      </c>
      <c r="D8" s="561">
        <v>0</v>
      </c>
      <c r="E8" s="561">
        <v>0</v>
      </c>
      <c r="F8" s="561">
        <v>0</v>
      </c>
      <c r="G8" s="561">
        <v>0</v>
      </c>
      <c r="H8" s="561">
        <v>0</v>
      </c>
      <c r="I8" s="561">
        <v>0</v>
      </c>
      <c r="J8" s="561">
        <v>0</v>
      </c>
      <c r="K8" s="561">
        <v>0</v>
      </c>
    </row>
    <row r="9" spans="2:11">
      <c r="B9" s="322" t="s">
        <v>584</v>
      </c>
      <c r="C9" s="323" t="s">
        <v>844</v>
      </c>
      <c r="D9" s="562">
        <v>57.95</v>
      </c>
      <c r="E9" s="562">
        <v>40.049999999999997</v>
      </c>
      <c r="F9" s="562">
        <v>40.049999999999997</v>
      </c>
      <c r="G9" s="562">
        <v>40.049999999999997</v>
      </c>
      <c r="H9" s="563">
        <v>-5.94</v>
      </c>
      <c r="I9" s="563">
        <v>-26.63</v>
      </c>
      <c r="J9" s="562">
        <v>38.520000000000003</v>
      </c>
      <c r="K9" s="562">
        <v>7.79</v>
      </c>
    </row>
    <row r="10" spans="2:11">
      <c r="B10" s="324" t="s">
        <v>609</v>
      </c>
      <c r="C10" s="325" t="s">
        <v>845</v>
      </c>
      <c r="D10" s="562">
        <v>0</v>
      </c>
      <c r="E10" s="562">
        <v>0</v>
      </c>
      <c r="F10" s="562">
        <v>0</v>
      </c>
      <c r="G10" s="562">
        <v>0</v>
      </c>
      <c r="H10" s="562">
        <v>0</v>
      </c>
      <c r="I10" s="562">
        <v>0</v>
      </c>
      <c r="J10" s="562">
        <v>0</v>
      </c>
      <c r="K10" s="562">
        <v>0</v>
      </c>
    </row>
    <row r="11" spans="2:11">
      <c r="B11" s="324" t="s">
        <v>846</v>
      </c>
      <c r="C11" s="325" t="s">
        <v>847</v>
      </c>
      <c r="D11" s="562">
        <v>0</v>
      </c>
      <c r="E11" s="562">
        <v>0</v>
      </c>
      <c r="F11" s="562">
        <v>0</v>
      </c>
      <c r="G11" s="562">
        <v>0</v>
      </c>
      <c r="H11" s="562">
        <v>0</v>
      </c>
      <c r="I11" s="562">
        <v>0</v>
      </c>
      <c r="J11" s="562">
        <v>0</v>
      </c>
      <c r="K11" s="562">
        <v>0</v>
      </c>
    </row>
    <row r="12" spans="2:11">
      <c r="B12" s="324" t="s">
        <v>848</v>
      </c>
      <c r="C12" s="325" t="s">
        <v>849</v>
      </c>
      <c r="D12" s="562">
        <v>0</v>
      </c>
      <c r="E12" s="562">
        <v>0</v>
      </c>
      <c r="F12" s="562">
        <v>0</v>
      </c>
      <c r="G12" s="562">
        <v>0</v>
      </c>
      <c r="H12" s="562">
        <v>0</v>
      </c>
      <c r="I12" s="562">
        <v>0</v>
      </c>
      <c r="J12" s="562">
        <v>0</v>
      </c>
      <c r="K12" s="562">
        <v>0</v>
      </c>
    </row>
    <row r="13" spans="2:11">
      <c r="B13" s="324" t="s">
        <v>850</v>
      </c>
      <c r="C13" s="325" t="s">
        <v>851</v>
      </c>
      <c r="D13" s="562">
        <v>0</v>
      </c>
      <c r="E13" s="562">
        <v>0</v>
      </c>
      <c r="F13" s="562">
        <v>0</v>
      </c>
      <c r="G13" s="562">
        <v>0</v>
      </c>
      <c r="H13" s="562">
        <v>0</v>
      </c>
      <c r="I13" s="562">
        <v>0</v>
      </c>
      <c r="J13" s="562">
        <v>0</v>
      </c>
      <c r="K13" s="562">
        <v>0</v>
      </c>
    </row>
    <row r="14" spans="2:11">
      <c r="B14" s="324" t="s">
        <v>852</v>
      </c>
      <c r="C14" s="325" t="s">
        <v>853</v>
      </c>
      <c r="D14" s="562">
        <v>29.09</v>
      </c>
      <c r="E14" s="562">
        <v>25.16</v>
      </c>
      <c r="F14" s="562">
        <v>25.16</v>
      </c>
      <c r="G14" s="562">
        <v>25.16</v>
      </c>
      <c r="H14" s="563">
        <v>-4.28</v>
      </c>
      <c r="I14" s="563">
        <v>-15.07</v>
      </c>
      <c r="J14" s="562">
        <v>25.96</v>
      </c>
      <c r="K14" s="562">
        <v>7.07</v>
      </c>
    </row>
    <row r="15" spans="2:11">
      <c r="B15" s="324" t="s">
        <v>854</v>
      </c>
      <c r="C15" s="325" t="s">
        <v>857</v>
      </c>
      <c r="D15" s="562">
        <v>28.86</v>
      </c>
      <c r="E15" s="562">
        <v>14.89</v>
      </c>
      <c r="F15" s="562">
        <v>14.89</v>
      </c>
      <c r="G15" s="562">
        <v>14.89</v>
      </c>
      <c r="H15" s="563">
        <v>-1.66</v>
      </c>
      <c r="I15" s="563">
        <v>-11.56</v>
      </c>
      <c r="J15" s="562">
        <v>12.56</v>
      </c>
      <c r="K15" s="562">
        <v>0.71</v>
      </c>
    </row>
    <row r="16" spans="2:11">
      <c r="B16" s="322" t="s">
        <v>856</v>
      </c>
      <c r="C16" s="323" t="s">
        <v>900</v>
      </c>
      <c r="D16" s="562">
        <v>0</v>
      </c>
      <c r="E16" s="562">
        <v>0</v>
      </c>
      <c r="F16" s="562">
        <v>0</v>
      </c>
      <c r="G16" s="562">
        <v>0</v>
      </c>
      <c r="H16" s="562">
        <v>0</v>
      </c>
      <c r="I16" s="562">
        <v>0</v>
      </c>
      <c r="J16" s="562">
        <v>0</v>
      </c>
      <c r="K16" s="562">
        <v>0</v>
      </c>
    </row>
    <row r="17" spans="2:16">
      <c r="B17" s="322" t="s">
        <v>858</v>
      </c>
      <c r="C17" s="323" t="s">
        <v>901</v>
      </c>
      <c r="D17" s="562">
        <v>0.02</v>
      </c>
      <c r="E17" s="562">
        <v>0.22</v>
      </c>
      <c r="F17" s="562">
        <v>0</v>
      </c>
      <c r="G17" s="562">
        <v>0.22</v>
      </c>
      <c r="H17" s="562">
        <v>0</v>
      </c>
      <c r="I17" s="562">
        <v>0.16</v>
      </c>
      <c r="J17" s="562">
        <v>7.0000000000000007E-2</v>
      </c>
      <c r="K17" s="562">
        <v>7.0000000000000007E-2</v>
      </c>
    </row>
    <row r="18" spans="2:16">
      <c r="B18" s="327">
        <v>100</v>
      </c>
      <c r="C18" s="328" t="s">
        <v>141</v>
      </c>
      <c r="D18" s="528">
        <v>57.97</v>
      </c>
      <c r="E18" s="528">
        <v>40.270000000000003</v>
      </c>
      <c r="F18" s="528">
        <v>40.049999999999997</v>
      </c>
      <c r="G18" s="528">
        <v>40.270000000000003</v>
      </c>
      <c r="H18" s="527">
        <v>-5.94</v>
      </c>
      <c r="I18" s="527">
        <v>-26.8</v>
      </c>
      <c r="J18" s="528">
        <v>38.590000000000003</v>
      </c>
      <c r="K18" s="528">
        <v>7.86</v>
      </c>
    </row>
    <row r="20" spans="2:16">
      <c r="B20" s="764" t="s">
        <v>902</v>
      </c>
      <c r="C20" s="764"/>
      <c r="D20" s="764"/>
      <c r="E20" s="764"/>
      <c r="F20" s="764"/>
      <c r="G20" s="764"/>
      <c r="H20" s="764"/>
      <c r="I20" s="764"/>
      <c r="J20" s="764"/>
      <c r="K20" s="469"/>
      <c r="L20" s="764"/>
      <c r="M20" s="764"/>
      <c r="N20" s="764"/>
      <c r="O20" s="764"/>
      <c r="P20" s="764"/>
    </row>
    <row r="21" spans="2:16">
      <c r="B21" s="764" t="s">
        <v>903</v>
      </c>
      <c r="C21" s="764"/>
      <c r="D21" s="764"/>
      <c r="E21" s="764"/>
      <c r="F21" s="764"/>
      <c r="G21" s="764"/>
      <c r="H21" s="764"/>
      <c r="I21" s="764"/>
      <c r="J21" s="764"/>
      <c r="K21" s="764"/>
      <c r="L21" s="764"/>
      <c r="M21" s="764"/>
      <c r="N21" s="764"/>
      <c r="O21" s="764"/>
      <c r="P21" s="469"/>
    </row>
  </sheetData>
  <mergeCells count="13">
    <mergeCell ref="D5:G5"/>
    <mergeCell ref="H5:I5"/>
    <mergeCell ref="J5:K5"/>
    <mergeCell ref="D6:D7"/>
    <mergeCell ref="E6:G6"/>
    <mergeCell ref="H6:H7"/>
    <mergeCell ref="I6:I7"/>
    <mergeCell ref="K6:K7"/>
    <mergeCell ref="B20:J20"/>
    <mergeCell ref="L20:M20"/>
    <mergeCell ref="N20:P20"/>
    <mergeCell ref="B21:H21"/>
    <mergeCell ref="I21:O21"/>
  </mergeCells>
  <pageMargins left="0.70866141732283472" right="0.70866141732283472" top="0.74803149606299213" bottom="0.74803149606299213" header="0.31496062992125984" footer="0.31496062992125984"/>
  <pageSetup paperSize="9" scale="93" fitToHeight="0" orientation="landscape" r:id="rId1"/>
  <headerFooter>
    <oddHeader>&amp;CEN
Annex XV</oddHeader>
    <oddFooter>&amp;C&amp;P</oddFooter>
  </headerFooter>
  <ignoredErrors>
    <ignoredError sqref="B8:B18"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59537-2CB6-4EDB-86F9-DFE73E02868F}">
  <sheetPr>
    <pageSetUpPr fitToPage="1"/>
  </sheetPr>
  <dimension ref="B2:O34"/>
  <sheetViews>
    <sheetView showGridLines="0" zoomScale="90" zoomScaleNormal="90" workbookViewId="0">
      <selection activeCell="I35" sqref="I35"/>
    </sheetView>
  </sheetViews>
  <sheetFormatPr baseColWidth="10" defaultColWidth="9.140625" defaultRowHeight="15"/>
  <cols>
    <col min="1" max="1" width="2.85546875" customWidth="1"/>
    <col min="3" max="3" width="57.5703125" customWidth="1"/>
    <col min="4" max="15" width="14.42578125" customWidth="1"/>
  </cols>
  <sheetData>
    <row r="2" spans="2:15" ht="18.75">
      <c r="B2" s="180" t="s">
        <v>904</v>
      </c>
    </row>
    <row r="3" spans="2:15">
      <c r="B3" s="60" t="str">
        <f>'EU CQ1'!B3</f>
        <v>31.12.2022 - in EUR million</v>
      </c>
    </row>
    <row r="4" spans="2:15">
      <c r="B4" s="12"/>
      <c r="C4" s="12"/>
      <c r="D4" s="329" t="s">
        <v>102</v>
      </c>
      <c r="E4" s="329" t="s">
        <v>103</v>
      </c>
      <c r="F4" s="329" t="s">
        <v>104</v>
      </c>
      <c r="G4" s="329" t="s">
        <v>235</v>
      </c>
      <c r="H4" s="329" t="s">
        <v>143</v>
      </c>
      <c r="I4" s="329" t="s">
        <v>236</v>
      </c>
      <c r="J4" s="329" t="s">
        <v>237</v>
      </c>
      <c r="K4" s="329" t="s">
        <v>287</v>
      </c>
      <c r="L4" s="329" t="s">
        <v>564</v>
      </c>
      <c r="M4" s="329" t="s">
        <v>565</v>
      </c>
      <c r="N4" s="329" t="s">
        <v>566</v>
      </c>
      <c r="O4" s="329" t="s">
        <v>567</v>
      </c>
    </row>
    <row r="5" spans="2:15">
      <c r="B5" s="12"/>
      <c r="C5" s="12"/>
      <c r="D5" s="765" t="s">
        <v>829</v>
      </c>
      <c r="E5" s="765"/>
      <c r="F5" s="765"/>
      <c r="G5" s="765"/>
      <c r="H5" s="765"/>
      <c r="I5" s="765"/>
      <c r="J5" s="765"/>
      <c r="K5" s="765"/>
      <c r="L5" s="765"/>
      <c r="M5" s="765"/>
      <c r="N5" s="765"/>
      <c r="O5" s="765"/>
    </row>
    <row r="6" spans="2:15">
      <c r="B6" s="12"/>
      <c r="C6" s="12"/>
      <c r="D6" s="771" t="s">
        <v>833</v>
      </c>
      <c r="E6" s="772"/>
      <c r="F6" s="773"/>
      <c r="G6" s="774" t="s">
        <v>834</v>
      </c>
      <c r="H6" s="772"/>
      <c r="I6" s="772"/>
      <c r="J6" s="772"/>
      <c r="K6" s="772"/>
      <c r="L6" s="772"/>
      <c r="M6" s="772"/>
      <c r="N6" s="772"/>
      <c r="O6" s="775"/>
    </row>
    <row r="7" spans="2:15">
      <c r="B7" s="769"/>
      <c r="C7" s="769"/>
      <c r="D7" s="770"/>
      <c r="E7" s="762" t="s">
        <v>905</v>
      </c>
      <c r="F7" s="762" t="s">
        <v>906</v>
      </c>
      <c r="G7" s="776"/>
      <c r="H7" s="762" t="s">
        <v>907</v>
      </c>
      <c r="I7" s="762" t="s">
        <v>908</v>
      </c>
      <c r="J7" s="762" t="s">
        <v>909</v>
      </c>
      <c r="K7" s="762" t="s">
        <v>910</v>
      </c>
      <c r="L7" s="762" t="s">
        <v>911</v>
      </c>
      <c r="M7" s="762" t="s">
        <v>912</v>
      </c>
      <c r="N7" s="762" t="s">
        <v>913</v>
      </c>
      <c r="O7" s="762" t="s">
        <v>898</v>
      </c>
    </row>
    <row r="8" spans="2:15">
      <c r="B8" s="769"/>
      <c r="C8" s="769"/>
      <c r="D8" s="770"/>
      <c r="E8" s="762"/>
      <c r="F8" s="762"/>
      <c r="G8" s="776"/>
      <c r="H8" s="762"/>
      <c r="I8" s="762"/>
      <c r="J8" s="762"/>
      <c r="K8" s="762"/>
      <c r="L8" s="762"/>
      <c r="M8" s="762"/>
      <c r="N8" s="762"/>
      <c r="O8" s="762"/>
    </row>
    <row r="9" spans="2:15" ht="63" customHeight="1">
      <c r="B9" s="12"/>
      <c r="C9" s="12"/>
      <c r="D9" s="396"/>
      <c r="E9" s="762"/>
      <c r="F9" s="762"/>
      <c r="G9" s="776"/>
      <c r="H9" s="762"/>
      <c r="I9" s="762"/>
      <c r="J9" s="762"/>
      <c r="K9" s="762"/>
      <c r="L9" s="762"/>
      <c r="M9" s="762"/>
      <c r="N9" s="762"/>
      <c r="O9" s="762"/>
    </row>
    <row r="10" spans="2:15">
      <c r="B10" s="322" t="s">
        <v>842</v>
      </c>
      <c r="C10" s="323" t="s">
        <v>843</v>
      </c>
      <c r="D10" s="562">
        <v>1263.03</v>
      </c>
      <c r="E10" s="561">
        <v>1263.03</v>
      </c>
      <c r="F10" s="561">
        <v>0</v>
      </c>
      <c r="G10" s="562">
        <v>0</v>
      </c>
      <c r="H10" s="561">
        <v>0</v>
      </c>
      <c r="I10" s="561">
        <v>0</v>
      </c>
      <c r="J10" s="561">
        <v>0</v>
      </c>
      <c r="K10" s="561">
        <v>0</v>
      </c>
      <c r="L10" s="561">
        <v>0</v>
      </c>
      <c r="M10" s="561">
        <v>0</v>
      </c>
      <c r="N10" s="561">
        <v>0</v>
      </c>
      <c r="O10" s="561">
        <v>0</v>
      </c>
    </row>
    <row r="11" spans="2:15">
      <c r="B11" s="322" t="s">
        <v>584</v>
      </c>
      <c r="C11" s="323" t="s">
        <v>844</v>
      </c>
      <c r="D11" s="562">
        <v>3410.39</v>
      </c>
      <c r="E11" s="562">
        <v>3391.54</v>
      </c>
      <c r="F11" s="562">
        <v>18.850000000000001</v>
      </c>
      <c r="G11" s="562">
        <v>155.01</v>
      </c>
      <c r="H11" s="562">
        <v>56.23</v>
      </c>
      <c r="I11" s="562">
        <v>18.63</v>
      </c>
      <c r="J11" s="562">
        <v>28.58</v>
      </c>
      <c r="K11" s="562">
        <v>21.62</v>
      </c>
      <c r="L11" s="562">
        <v>16.239999999999998</v>
      </c>
      <c r="M11" s="562">
        <v>8.35</v>
      </c>
      <c r="N11" s="562">
        <v>5.37</v>
      </c>
      <c r="O11" s="562">
        <v>155.01</v>
      </c>
    </row>
    <row r="12" spans="2:15">
      <c r="B12" s="324" t="s">
        <v>609</v>
      </c>
      <c r="C12" s="325" t="s">
        <v>845</v>
      </c>
      <c r="D12" s="562">
        <v>85.75</v>
      </c>
      <c r="E12" s="562">
        <v>85.75</v>
      </c>
      <c r="F12" s="562">
        <v>0</v>
      </c>
      <c r="G12" s="562">
        <v>0</v>
      </c>
      <c r="H12" s="562">
        <v>0</v>
      </c>
      <c r="I12" s="562">
        <v>0</v>
      </c>
      <c r="J12" s="562">
        <v>0</v>
      </c>
      <c r="K12" s="562">
        <v>0</v>
      </c>
      <c r="L12" s="562">
        <v>0</v>
      </c>
      <c r="M12" s="562">
        <v>0</v>
      </c>
      <c r="N12" s="562">
        <v>0</v>
      </c>
      <c r="O12" s="562">
        <v>0</v>
      </c>
    </row>
    <row r="13" spans="2:15">
      <c r="B13" s="324" t="s">
        <v>846</v>
      </c>
      <c r="C13" s="325" t="s">
        <v>847</v>
      </c>
      <c r="D13" s="562">
        <v>37.39</v>
      </c>
      <c r="E13" s="562">
        <v>37.39</v>
      </c>
      <c r="F13" s="562">
        <v>0</v>
      </c>
      <c r="G13" s="562">
        <v>0</v>
      </c>
      <c r="H13" s="562">
        <v>0</v>
      </c>
      <c r="I13" s="562">
        <v>0</v>
      </c>
      <c r="J13" s="562">
        <v>0</v>
      </c>
      <c r="K13" s="562">
        <v>0</v>
      </c>
      <c r="L13" s="562">
        <v>0</v>
      </c>
      <c r="M13" s="562">
        <v>0</v>
      </c>
      <c r="N13" s="562">
        <v>0</v>
      </c>
      <c r="O13" s="562">
        <v>0</v>
      </c>
    </row>
    <row r="14" spans="2:15">
      <c r="B14" s="324" t="s">
        <v>848</v>
      </c>
      <c r="C14" s="325" t="s">
        <v>849</v>
      </c>
      <c r="D14" s="562">
        <v>3.41</v>
      </c>
      <c r="E14" s="562">
        <v>3.41</v>
      </c>
      <c r="F14" s="562">
        <v>0</v>
      </c>
      <c r="G14" s="562">
        <v>0</v>
      </c>
      <c r="H14" s="562">
        <v>0</v>
      </c>
      <c r="I14" s="562">
        <v>0</v>
      </c>
      <c r="J14" s="562">
        <v>0</v>
      </c>
      <c r="K14" s="562">
        <v>0</v>
      </c>
      <c r="L14" s="562">
        <v>0</v>
      </c>
      <c r="M14" s="562">
        <v>0</v>
      </c>
      <c r="N14" s="562">
        <v>0</v>
      </c>
      <c r="O14" s="562">
        <v>0</v>
      </c>
    </row>
    <row r="15" spans="2:15">
      <c r="B15" s="324" t="s">
        <v>850</v>
      </c>
      <c r="C15" s="325" t="s">
        <v>851</v>
      </c>
      <c r="D15" s="562">
        <v>24.74</v>
      </c>
      <c r="E15" s="562">
        <v>24.74</v>
      </c>
      <c r="F15" s="562">
        <v>0</v>
      </c>
      <c r="G15" s="562">
        <v>0.08</v>
      </c>
      <c r="H15" s="562">
        <v>7.0000000000000007E-2</v>
      </c>
      <c r="I15" s="562">
        <v>0</v>
      </c>
      <c r="J15" s="562">
        <v>0</v>
      </c>
      <c r="K15" s="562">
        <v>0</v>
      </c>
      <c r="L15" s="562">
        <v>0</v>
      </c>
      <c r="M15" s="562">
        <v>0</v>
      </c>
      <c r="N15" s="562">
        <v>0</v>
      </c>
      <c r="O15" s="562">
        <v>0.08</v>
      </c>
    </row>
    <row r="16" spans="2:15">
      <c r="B16" s="324" t="s">
        <v>852</v>
      </c>
      <c r="C16" s="325" t="s">
        <v>853</v>
      </c>
      <c r="D16" s="562">
        <v>1220.8800000000001</v>
      </c>
      <c r="E16" s="562">
        <v>1216.3599999999999</v>
      </c>
      <c r="F16" s="562">
        <v>4.5199999999999996</v>
      </c>
      <c r="G16" s="562">
        <v>62.73</v>
      </c>
      <c r="H16" s="562">
        <v>24.63</v>
      </c>
      <c r="I16" s="562">
        <v>7.46</v>
      </c>
      <c r="J16" s="562">
        <v>15.01</v>
      </c>
      <c r="K16" s="562">
        <v>6.56</v>
      </c>
      <c r="L16" s="562">
        <v>3.7</v>
      </c>
      <c r="M16" s="562">
        <v>3.95</v>
      </c>
      <c r="N16" s="562">
        <v>1.42</v>
      </c>
      <c r="O16" s="562">
        <v>62.73</v>
      </c>
    </row>
    <row r="17" spans="2:15">
      <c r="B17" s="324" t="s">
        <v>854</v>
      </c>
      <c r="C17" s="325" t="s">
        <v>914</v>
      </c>
      <c r="D17" s="562">
        <v>1129.74</v>
      </c>
      <c r="E17" s="562">
        <v>1125.22</v>
      </c>
      <c r="F17" s="562">
        <v>4.5199999999999996</v>
      </c>
      <c r="G17" s="562">
        <v>42.8</v>
      </c>
      <c r="H17" s="562">
        <v>21.53</v>
      </c>
      <c r="I17" s="562">
        <v>7.12</v>
      </c>
      <c r="J17" s="562">
        <v>5.4</v>
      </c>
      <c r="K17" s="562">
        <v>5.5</v>
      </c>
      <c r="L17" s="562">
        <v>1.72</v>
      </c>
      <c r="M17" s="562">
        <v>1.08</v>
      </c>
      <c r="N17" s="562">
        <v>0.46</v>
      </c>
      <c r="O17" s="562">
        <v>42.8</v>
      </c>
    </row>
    <row r="18" spans="2:15">
      <c r="B18" s="324" t="s">
        <v>856</v>
      </c>
      <c r="C18" s="325" t="s">
        <v>857</v>
      </c>
      <c r="D18" s="562">
        <v>2038.21</v>
      </c>
      <c r="E18" s="562">
        <v>2023.89</v>
      </c>
      <c r="F18" s="562">
        <v>14.33</v>
      </c>
      <c r="G18" s="562">
        <v>92.2</v>
      </c>
      <c r="H18" s="562">
        <v>31.52</v>
      </c>
      <c r="I18" s="562">
        <v>11.17</v>
      </c>
      <c r="J18" s="562">
        <v>13.57</v>
      </c>
      <c r="K18" s="562">
        <v>15.06</v>
      </c>
      <c r="L18" s="562">
        <v>12.54</v>
      </c>
      <c r="M18" s="562">
        <v>4.4000000000000004</v>
      </c>
      <c r="N18" s="562">
        <v>3.94</v>
      </c>
      <c r="O18" s="562">
        <v>92.2</v>
      </c>
    </row>
    <row r="19" spans="2:15">
      <c r="B19" s="322" t="s">
        <v>858</v>
      </c>
      <c r="C19" s="323" t="s">
        <v>859</v>
      </c>
      <c r="D19" s="562">
        <v>1143.71</v>
      </c>
      <c r="E19" s="562">
        <v>1143.71</v>
      </c>
      <c r="F19" s="562">
        <v>0</v>
      </c>
      <c r="G19" s="562">
        <v>0</v>
      </c>
      <c r="H19" s="562">
        <v>0</v>
      </c>
      <c r="I19" s="562">
        <v>0</v>
      </c>
      <c r="J19" s="562">
        <v>0</v>
      </c>
      <c r="K19" s="562">
        <v>0</v>
      </c>
      <c r="L19" s="562">
        <v>0</v>
      </c>
      <c r="M19" s="562">
        <v>0</v>
      </c>
      <c r="N19" s="562">
        <v>0</v>
      </c>
      <c r="O19" s="562">
        <v>0</v>
      </c>
    </row>
    <row r="20" spans="2:15">
      <c r="B20" s="324" t="s">
        <v>860</v>
      </c>
      <c r="C20" s="325" t="s">
        <v>845</v>
      </c>
      <c r="D20" s="562">
        <v>0</v>
      </c>
      <c r="E20" s="562">
        <v>0</v>
      </c>
      <c r="F20" s="562">
        <v>0</v>
      </c>
      <c r="G20" s="562">
        <v>0</v>
      </c>
      <c r="H20" s="562">
        <v>0</v>
      </c>
      <c r="I20" s="562">
        <v>0</v>
      </c>
      <c r="J20" s="562">
        <v>0</v>
      </c>
      <c r="K20" s="562">
        <v>0</v>
      </c>
      <c r="L20" s="562">
        <v>0</v>
      </c>
      <c r="M20" s="562">
        <v>0</v>
      </c>
      <c r="N20" s="562">
        <v>0</v>
      </c>
      <c r="O20" s="562">
        <v>0</v>
      </c>
    </row>
    <row r="21" spans="2:15">
      <c r="B21" s="324" t="s">
        <v>861</v>
      </c>
      <c r="C21" s="325" t="s">
        <v>847</v>
      </c>
      <c r="D21" s="562">
        <v>992.37</v>
      </c>
      <c r="E21" s="562">
        <v>992.37</v>
      </c>
      <c r="F21" s="562">
        <v>0</v>
      </c>
      <c r="G21" s="562">
        <v>0</v>
      </c>
      <c r="H21" s="562">
        <v>0</v>
      </c>
      <c r="I21" s="562">
        <v>0</v>
      </c>
      <c r="J21" s="562">
        <v>0</v>
      </c>
      <c r="K21" s="562">
        <v>0</v>
      </c>
      <c r="L21" s="562">
        <v>0</v>
      </c>
      <c r="M21" s="562">
        <v>0</v>
      </c>
      <c r="N21" s="562">
        <v>0</v>
      </c>
      <c r="O21" s="562">
        <v>0</v>
      </c>
    </row>
    <row r="22" spans="2:15">
      <c r="B22" s="324" t="s">
        <v>862</v>
      </c>
      <c r="C22" s="325" t="s">
        <v>849</v>
      </c>
      <c r="D22" s="562">
        <v>129.9</v>
      </c>
      <c r="E22" s="562">
        <v>129.9</v>
      </c>
      <c r="F22" s="562">
        <v>0</v>
      </c>
      <c r="G22" s="562">
        <v>0</v>
      </c>
      <c r="H22" s="562">
        <v>0</v>
      </c>
      <c r="I22" s="562">
        <v>0</v>
      </c>
      <c r="J22" s="562">
        <v>0</v>
      </c>
      <c r="K22" s="562">
        <v>0</v>
      </c>
      <c r="L22" s="562">
        <v>0</v>
      </c>
      <c r="M22" s="562">
        <v>0</v>
      </c>
      <c r="N22" s="562">
        <v>0</v>
      </c>
      <c r="O22" s="562">
        <v>0</v>
      </c>
    </row>
    <row r="23" spans="2:15">
      <c r="B23" s="324" t="s">
        <v>863</v>
      </c>
      <c r="C23" s="325" t="s">
        <v>851</v>
      </c>
      <c r="D23" s="562">
        <v>14.44</v>
      </c>
      <c r="E23" s="562">
        <v>14.44</v>
      </c>
      <c r="F23" s="562">
        <v>0</v>
      </c>
      <c r="G23" s="562">
        <v>0</v>
      </c>
      <c r="H23" s="562">
        <v>0</v>
      </c>
      <c r="I23" s="562">
        <v>0</v>
      </c>
      <c r="J23" s="562">
        <v>0</v>
      </c>
      <c r="K23" s="562">
        <v>0</v>
      </c>
      <c r="L23" s="562">
        <v>0</v>
      </c>
      <c r="M23" s="562">
        <v>0</v>
      </c>
      <c r="N23" s="562">
        <v>0</v>
      </c>
      <c r="O23" s="562">
        <v>0</v>
      </c>
    </row>
    <row r="24" spans="2:15">
      <c r="B24" s="324" t="s">
        <v>864</v>
      </c>
      <c r="C24" s="325" t="s">
        <v>853</v>
      </c>
      <c r="D24" s="562">
        <v>7</v>
      </c>
      <c r="E24" s="562">
        <v>7</v>
      </c>
      <c r="F24" s="562">
        <v>0</v>
      </c>
      <c r="G24" s="562">
        <v>0</v>
      </c>
      <c r="H24" s="562">
        <v>0</v>
      </c>
      <c r="I24" s="562">
        <v>0</v>
      </c>
      <c r="J24" s="562">
        <v>0</v>
      </c>
      <c r="K24" s="562">
        <v>0</v>
      </c>
      <c r="L24" s="562">
        <v>0</v>
      </c>
      <c r="M24" s="562">
        <v>0</v>
      </c>
      <c r="N24" s="562">
        <v>0</v>
      </c>
      <c r="O24" s="562">
        <v>0</v>
      </c>
    </row>
    <row r="25" spans="2:15">
      <c r="B25" s="322" t="s">
        <v>865</v>
      </c>
      <c r="C25" s="323" t="s">
        <v>866</v>
      </c>
      <c r="D25" s="562">
        <v>889.93</v>
      </c>
      <c r="E25" s="564"/>
      <c r="F25" s="564"/>
      <c r="G25" s="562">
        <v>7.53</v>
      </c>
      <c r="H25" s="564"/>
      <c r="I25" s="564"/>
      <c r="J25" s="564"/>
      <c r="K25" s="564"/>
      <c r="L25" s="564"/>
      <c r="M25" s="564"/>
      <c r="N25" s="564"/>
      <c r="O25" s="562">
        <v>7.53</v>
      </c>
    </row>
    <row r="26" spans="2:15">
      <c r="B26" s="324" t="s">
        <v>867</v>
      </c>
      <c r="C26" s="325" t="s">
        <v>845</v>
      </c>
      <c r="D26" s="562">
        <v>0</v>
      </c>
      <c r="E26" s="564"/>
      <c r="F26" s="564"/>
      <c r="G26" s="562">
        <v>0</v>
      </c>
      <c r="H26" s="564"/>
      <c r="I26" s="564"/>
      <c r="J26" s="564"/>
      <c r="K26" s="564"/>
      <c r="L26" s="564"/>
      <c r="M26" s="564"/>
      <c r="N26" s="564"/>
      <c r="O26" s="562">
        <v>0</v>
      </c>
    </row>
    <row r="27" spans="2:15">
      <c r="B27" s="324" t="s">
        <v>868</v>
      </c>
      <c r="C27" s="325" t="s">
        <v>847</v>
      </c>
      <c r="D27" s="562">
        <v>1.35</v>
      </c>
      <c r="E27" s="564"/>
      <c r="F27" s="564"/>
      <c r="G27" s="562">
        <v>0</v>
      </c>
      <c r="H27" s="564"/>
      <c r="I27" s="564"/>
      <c r="J27" s="564"/>
      <c r="K27" s="564"/>
      <c r="L27" s="564"/>
      <c r="M27" s="564"/>
      <c r="N27" s="564"/>
      <c r="O27" s="562">
        <v>0</v>
      </c>
    </row>
    <row r="28" spans="2:15">
      <c r="B28" s="324" t="s">
        <v>869</v>
      </c>
      <c r="C28" s="325" t="s">
        <v>849</v>
      </c>
      <c r="D28" s="562">
        <v>3.97</v>
      </c>
      <c r="E28" s="564"/>
      <c r="F28" s="564"/>
      <c r="G28" s="562">
        <v>0</v>
      </c>
      <c r="H28" s="564"/>
      <c r="I28" s="564"/>
      <c r="J28" s="564"/>
      <c r="K28" s="564"/>
      <c r="L28" s="564"/>
      <c r="M28" s="564"/>
      <c r="N28" s="564"/>
      <c r="O28" s="562">
        <v>0</v>
      </c>
    </row>
    <row r="29" spans="2:15">
      <c r="B29" s="324" t="s">
        <v>870</v>
      </c>
      <c r="C29" s="325" t="s">
        <v>851</v>
      </c>
      <c r="D29" s="562">
        <v>2.83</v>
      </c>
      <c r="E29" s="564"/>
      <c r="F29" s="564"/>
      <c r="G29" s="562">
        <v>0</v>
      </c>
      <c r="H29" s="564"/>
      <c r="I29" s="564"/>
      <c r="J29" s="564"/>
      <c r="K29" s="564"/>
      <c r="L29" s="564"/>
      <c r="M29" s="564"/>
      <c r="N29" s="564"/>
      <c r="O29" s="562">
        <v>0</v>
      </c>
    </row>
    <row r="30" spans="2:15">
      <c r="B30" s="324" t="s">
        <v>871</v>
      </c>
      <c r="C30" s="325" t="s">
        <v>853</v>
      </c>
      <c r="D30" s="562">
        <v>722.94</v>
      </c>
      <c r="E30" s="564"/>
      <c r="F30" s="564"/>
      <c r="G30" s="562">
        <v>7.28</v>
      </c>
      <c r="H30" s="564"/>
      <c r="I30" s="564"/>
      <c r="J30" s="564"/>
      <c r="K30" s="564"/>
      <c r="L30" s="564"/>
      <c r="M30" s="564"/>
      <c r="N30" s="564"/>
      <c r="O30" s="562">
        <v>7.28</v>
      </c>
    </row>
    <row r="31" spans="2:15">
      <c r="B31" s="324" t="s">
        <v>872</v>
      </c>
      <c r="C31" s="325" t="s">
        <v>857</v>
      </c>
      <c r="D31" s="562">
        <v>158.84</v>
      </c>
      <c r="E31" s="564"/>
      <c r="F31" s="564"/>
      <c r="G31" s="562">
        <v>0.25</v>
      </c>
      <c r="H31" s="564"/>
      <c r="I31" s="564"/>
      <c r="J31" s="564"/>
      <c r="K31" s="564"/>
      <c r="L31" s="564"/>
      <c r="M31" s="564"/>
      <c r="N31" s="564"/>
      <c r="O31" s="562">
        <v>0.25</v>
      </c>
    </row>
    <row r="32" spans="2:15">
      <c r="B32" s="327" t="s">
        <v>873</v>
      </c>
      <c r="C32" s="328" t="s">
        <v>141</v>
      </c>
      <c r="D32" s="470">
        <v>6707.05</v>
      </c>
      <c r="E32" s="470">
        <v>5798.28</v>
      </c>
      <c r="F32" s="470">
        <v>18.850000000000001</v>
      </c>
      <c r="G32" s="470">
        <v>162.54</v>
      </c>
      <c r="H32" s="470">
        <v>56.23</v>
      </c>
      <c r="I32" s="470">
        <v>18.63</v>
      </c>
      <c r="J32" s="470">
        <v>28.58</v>
      </c>
      <c r="K32" s="470">
        <v>21.62</v>
      </c>
      <c r="L32" s="470">
        <v>16.239999999999998</v>
      </c>
      <c r="M32" s="470">
        <v>8.35</v>
      </c>
      <c r="N32" s="470">
        <v>5.37</v>
      </c>
      <c r="O32" s="470">
        <v>162.54</v>
      </c>
    </row>
    <row r="34" spans="2:2">
      <c r="B34" s="469" t="s">
        <v>915</v>
      </c>
    </row>
  </sheetData>
  <mergeCells count="17">
    <mergeCell ref="M7:M9"/>
    <mergeCell ref="N7:N9"/>
    <mergeCell ref="D5:O5"/>
    <mergeCell ref="D6:F6"/>
    <mergeCell ref="G6:O6"/>
    <mergeCell ref="G7:G9"/>
    <mergeCell ref="H7:H9"/>
    <mergeCell ref="O7:O9"/>
    <mergeCell ref="I7:I9"/>
    <mergeCell ref="J7:J9"/>
    <mergeCell ref="K7:K9"/>
    <mergeCell ref="L7:L9"/>
    <mergeCell ref="B7:B8"/>
    <mergeCell ref="C7:C8"/>
    <mergeCell ref="D7:D8"/>
    <mergeCell ref="E7:E9"/>
    <mergeCell ref="F7:F9"/>
  </mergeCells>
  <pageMargins left="0.70866141732283472" right="0.70866141732283472" top="0.74803149606299213" bottom="0.74803149606299213" header="0.31496062992125984" footer="0.31496062992125984"/>
  <pageSetup paperSize="9" scale="53" fitToHeight="0" orientation="landscape" r:id="rId1"/>
  <headerFooter>
    <oddHeader>&amp;CEN
Annex XV</oddHeader>
    <oddFooter>&amp;C&amp;P</oddFooter>
  </headerFooter>
  <ignoredErrors>
    <ignoredError sqref="B10:B32"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O52"/>
  <sheetViews>
    <sheetView showGridLines="0" zoomScale="90" zoomScaleNormal="90" workbookViewId="0">
      <selection activeCell="B42" sqref="B42:J42"/>
    </sheetView>
  </sheetViews>
  <sheetFormatPr baseColWidth="10" defaultColWidth="9.140625" defaultRowHeight="15"/>
  <cols>
    <col min="1" max="1" width="4.28515625" style="66" customWidth="1"/>
    <col min="2" max="2" width="9.140625" style="66"/>
    <col min="3" max="3" width="52" style="66" customWidth="1"/>
    <col min="4" max="7" width="11.85546875" style="66" customWidth="1"/>
    <col min="8" max="9" width="13.28515625" style="66" customWidth="1"/>
    <col min="10" max="11" width="7.42578125" style="66" customWidth="1"/>
    <col min="12" max="16384" width="9.140625" style="66"/>
  </cols>
  <sheetData>
    <row r="2" spans="2:15" ht="18.75">
      <c r="B2" s="777" t="s">
        <v>916</v>
      </c>
      <c r="C2" s="777"/>
      <c r="D2" s="777"/>
      <c r="E2" s="777"/>
      <c r="F2" s="777"/>
      <c r="G2" s="135"/>
      <c r="H2" s="135"/>
      <c r="I2" s="135"/>
      <c r="J2" s="135"/>
      <c r="K2" s="135"/>
      <c r="L2" s="135"/>
      <c r="M2" s="135"/>
      <c r="N2" s="135"/>
      <c r="O2" s="135"/>
    </row>
    <row r="3" spans="2:15">
      <c r="B3" s="778" t="s">
        <v>99</v>
      </c>
      <c r="C3" s="778"/>
      <c r="D3" s="778"/>
      <c r="E3" s="778"/>
      <c r="F3" s="778"/>
      <c r="G3" s="135"/>
      <c r="H3" s="135"/>
      <c r="I3" s="135"/>
      <c r="J3" s="135"/>
      <c r="K3" s="135"/>
      <c r="L3" s="135"/>
      <c r="M3" s="135"/>
      <c r="N3" s="135"/>
      <c r="O3" s="135"/>
    </row>
    <row r="4" spans="2:15">
      <c r="B4" s="779"/>
      <c r="C4" s="779"/>
      <c r="D4" s="779"/>
      <c r="E4" s="779"/>
      <c r="F4" s="779"/>
      <c r="G4" s="779"/>
      <c r="H4" s="779"/>
      <c r="I4" s="779"/>
      <c r="J4" s="779"/>
      <c r="K4" s="779"/>
      <c r="L4" s="69"/>
      <c r="M4" s="70"/>
      <c r="N4" s="70"/>
      <c r="O4" s="135"/>
    </row>
    <row r="5" spans="2:15" ht="15.75">
      <c r="D5" s="370" t="s">
        <v>102</v>
      </c>
      <c r="E5" s="370" t="s">
        <v>103</v>
      </c>
      <c r="F5" s="370" t="s">
        <v>104</v>
      </c>
      <c r="G5" s="371" t="s">
        <v>235</v>
      </c>
      <c r="H5" s="370" t="s">
        <v>143</v>
      </c>
      <c r="I5" s="370" t="s">
        <v>236</v>
      </c>
      <c r="J5" s="780" t="s">
        <v>237</v>
      </c>
      <c r="K5" s="780"/>
      <c r="L5" s="71"/>
      <c r="M5" s="71"/>
      <c r="N5" s="71"/>
      <c r="O5" s="135"/>
    </row>
    <row r="6" spans="2:15" ht="59.25" customHeight="1">
      <c r="D6" s="781" t="s">
        <v>917</v>
      </c>
      <c r="E6" s="782"/>
      <c r="F6" s="782"/>
      <c r="G6" s="782"/>
      <c r="H6" s="783" t="s">
        <v>918</v>
      </c>
      <c r="I6" s="783" t="s">
        <v>919</v>
      </c>
      <c r="J6" s="783" t="s">
        <v>920</v>
      </c>
      <c r="K6" s="783"/>
      <c r="L6" s="71"/>
      <c r="M6" s="71"/>
      <c r="N6" s="71"/>
      <c r="O6" s="135"/>
    </row>
    <row r="7" spans="2:15" ht="15.75">
      <c r="D7" s="784"/>
      <c r="E7" s="786" t="s">
        <v>921</v>
      </c>
      <c r="F7" s="782"/>
      <c r="G7" s="783" t="s">
        <v>922</v>
      </c>
      <c r="H7" s="783"/>
      <c r="I7" s="783"/>
      <c r="J7" s="783"/>
      <c r="K7" s="783"/>
      <c r="L7" s="71"/>
      <c r="M7" s="71"/>
      <c r="N7" s="71"/>
      <c r="O7" s="135"/>
    </row>
    <row r="8" spans="2:15" ht="39" customHeight="1">
      <c r="D8" s="785"/>
      <c r="E8" s="394"/>
      <c r="F8" s="393" t="s">
        <v>923</v>
      </c>
      <c r="G8" s="783"/>
      <c r="H8" s="783"/>
      <c r="I8" s="783"/>
      <c r="J8" s="783"/>
      <c r="K8" s="783"/>
      <c r="L8" s="71"/>
      <c r="M8" s="71"/>
      <c r="N8" s="71"/>
      <c r="O8" s="135"/>
    </row>
    <row r="9" spans="2:15" ht="15.75">
      <c r="B9" s="374" t="s">
        <v>584</v>
      </c>
      <c r="C9" s="366" t="s">
        <v>924</v>
      </c>
      <c r="D9" s="531">
        <v>4709.1000000000004</v>
      </c>
      <c r="E9" s="531">
        <v>155.01</v>
      </c>
      <c r="F9" s="531">
        <v>155.01</v>
      </c>
      <c r="G9" s="531">
        <v>4707.6400000000003</v>
      </c>
      <c r="H9" s="532">
        <v>-183.83</v>
      </c>
      <c r="I9" s="565"/>
      <c r="J9" s="788">
        <v>0</v>
      </c>
      <c r="K9" s="788"/>
      <c r="L9" s="71"/>
      <c r="M9" s="71"/>
      <c r="N9" s="71"/>
      <c r="O9" s="135"/>
    </row>
    <row r="10" spans="2:15" ht="16.5">
      <c r="B10" s="324" t="s">
        <v>609</v>
      </c>
      <c r="C10" s="368" t="s">
        <v>500</v>
      </c>
      <c r="D10" s="562">
        <v>1.4</v>
      </c>
      <c r="E10" s="562">
        <v>0</v>
      </c>
      <c r="F10" s="562">
        <v>0</v>
      </c>
      <c r="G10" s="562">
        <v>1.4</v>
      </c>
      <c r="H10" s="563">
        <v>-0.01</v>
      </c>
      <c r="I10" s="471"/>
      <c r="J10" s="789">
        <v>0</v>
      </c>
      <c r="K10" s="789"/>
      <c r="L10" s="71"/>
      <c r="M10" s="71"/>
      <c r="N10" s="71"/>
      <c r="O10" s="135"/>
    </row>
    <row r="11" spans="2:15" ht="16.5">
      <c r="B11" s="324" t="s">
        <v>846</v>
      </c>
      <c r="C11" s="368" t="s">
        <v>925</v>
      </c>
      <c r="D11" s="562">
        <v>981.61</v>
      </c>
      <c r="E11" s="562">
        <v>23.11</v>
      </c>
      <c r="F11" s="562">
        <v>23.11</v>
      </c>
      <c r="G11" s="562">
        <v>981.61</v>
      </c>
      <c r="H11" s="563">
        <v>-28.44</v>
      </c>
      <c r="I11" s="471"/>
      <c r="J11" s="789">
        <v>0</v>
      </c>
      <c r="K11" s="789"/>
      <c r="L11" s="71"/>
      <c r="M11" s="71"/>
      <c r="N11" s="71"/>
      <c r="O11" s="135"/>
    </row>
    <row r="12" spans="2:15" ht="16.5">
      <c r="B12" s="324" t="s">
        <v>848</v>
      </c>
      <c r="C12" s="368" t="s">
        <v>926</v>
      </c>
      <c r="D12" s="562">
        <v>1603.48</v>
      </c>
      <c r="E12" s="562">
        <v>59.59</v>
      </c>
      <c r="F12" s="562">
        <v>59.59</v>
      </c>
      <c r="G12" s="562">
        <v>1603.48</v>
      </c>
      <c r="H12" s="563">
        <v>-72.52</v>
      </c>
      <c r="I12" s="471"/>
      <c r="J12" s="789">
        <v>0</v>
      </c>
      <c r="K12" s="789"/>
      <c r="L12" s="71"/>
      <c r="M12" s="71"/>
      <c r="N12" s="71"/>
      <c r="O12" s="135"/>
    </row>
    <row r="13" spans="2:15" ht="16.5">
      <c r="B13" s="324" t="s">
        <v>850</v>
      </c>
      <c r="C13" s="368" t="s">
        <v>927</v>
      </c>
      <c r="D13" s="562">
        <v>791.06</v>
      </c>
      <c r="E13" s="562">
        <v>26.62</v>
      </c>
      <c r="F13" s="562">
        <v>26.62</v>
      </c>
      <c r="G13" s="562">
        <v>791.06</v>
      </c>
      <c r="H13" s="563">
        <v>-31.34</v>
      </c>
      <c r="I13" s="471"/>
      <c r="J13" s="789">
        <v>0</v>
      </c>
      <c r="K13" s="789"/>
      <c r="L13" s="71"/>
      <c r="M13" s="71"/>
      <c r="N13" s="71"/>
      <c r="O13" s="135"/>
    </row>
    <row r="14" spans="2:15" ht="16.5">
      <c r="B14" s="324" t="s">
        <v>852</v>
      </c>
      <c r="C14" s="368" t="s">
        <v>928</v>
      </c>
      <c r="D14" s="562">
        <v>642.23</v>
      </c>
      <c r="E14" s="562">
        <v>31.18</v>
      </c>
      <c r="F14" s="562">
        <v>31.18</v>
      </c>
      <c r="G14" s="562">
        <v>642.23</v>
      </c>
      <c r="H14" s="563">
        <v>-37.409999999999997</v>
      </c>
      <c r="I14" s="471"/>
      <c r="J14" s="789">
        <v>0</v>
      </c>
      <c r="K14" s="789"/>
      <c r="L14" s="71"/>
      <c r="M14" s="71"/>
      <c r="N14" s="71"/>
      <c r="O14" s="135"/>
    </row>
    <row r="15" spans="2:15" ht="16.5">
      <c r="B15" s="367"/>
      <c r="C15" s="368" t="s">
        <v>929</v>
      </c>
      <c r="D15" s="562">
        <v>190.39</v>
      </c>
      <c r="E15" s="562">
        <v>14.42</v>
      </c>
      <c r="F15" s="562">
        <v>14.42</v>
      </c>
      <c r="G15" s="562">
        <v>190.39</v>
      </c>
      <c r="H15" s="563">
        <v>-13.81</v>
      </c>
      <c r="I15" s="471"/>
      <c r="J15" s="789">
        <v>0</v>
      </c>
      <c r="K15" s="789"/>
      <c r="L15" s="71"/>
      <c r="M15" s="71"/>
      <c r="N15" s="71"/>
      <c r="O15" s="135"/>
    </row>
    <row r="16" spans="2:15" ht="16.5">
      <c r="B16" s="367"/>
      <c r="C16" s="368" t="s">
        <v>930</v>
      </c>
      <c r="D16" s="562">
        <v>1.03</v>
      </c>
      <c r="E16" s="562">
        <v>0</v>
      </c>
      <c r="F16" s="562">
        <v>0</v>
      </c>
      <c r="G16" s="562">
        <v>1.03</v>
      </c>
      <c r="H16" s="563">
        <v>-0.08</v>
      </c>
      <c r="I16" s="471"/>
      <c r="J16" s="789">
        <v>0</v>
      </c>
      <c r="K16" s="789"/>
      <c r="L16" s="71"/>
      <c r="M16" s="71"/>
      <c r="N16" s="71"/>
      <c r="O16" s="135"/>
    </row>
    <row r="17" spans="2:15" ht="16.5">
      <c r="B17" s="367"/>
      <c r="C17" s="368" t="s">
        <v>931</v>
      </c>
      <c r="D17" s="562">
        <v>30.32</v>
      </c>
      <c r="E17" s="562">
        <v>0</v>
      </c>
      <c r="F17" s="562">
        <v>0</v>
      </c>
      <c r="G17" s="562">
        <v>30.32</v>
      </c>
      <c r="H17" s="562">
        <v>0</v>
      </c>
      <c r="I17" s="471"/>
      <c r="J17" s="789">
        <v>0</v>
      </c>
      <c r="K17" s="789"/>
      <c r="L17" s="71"/>
      <c r="M17" s="71"/>
      <c r="N17" s="71"/>
      <c r="O17" s="135"/>
    </row>
    <row r="18" spans="2:15" ht="16.5">
      <c r="B18" s="367"/>
      <c r="C18" s="368" t="s">
        <v>932</v>
      </c>
      <c r="D18" s="562">
        <v>28.25</v>
      </c>
      <c r="E18" s="562">
        <v>0.06</v>
      </c>
      <c r="F18" s="562">
        <v>0.06</v>
      </c>
      <c r="G18" s="562">
        <v>28.25</v>
      </c>
      <c r="H18" s="563">
        <v>-0.11</v>
      </c>
      <c r="I18" s="471"/>
      <c r="J18" s="789">
        <v>0</v>
      </c>
      <c r="K18" s="789"/>
      <c r="L18" s="71"/>
      <c r="M18" s="71"/>
      <c r="N18" s="71"/>
      <c r="O18" s="135"/>
    </row>
    <row r="19" spans="2:15" ht="16.5">
      <c r="B19" s="367"/>
      <c r="C19" s="368" t="s">
        <v>933</v>
      </c>
      <c r="D19" s="562">
        <v>33.32</v>
      </c>
      <c r="E19" s="562">
        <v>0</v>
      </c>
      <c r="F19" s="562">
        <v>0</v>
      </c>
      <c r="G19" s="562">
        <v>33.32</v>
      </c>
      <c r="H19" s="562">
        <v>0</v>
      </c>
      <c r="I19" s="471"/>
      <c r="J19" s="789">
        <v>0</v>
      </c>
      <c r="K19" s="789"/>
      <c r="L19" s="71"/>
      <c r="M19" s="71"/>
      <c r="N19" s="71"/>
      <c r="O19" s="135"/>
    </row>
    <row r="20" spans="2:15" ht="16.5">
      <c r="B20" s="367"/>
      <c r="C20" s="368" t="s">
        <v>934</v>
      </c>
      <c r="D20" s="562">
        <v>4.54</v>
      </c>
      <c r="E20" s="562">
        <v>0</v>
      </c>
      <c r="F20" s="562">
        <v>0</v>
      </c>
      <c r="G20" s="562">
        <v>4.54</v>
      </c>
      <c r="H20" s="562">
        <v>0</v>
      </c>
      <c r="I20" s="471"/>
      <c r="J20" s="789">
        <v>0</v>
      </c>
      <c r="K20" s="789"/>
      <c r="L20" s="71"/>
      <c r="M20" s="71"/>
      <c r="N20" s="71"/>
      <c r="O20" s="135"/>
    </row>
    <row r="21" spans="2:15" ht="16.5">
      <c r="B21" s="367"/>
      <c r="C21" s="368" t="s">
        <v>935</v>
      </c>
      <c r="D21" s="562">
        <v>55.88</v>
      </c>
      <c r="E21" s="562">
        <v>0</v>
      </c>
      <c r="F21" s="562">
        <v>0</v>
      </c>
      <c r="G21" s="562">
        <v>55.88</v>
      </c>
      <c r="H21" s="563">
        <v>-0.01</v>
      </c>
      <c r="I21" s="471"/>
      <c r="J21" s="789">
        <v>0</v>
      </c>
      <c r="K21" s="789"/>
      <c r="L21" s="71"/>
      <c r="M21" s="71"/>
      <c r="N21" s="71"/>
      <c r="O21" s="135"/>
    </row>
    <row r="22" spans="2:15" ht="16.5">
      <c r="B22" s="367"/>
      <c r="C22" s="368" t="s">
        <v>936</v>
      </c>
      <c r="D22" s="562">
        <v>10.19</v>
      </c>
      <c r="E22" s="562">
        <v>0</v>
      </c>
      <c r="F22" s="562">
        <v>0</v>
      </c>
      <c r="G22" s="562">
        <v>10.19</v>
      </c>
      <c r="H22" s="562">
        <v>0</v>
      </c>
      <c r="I22" s="471"/>
      <c r="J22" s="789">
        <v>0</v>
      </c>
      <c r="K22" s="789"/>
      <c r="L22" s="71"/>
      <c r="M22" s="71"/>
      <c r="N22" s="71"/>
      <c r="O22" s="135"/>
    </row>
    <row r="23" spans="2:15" ht="16.5">
      <c r="B23" s="367"/>
      <c r="C23" s="368" t="s">
        <v>937</v>
      </c>
      <c r="D23" s="562">
        <v>62.72</v>
      </c>
      <c r="E23" s="562">
        <v>0</v>
      </c>
      <c r="F23" s="562">
        <v>0</v>
      </c>
      <c r="G23" s="562">
        <v>62.72</v>
      </c>
      <c r="H23" s="562">
        <v>0</v>
      </c>
      <c r="I23" s="471"/>
      <c r="J23" s="789">
        <v>0</v>
      </c>
      <c r="K23" s="789"/>
      <c r="L23" s="71"/>
      <c r="M23" s="71"/>
      <c r="N23" s="71"/>
      <c r="O23" s="135"/>
    </row>
    <row r="24" spans="2:15" ht="16.5">
      <c r="B24" s="367"/>
      <c r="C24" s="368" t="s">
        <v>938</v>
      </c>
      <c r="D24" s="562">
        <v>54.44</v>
      </c>
      <c r="E24" s="562">
        <v>0</v>
      </c>
      <c r="F24" s="562">
        <v>0</v>
      </c>
      <c r="G24" s="562">
        <v>54.44</v>
      </c>
      <c r="H24" s="563">
        <v>-0.01</v>
      </c>
      <c r="I24" s="471"/>
      <c r="J24" s="789">
        <v>0</v>
      </c>
      <c r="K24" s="789"/>
      <c r="L24" s="71"/>
      <c r="M24" s="71"/>
      <c r="N24" s="71"/>
      <c r="O24" s="135"/>
    </row>
    <row r="25" spans="2:15" ht="16.5">
      <c r="B25" s="367"/>
      <c r="C25" s="368" t="s">
        <v>939</v>
      </c>
      <c r="D25" s="562">
        <v>11.67</v>
      </c>
      <c r="E25" s="562">
        <v>0</v>
      </c>
      <c r="F25" s="562">
        <v>0</v>
      </c>
      <c r="G25" s="562">
        <v>11.67</v>
      </c>
      <c r="H25" s="563">
        <v>-0.02</v>
      </c>
      <c r="I25" s="471"/>
      <c r="J25" s="789">
        <v>0</v>
      </c>
      <c r="K25" s="789"/>
      <c r="L25" s="71"/>
      <c r="M25" s="71"/>
      <c r="N25" s="71"/>
      <c r="O25" s="135"/>
    </row>
    <row r="26" spans="2:15" ht="16.5">
      <c r="B26" s="367"/>
      <c r="C26" s="368" t="s">
        <v>940</v>
      </c>
      <c r="D26" s="562">
        <v>25.77</v>
      </c>
      <c r="E26" s="562">
        <v>0</v>
      </c>
      <c r="F26" s="562">
        <v>0</v>
      </c>
      <c r="G26" s="562">
        <v>25.77</v>
      </c>
      <c r="H26" s="562">
        <v>0</v>
      </c>
      <c r="I26" s="471"/>
      <c r="J26" s="789">
        <v>0</v>
      </c>
      <c r="K26" s="789"/>
      <c r="L26" s="71"/>
      <c r="M26" s="71"/>
      <c r="N26" s="71"/>
      <c r="O26" s="135"/>
    </row>
    <row r="27" spans="2:15" ht="16.5">
      <c r="B27" s="367"/>
      <c r="C27" s="368" t="s">
        <v>941</v>
      </c>
      <c r="D27" s="562">
        <v>128.56</v>
      </c>
      <c r="E27" s="562">
        <v>0</v>
      </c>
      <c r="F27" s="562">
        <v>0</v>
      </c>
      <c r="G27" s="562">
        <v>128.56</v>
      </c>
      <c r="H27" s="562">
        <v>0</v>
      </c>
      <c r="I27" s="471"/>
      <c r="J27" s="789">
        <v>0</v>
      </c>
      <c r="K27" s="789"/>
      <c r="L27" s="71"/>
      <c r="M27" s="71"/>
      <c r="N27" s="71"/>
      <c r="O27" s="135"/>
    </row>
    <row r="28" spans="2:15" ht="16.5">
      <c r="B28" s="367"/>
      <c r="C28" s="368" t="s">
        <v>942</v>
      </c>
      <c r="D28" s="562">
        <v>38.76</v>
      </c>
      <c r="E28" s="562">
        <v>0</v>
      </c>
      <c r="F28" s="562">
        <v>0</v>
      </c>
      <c r="G28" s="562">
        <v>37.299999999999997</v>
      </c>
      <c r="H28" s="563">
        <v>-0.01</v>
      </c>
      <c r="I28" s="471"/>
      <c r="J28" s="789">
        <v>0</v>
      </c>
      <c r="K28" s="789"/>
      <c r="L28" s="71"/>
      <c r="M28" s="71"/>
      <c r="N28" s="71"/>
      <c r="O28" s="135"/>
    </row>
    <row r="29" spans="2:15" ht="15.75">
      <c r="B29" s="324" t="s">
        <v>854</v>
      </c>
      <c r="C29" s="369" t="s">
        <v>943</v>
      </c>
      <c r="D29" s="562">
        <v>13.48</v>
      </c>
      <c r="E29" s="562">
        <v>0.02</v>
      </c>
      <c r="F29" s="562">
        <v>0.02</v>
      </c>
      <c r="G29" s="562">
        <v>13.48</v>
      </c>
      <c r="H29" s="563">
        <v>-0.05</v>
      </c>
      <c r="I29" s="471"/>
      <c r="J29" s="789">
        <v>0</v>
      </c>
      <c r="K29" s="789"/>
      <c r="L29" s="71"/>
      <c r="M29" s="71"/>
      <c r="N29" s="71"/>
      <c r="O29" s="135"/>
    </row>
    <row r="30" spans="2:15" ht="15.75">
      <c r="B30" s="324" t="s">
        <v>856</v>
      </c>
      <c r="C30" s="366" t="s">
        <v>944</v>
      </c>
      <c r="D30" s="528">
        <v>897.46</v>
      </c>
      <c r="E30" s="528">
        <v>7.53</v>
      </c>
      <c r="F30" s="528">
        <v>7.53</v>
      </c>
      <c r="G30" s="545"/>
      <c r="H30" s="545"/>
      <c r="I30" s="528">
        <v>8.5500000000000007</v>
      </c>
      <c r="J30" s="787"/>
      <c r="K30" s="787"/>
      <c r="L30" s="71"/>
      <c r="M30" s="71"/>
      <c r="N30" s="71"/>
      <c r="O30" s="135"/>
    </row>
    <row r="31" spans="2:15" ht="16.5">
      <c r="B31" s="322" t="s">
        <v>858</v>
      </c>
      <c r="C31" s="368" t="s">
        <v>500</v>
      </c>
      <c r="D31" s="562">
        <v>0</v>
      </c>
      <c r="E31" s="562">
        <v>0</v>
      </c>
      <c r="F31" s="562">
        <v>0</v>
      </c>
      <c r="G31" s="471"/>
      <c r="H31" s="471"/>
      <c r="I31" s="562">
        <v>0</v>
      </c>
      <c r="J31" s="787"/>
      <c r="K31" s="787"/>
      <c r="L31" s="71"/>
      <c r="M31" s="71"/>
      <c r="N31" s="71"/>
      <c r="O31" s="135"/>
    </row>
    <row r="32" spans="2:15" ht="16.5">
      <c r="B32" s="324" t="s">
        <v>860</v>
      </c>
      <c r="C32" s="368" t="s">
        <v>925</v>
      </c>
      <c r="D32" s="562">
        <v>279.12</v>
      </c>
      <c r="E32" s="562">
        <v>2.97</v>
      </c>
      <c r="F32" s="562">
        <v>2.97</v>
      </c>
      <c r="G32" s="471"/>
      <c r="H32" s="471"/>
      <c r="I32" s="562">
        <v>3.08</v>
      </c>
      <c r="J32" s="787"/>
      <c r="K32" s="787"/>
      <c r="L32" s="71"/>
      <c r="M32" s="71"/>
      <c r="N32" s="71"/>
      <c r="O32" s="135"/>
    </row>
    <row r="33" spans="2:15" ht="16.5">
      <c r="B33" s="324" t="s">
        <v>861</v>
      </c>
      <c r="C33" s="368" t="s">
        <v>926</v>
      </c>
      <c r="D33" s="562">
        <v>226.84</v>
      </c>
      <c r="E33" s="562">
        <v>3.15</v>
      </c>
      <c r="F33" s="562">
        <v>3.15</v>
      </c>
      <c r="G33" s="471"/>
      <c r="H33" s="471"/>
      <c r="I33" s="562">
        <v>2.2799999999999998</v>
      </c>
      <c r="J33" s="787"/>
      <c r="K33" s="787"/>
      <c r="L33" s="71"/>
      <c r="M33" s="71"/>
      <c r="N33" s="71"/>
      <c r="O33" s="135"/>
    </row>
    <row r="34" spans="2:15" ht="16.5">
      <c r="B34" s="373" t="s">
        <v>862</v>
      </c>
      <c r="C34" s="372" t="s">
        <v>927</v>
      </c>
      <c r="D34" s="566">
        <v>200.7</v>
      </c>
      <c r="E34" s="566">
        <v>1.1100000000000001</v>
      </c>
      <c r="F34" s="566">
        <v>1.1100000000000001</v>
      </c>
      <c r="G34" s="472"/>
      <c r="H34" s="472"/>
      <c r="I34" s="566">
        <v>2.25</v>
      </c>
      <c r="J34" s="791"/>
      <c r="K34" s="791"/>
      <c r="L34" s="71"/>
      <c r="M34" s="71"/>
      <c r="N34" s="71"/>
      <c r="O34" s="135"/>
    </row>
    <row r="35" spans="2:15" ht="16.5">
      <c r="B35" s="324" t="s">
        <v>863</v>
      </c>
      <c r="C35" s="368" t="s">
        <v>928</v>
      </c>
      <c r="D35" s="562">
        <v>167.49</v>
      </c>
      <c r="E35" s="562">
        <v>0</v>
      </c>
      <c r="F35" s="562">
        <v>0</v>
      </c>
      <c r="G35" s="471"/>
      <c r="H35" s="471"/>
      <c r="I35" s="562">
        <v>0.71</v>
      </c>
      <c r="J35" s="791"/>
      <c r="K35" s="791"/>
      <c r="L35" s="71"/>
      <c r="M35" s="71"/>
      <c r="N35" s="71"/>
      <c r="O35" s="135"/>
    </row>
    <row r="36" spans="2:15" ht="16.5">
      <c r="B36" s="324"/>
      <c r="C36" s="368" t="s">
        <v>929</v>
      </c>
      <c r="D36" s="562">
        <v>20.03</v>
      </c>
      <c r="E36" s="562">
        <v>0.3</v>
      </c>
      <c r="F36" s="562">
        <v>0.3</v>
      </c>
      <c r="G36" s="471"/>
      <c r="H36" s="471"/>
      <c r="I36" s="562">
        <v>0.21</v>
      </c>
      <c r="J36" s="791"/>
      <c r="K36" s="791"/>
      <c r="L36" s="71"/>
      <c r="M36" s="71"/>
      <c r="N36" s="71"/>
      <c r="O36" s="135"/>
    </row>
    <row r="37" spans="2:15" ht="16.5">
      <c r="B37" s="324"/>
      <c r="C37" s="368" t="s">
        <v>945</v>
      </c>
      <c r="D37" s="562">
        <v>2.0299999999999998</v>
      </c>
      <c r="E37" s="562">
        <v>0</v>
      </c>
      <c r="F37" s="562">
        <v>0</v>
      </c>
      <c r="G37" s="471"/>
      <c r="H37" s="471"/>
      <c r="I37" s="562">
        <v>0</v>
      </c>
      <c r="J37" s="791"/>
      <c r="K37" s="791"/>
      <c r="L37" s="71"/>
      <c r="M37" s="71"/>
      <c r="N37" s="71"/>
      <c r="O37" s="135"/>
    </row>
    <row r="38" spans="2:15">
      <c r="B38" s="324" t="s">
        <v>864</v>
      </c>
      <c r="C38" s="369" t="s">
        <v>943</v>
      </c>
      <c r="D38" s="562">
        <v>1.26</v>
      </c>
      <c r="E38" s="562">
        <v>0</v>
      </c>
      <c r="F38" s="562">
        <v>0</v>
      </c>
      <c r="G38" s="471"/>
      <c r="H38" s="471"/>
      <c r="I38" s="562">
        <v>0.01</v>
      </c>
      <c r="J38" s="787"/>
      <c r="K38" s="787"/>
      <c r="L38" s="67"/>
      <c r="M38" s="70"/>
      <c r="N38" s="70"/>
      <c r="O38" s="135"/>
    </row>
    <row r="39" spans="2:15" ht="15.75">
      <c r="B39" s="374" t="s">
        <v>865</v>
      </c>
      <c r="C39" s="366" t="s">
        <v>141</v>
      </c>
      <c r="D39" s="528">
        <v>5606.56</v>
      </c>
      <c r="E39" s="528">
        <v>162.54</v>
      </c>
      <c r="F39" s="528">
        <v>162.54</v>
      </c>
      <c r="G39" s="528">
        <v>4707.6400000000003</v>
      </c>
      <c r="H39" s="527">
        <v>-183.83</v>
      </c>
      <c r="I39" s="528">
        <v>8.5500000000000007</v>
      </c>
      <c r="J39" s="792">
        <v>0</v>
      </c>
      <c r="K39" s="792"/>
      <c r="L39" s="71"/>
      <c r="M39" s="71"/>
      <c r="N39" s="71"/>
      <c r="O39" s="135"/>
    </row>
    <row r="40" spans="2:15">
      <c r="B40" s="793"/>
      <c r="C40" s="793"/>
      <c r="D40" s="793"/>
      <c r="E40" s="793"/>
      <c r="F40" s="793"/>
      <c r="G40" s="793"/>
      <c r="H40" s="793"/>
      <c r="I40" s="793"/>
      <c r="J40" s="793"/>
      <c r="K40" s="794"/>
      <c r="L40" s="794"/>
      <c r="M40" s="794"/>
      <c r="N40" s="794"/>
      <c r="O40" s="794"/>
    </row>
    <row r="41" spans="2:15" ht="15.75">
      <c r="B41" s="795"/>
      <c r="C41" s="795"/>
      <c r="D41" s="795"/>
      <c r="E41" s="795"/>
      <c r="F41" s="795"/>
      <c r="G41" s="795"/>
      <c r="H41" s="795"/>
      <c r="I41" s="795"/>
      <c r="J41" s="795"/>
      <c r="K41" s="794"/>
      <c r="L41" s="794"/>
      <c r="M41" s="794"/>
      <c r="N41" s="794"/>
      <c r="O41" s="794"/>
    </row>
    <row r="42" spans="2:15">
      <c r="B42" s="793"/>
      <c r="C42" s="793"/>
      <c r="D42" s="793"/>
      <c r="E42" s="793"/>
      <c r="F42" s="793"/>
      <c r="G42" s="793"/>
      <c r="H42" s="793"/>
      <c r="I42" s="793"/>
      <c r="J42" s="793"/>
      <c r="K42" s="794"/>
      <c r="L42" s="794"/>
      <c r="M42" s="794"/>
      <c r="N42" s="794"/>
      <c r="O42" s="794"/>
    </row>
    <row r="43" spans="2:15">
      <c r="B43" s="790"/>
      <c r="C43" s="790"/>
      <c r="D43" s="790"/>
      <c r="E43" s="790"/>
      <c r="F43" s="790"/>
      <c r="G43" s="790"/>
      <c r="H43" s="790"/>
      <c r="I43" s="790"/>
      <c r="J43" s="790"/>
      <c r="K43" s="790"/>
      <c r="L43" s="790"/>
      <c r="M43" s="790"/>
      <c r="N43" s="790"/>
      <c r="O43" s="790"/>
    </row>
    <row r="44" spans="2:15" ht="60" customHeight="1">
      <c r="B44" s="790"/>
      <c r="C44" s="790"/>
      <c r="D44" s="790"/>
      <c r="E44" s="790"/>
      <c r="F44" s="790"/>
      <c r="G44" s="790"/>
      <c r="H44" s="790"/>
      <c r="I44" s="790"/>
      <c r="J44" s="790"/>
      <c r="K44" s="790"/>
      <c r="L44" s="790"/>
      <c r="M44" s="790"/>
      <c r="N44" s="790"/>
      <c r="O44" s="790"/>
    </row>
    <row r="45" spans="2:15">
      <c r="B45" s="790"/>
      <c r="C45" s="790"/>
      <c r="D45" s="790"/>
      <c r="E45" s="790"/>
      <c r="F45" s="790"/>
      <c r="G45" s="790"/>
      <c r="H45" s="790"/>
      <c r="I45" s="790"/>
      <c r="J45" s="790"/>
      <c r="K45" s="790"/>
      <c r="L45" s="790"/>
      <c r="M45" s="790"/>
      <c r="N45" s="790"/>
      <c r="O45" s="790"/>
    </row>
    <row r="46" spans="2:15">
      <c r="B46" s="790"/>
      <c r="C46" s="790"/>
      <c r="D46" s="790"/>
      <c r="E46" s="790"/>
      <c r="F46" s="790"/>
      <c r="G46" s="790"/>
      <c r="H46" s="790"/>
      <c r="I46" s="790"/>
      <c r="J46" s="790"/>
      <c r="K46" s="790"/>
      <c r="L46" s="790"/>
      <c r="M46" s="790"/>
      <c r="N46" s="790"/>
      <c r="O46" s="790"/>
    </row>
    <row r="47" spans="2:15" ht="24" customHeight="1">
      <c r="B47" s="790"/>
      <c r="C47" s="790"/>
      <c r="D47" s="790"/>
      <c r="E47" s="790"/>
      <c r="F47" s="790"/>
      <c r="G47" s="790"/>
      <c r="H47" s="790"/>
      <c r="I47" s="790"/>
      <c r="J47" s="790"/>
      <c r="K47" s="790"/>
      <c r="L47" s="790"/>
      <c r="M47" s="790"/>
      <c r="N47" s="790"/>
      <c r="O47" s="790"/>
    </row>
    <row r="48" spans="2:15" ht="24" customHeight="1">
      <c r="B48" s="790"/>
      <c r="C48" s="790"/>
      <c r="D48" s="790"/>
      <c r="E48" s="790"/>
      <c r="F48" s="790"/>
      <c r="G48" s="790"/>
      <c r="H48" s="790"/>
      <c r="I48" s="790"/>
      <c r="J48" s="790"/>
      <c r="K48" s="790"/>
      <c r="L48" s="790"/>
      <c r="M48" s="790"/>
      <c r="N48" s="790"/>
      <c r="O48" s="790"/>
    </row>
    <row r="49" spans="2:15">
      <c r="B49" s="793"/>
      <c r="C49" s="793"/>
      <c r="D49" s="793"/>
      <c r="E49" s="793"/>
      <c r="F49" s="793"/>
      <c r="G49" s="793"/>
      <c r="H49" s="793"/>
      <c r="I49" s="793"/>
      <c r="J49" s="793"/>
      <c r="K49" s="794"/>
      <c r="L49" s="794"/>
      <c r="M49" s="794"/>
      <c r="N49" s="794"/>
      <c r="O49" s="794"/>
    </row>
    <row r="50" spans="2:15">
      <c r="B50" s="790"/>
      <c r="C50" s="790"/>
      <c r="D50" s="790"/>
      <c r="E50" s="790"/>
      <c r="F50" s="790"/>
      <c r="G50" s="790"/>
      <c r="H50" s="790"/>
      <c r="I50" s="790"/>
      <c r="J50" s="790"/>
      <c r="K50" s="790"/>
      <c r="L50" s="790"/>
      <c r="M50" s="790"/>
      <c r="N50" s="790"/>
      <c r="O50" s="790"/>
    </row>
    <row r="51" spans="2:15" ht="24" customHeight="1">
      <c r="B51" s="796"/>
      <c r="C51" s="796"/>
      <c r="D51" s="796"/>
      <c r="E51" s="796"/>
      <c r="F51" s="796"/>
      <c r="G51" s="796"/>
      <c r="H51" s="796"/>
      <c r="I51" s="796"/>
      <c r="J51" s="796"/>
      <c r="K51" s="796"/>
      <c r="L51" s="796"/>
      <c r="M51" s="796"/>
      <c r="N51" s="796"/>
      <c r="O51" s="796"/>
    </row>
    <row r="52" spans="2:15" ht="24" customHeight="1">
      <c r="B52" s="796"/>
      <c r="C52" s="796"/>
      <c r="D52" s="796"/>
      <c r="E52" s="796"/>
      <c r="F52" s="796"/>
      <c r="G52" s="796"/>
      <c r="H52" s="796"/>
      <c r="I52" s="796"/>
      <c r="J52" s="796"/>
      <c r="K52" s="796"/>
      <c r="L52" s="796"/>
      <c r="M52" s="796"/>
      <c r="N52" s="796"/>
      <c r="O52" s="796"/>
    </row>
  </sheetData>
  <mergeCells count="59">
    <mergeCell ref="J24:K24"/>
    <mergeCell ref="J25:K25"/>
    <mergeCell ref="J26:K26"/>
    <mergeCell ref="J27:K27"/>
    <mergeCell ref="J28:K28"/>
    <mergeCell ref="J19:K19"/>
    <mergeCell ref="J20:K20"/>
    <mergeCell ref="J21:K21"/>
    <mergeCell ref="J22:K22"/>
    <mergeCell ref="J23:K23"/>
    <mergeCell ref="B50:O50"/>
    <mergeCell ref="B51:O51"/>
    <mergeCell ref="B52:O52"/>
    <mergeCell ref="B45:O45"/>
    <mergeCell ref="B46:O46"/>
    <mergeCell ref="B47:O47"/>
    <mergeCell ref="B48:O48"/>
    <mergeCell ref="B49:J49"/>
    <mergeCell ref="K49:O49"/>
    <mergeCell ref="B44:O44"/>
    <mergeCell ref="J34:K34"/>
    <mergeCell ref="J35:K35"/>
    <mergeCell ref="J38:K38"/>
    <mergeCell ref="J39:K39"/>
    <mergeCell ref="B40:J40"/>
    <mergeCell ref="K40:O40"/>
    <mergeCell ref="B41:J41"/>
    <mergeCell ref="K41:O41"/>
    <mergeCell ref="B42:J42"/>
    <mergeCell ref="K42:O42"/>
    <mergeCell ref="B43:O43"/>
    <mergeCell ref="J36:K36"/>
    <mergeCell ref="J37:K37"/>
    <mergeCell ref="J33:K33"/>
    <mergeCell ref="G7:G8"/>
    <mergeCell ref="J9:K9"/>
    <mergeCell ref="J10:K10"/>
    <mergeCell ref="J11:K11"/>
    <mergeCell ref="J12:K12"/>
    <mergeCell ref="J13:K13"/>
    <mergeCell ref="J14:K14"/>
    <mergeCell ref="J29:K29"/>
    <mergeCell ref="J30:K30"/>
    <mergeCell ref="J31:K31"/>
    <mergeCell ref="J32:K32"/>
    <mergeCell ref="J15:K15"/>
    <mergeCell ref="J16:K16"/>
    <mergeCell ref="J17:K17"/>
    <mergeCell ref="J18:K18"/>
    <mergeCell ref="B2:F2"/>
    <mergeCell ref="B3:F3"/>
    <mergeCell ref="B4:K4"/>
    <mergeCell ref="J5:K5"/>
    <mergeCell ref="D6:G6"/>
    <mergeCell ref="H6:H8"/>
    <mergeCell ref="I6:I8"/>
    <mergeCell ref="J6:K8"/>
    <mergeCell ref="D7:D8"/>
    <mergeCell ref="E7:F7"/>
  </mergeCells>
  <pageMargins left="0.7" right="0.7" top="0.75" bottom="0.75" header="0.3" footer="0.3"/>
  <pageSetup orientation="portrait" horizontalDpi="1200" verticalDpi="1200" r:id="rId1"/>
  <ignoredErrors>
    <ignoredError sqref="B9:B39"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K47"/>
  <sheetViews>
    <sheetView showGridLines="0" zoomScale="90" zoomScaleNormal="90" workbookViewId="0"/>
  </sheetViews>
  <sheetFormatPr baseColWidth="10" defaultColWidth="9.140625" defaultRowHeight="15"/>
  <cols>
    <col min="1" max="1" width="3.5703125" style="66" customWidth="1"/>
    <col min="2" max="2" width="5.5703125" style="66" customWidth="1"/>
    <col min="3" max="3" width="67" style="66" customWidth="1"/>
    <col min="4" max="8" width="14.7109375" style="66" customWidth="1"/>
    <col min="9" max="9" width="19.28515625" style="66" customWidth="1"/>
    <col min="10" max="16384" width="9.140625" style="66"/>
  </cols>
  <sheetData>
    <row r="2" spans="2:11" ht="18.75">
      <c r="B2" s="181" t="s">
        <v>946</v>
      </c>
      <c r="C2" s="181"/>
      <c r="D2" s="181"/>
      <c r="E2" s="181"/>
      <c r="F2" s="181"/>
      <c r="G2" s="181"/>
      <c r="H2" s="181"/>
      <c r="I2" s="181"/>
      <c r="J2" s="181"/>
      <c r="K2" s="181"/>
    </row>
    <row r="3" spans="2:11">
      <c r="B3" s="778" t="s">
        <v>99</v>
      </c>
      <c r="C3" s="778"/>
      <c r="D3" s="778"/>
      <c r="E3" s="778"/>
      <c r="F3" s="778"/>
      <c r="G3" s="794"/>
      <c r="H3" s="794"/>
      <c r="I3" s="794"/>
      <c r="J3" s="794"/>
      <c r="K3" s="794"/>
    </row>
    <row r="5" spans="2:11" ht="15.75">
      <c r="B5" s="71"/>
      <c r="C5" s="71"/>
      <c r="D5" s="71"/>
      <c r="E5" s="71"/>
      <c r="F5" s="71"/>
      <c r="G5" s="794"/>
      <c r="H5" s="794"/>
      <c r="I5" s="794"/>
      <c r="J5" s="794"/>
      <c r="K5" s="794"/>
    </row>
    <row r="6" spans="2:11" ht="15.75">
      <c r="B6" s="71"/>
      <c r="C6" s="71"/>
      <c r="D6" s="370" t="s">
        <v>102</v>
      </c>
      <c r="E6" s="370" t="s">
        <v>103</v>
      </c>
      <c r="F6" s="370" t="s">
        <v>104</v>
      </c>
      <c r="G6" s="370" t="s">
        <v>235</v>
      </c>
      <c r="H6" s="370" t="s">
        <v>143</v>
      </c>
      <c r="I6" s="370" t="s">
        <v>236</v>
      </c>
      <c r="J6" s="797"/>
      <c r="K6" s="797"/>
    </row>
    <row r="7" spans="2:11" ht="15.75">
      <c r="B7" s="71"/>
      <c r="C7" s="71"/>
      <c r="D7" s="781" t="s">
        <v>947</v>
      </c>
      <c r="E7" s="782"/>
      <c r="F7" s="782"/>
      <c r="G7" s="782"/>
      <c r="H7" s="783" t="s">
        <v>918</v>
      </c>
      <c r="I7" s="783" t="s">
        <v>920</v>
      </c>
      <c r="J7" s="797"/>
      <c r="K7" s="797"/>
    </row>
    <row r="8" spans="2:11" ht="15.75">
      <c r="B8" s="71"/>
      <c r="C8" s="71"/>
      <c r="D8" s="784"/>
      <c r="E8" s="786" t="s">
        <v>921</v>
      </c>
      <c r="F8" s="782"/>
      <c r="G8" s="783" t="s">
        <v>948</v>
      </c>
      <c r="H8" s="783"/>
      <c r="I8" s="783"/>
      <c r="J8" s="797"/>
      <c r="K8" s="797"/>
    </row>
    <row r="9" spans="2:11" ht="62.25" customHeight="1">
      <c r="B9" s="71"/>
      <c r="C9" s="71"/>
      <c r="D9" s="799"/>
      <c r="E9" s="392"/>
      <c r="F9" s="393" t="s">
        <v>923</v>
      </c>
      <c r="G9" s="783"/>
      <c r="H9" s="783"/>
      <c r="I9" s="783"/>
      <c r="J9" s="797"/>
      <c r="K9" s="797"/>
    </row>
    <row r="10" spans="2:11">
      <c r="B10" s="322" t="s">
        <v>584</v>
      </c>
      <c r="C10" s="323" t="s">
        <v>949</v>
      </c>
      <c r="D10" s="473">
        <v>35.799999999999997</v>
      </c>
      <c r="E10" s="473">
        <v>3</v>
      </c>
      <c r="F10" s="473">
        <v>3</v>
      </c>
      <c r="G10" s="473">
        <v>35.799999999999997</v>
      </c>
      <c r="H10" s="474">
        <v>-2.4</v>
      </c>
      <c r="I10" s="473">
        <v>0</v>
      </c>
      <c r="J10" s="798"/>
      <c r="K10" s="798"/>
    </row>
    <row r="11" spans="2:11">
      <c r="B11" s="375" t="s">
        <v>609</v>
      </c>
      <c r="C11" s="323" t="s">
        <v>950</v>
      </c>
      <c r="D11" s="475">
        <v>13.6</v>
      </c>
      <c r="E11" s="475">
        <v>0</v>
      </c>
      <c r="F11" s="475">
        <v>0</v>
      </c>
      <c r="G11" s="475">
        <v>13.6</v>
      </c>
      <c r="H11" s="476">
        <v>-0.1</v>
      </c>
      <c r="I11" s="475">
        <v>0</v>
      </c>
      <c r="J11" s="798"/>
      <c r="K11" s="798"/>
    </row>
    <row r="12" spans="2:11">
      <c r="B12" s="375" t="s">
        <v>846</v>
      </c>
      <c r="C12" s="323" t="s">
        <v>951</v>
      </c>
      <c r="D12" s="475">
        <v>369.7</v>
      </c>
      <c r="E12" s="475">
        <v>24.1</v>
      </c>
      <c r="F12" s="475">
        <v>24.1</v>
      </c>
      <c r="G12" s="475">
        <v>369.7</v>
      </c>
      <c r="H12" s="476">
        <v>-26.1</v>
      </c>
      <c r="I12" s="475">
        <v>0</v>
      </c>
      <c r="J12" s="798"/>
      <c r="K12" s="798"/>
    </row>
    <row r="13" spans="2:11">
      <c r="B13" s="375" t="s">
        <v>848</v>
      </c>
      <c r="C13" s="323" t="s">
        <v>952</v>
      </c>
      <c r="D13" s="475">
        <v>20.100000000000001</v>
      </c>
      <c r="E13" s="475">
        <v>0</v>
      </c>
      <c r="F13" s="475">
        <v>0</v>
      </c>
      <c r="G13" s="475">
        <v>20.100000000000001</v>
      </c>
      <c r="H13" s="476">
        <v>-0.7</v>
      </c>
      <c r="I13" s="475">
        <v>0</v>
      </c>
      <c r="J13" s="798"/>
      <c r="K13" s="798"/>
    </row>
    <row r="14" spans="2:11">
      <c r="B14" s="375" t="s">
        <v>850</v>
      </c>
      <c r="C14" s="323" t="s">
        <v>953</v>
      </c>
      <c r="D14" s="475">
        <v>15.6</v>
      </c>
      <c r="E14" s="475">
        <v>0.1</v>
      </c>
      <c r="F14" s="475">
        <v>0.1</v>
      </c>
      <c r="G14" s="475">
        <v>15.6</v>
      </c>
      <c r="H14" s="476">
        <v>-0.2</v>
      </c>
      <c r="I14" s="475">
        <v>0</v>
      </c>
      <c r="J14" s="798"/>
      <c r="K14" s="798"/>
    </row>
    <row r="15" spans="2:11">
      <c r="B15" s="375" t="s">
        <v>852</v>
      </c>
      <c r="C15" s="323" t="s">
        <v>954</v>
      </c>
      <c r="D15" s="475">
        <v>165.4</v>
      </c>
      <c r="E15" s="475">
        <v>5.4</v>
      </c>
      <c r="F15" s="475">
        <v>5.4</v>
      </c>
      <c r="G15" s="475">
        <v>165.4</v>
      </c>
      <c r="H15" s="476">
        <v>-6.9</v>
      </c>
      <c r="I15" s="475">
        <v>0</v>
      </c>
      <c r="J15" s="798"/>
      <c r="K15" s="798"/>
    </row>
    <row r="16" spans="2:11">
      <c r="B16" s="375" t="s">
        <v>854</v>
      </c>
      <c r="C16" s="323" t="s">
        <v>955</v>
      </c>
      <c r="D16" s="475">
        <v>349.5</v>
      </c>
      <c r="E16" s="475">
        <v>13.8</v>
      </c>
      <c r="F16" s="475">
        <v>13.8</v>
      </c>
      <c r="G16" s="475">
        <v>349.5</v>
      </c>
      <c r="H16" s="476">
        <v>-16</v>
      </c>
      <c r="I16" s="475">
        <v>0</v>
      </c>
      <c r="J16" s="798"/>
      <c r="K16" s="798"/>
    </row>
    <row r="17" spans="2:11">
      <c r="B17" s="375" t="s">
        <v>856</v>
      </c>
      <c r="C17" s="323" t="s">
        <v>956</v>
      </c>
      <c r="D17" s="475">
        <v>78.900000000000006</v>
      </c>
      <c r="E17" s="475">
        <v>4</v>
      </c>
      <c r="F17" s="475">
        <v>4</v>
      </c>
      <c r="G17" s="475">
        <v>78.900000000000006</v>
      </c>
      <c r="H17" s="476">
        <v>-4</v>
      </c>
      <c r="I17" s="475">
        <v>0</v>
      </c>
      <c r="J17" s="798"/>
      <c r="K17" s="798"/>
    </row>
    <row r="18" spans="2:11">
      <c r="B18" s="322" t="s">
        <v>858</v>
      </c>
      <c r="C18" s="323" t="s">
        <v>957</v>
      </c>
      <c r="D18" s="475">
        <v>53.2</v>
      </c>
      <c r="E18" s="475">
        <v>6.1</v>
      </c>
      <c r="F18" s="475">
        <v>6.1</v>
      </c>
      <c r="G18" s="475">
        <v>53.2</v>
      </c>
      <c r="H18" s="476">
        <v>-5.0999999999999996</v>
      </c>
      <c r="I18" s="475">
        <v>0</v>
      </c>
      <c r="J18" s="798"/>
      <c r="K18" s="798"/>
    </row>
    <row r="19" spans="2:11">
      <c r="B19" s="375" t="s">
        <v>860</v>
      </c>
      <c r="C19" s="323" t="s">
        <v>958</v>
      </c>
      <c r="D19" s="475">
        <v>34.799999999999997</v>
      </c>
      <c r="E19" s="475">
        <v>0.7</v>
      </c>
      <c r="F19" s="475">
        <v>0.7</v>
      </c>
      <c r="G19" s="475">
        <v>34.799999999999997</v>
      </c>
      <c r="H19" s="476">
        <v>-0.9</v>
      </c>
      <c r="I19" s="475">
        <v>0</v>
      </c>
      <c r="J19" s="800"/>
      <c r="K19" s="800"/>
    </row>
    <row r="20" spans="2:11">
      <c r="B20" s="375" t="s">
        <v>861</v>
      </c>
      <c r="C20" s="323" t="s">
        <v>959</v>
      </c>
      <c r="D20" s="475">
        <v>5.3</v>
      </c>
      <c r="E20" s="475">
        <v>0</v>
      </c>
      <c r="F20" s="475">
        <v>0</v>
      </c>
      <c r="G20" s="475">
        <v>5.3</v>
      </c>
      <c r="H20" s="476">
        <v>-0.5</v>
      </c>
      <c r="I20" s="475">
        <v>0</v>
      </c>
      <c r="J20" s="800"/>
      <c r="K20" s="800"/>
    </row>
    <row r="21" spans="2:11">
      <c r="B21" s="375" t="s">
        <v>862</v>
      </c>
      <c r="C21" s="323" t="s">
        <v>960</v>
      </c>
      <c r="D21" s="475">
        <v>31.1</v>
      </c>
      <c r="E21" s="475">
        <v>0.1</v>
      </c>
      <c r="F21" s="475">
        <v>0.1</v>
      </c>
      <c r="G21" s="475">
        <v>31.1</v>
      </c>
      <c r="H21" s="476">
        <v>-0.7</v>
      </c>
      <c r="I21" s="475">
        <v>0</v>
      </c>
      <c r="J21" s="136"/>
      <c r="K21" s="136"/>
    </row>
    <row r="22" spans="2:11">
      <c r="B22" s="375" t="s">
        <v>863</v>
      </c>
      <c r="C22" s="323" t="s">
        <v>961</v>
      </c>
      <c r="D22" s="475">
        <v>59.7</v>
      </c>
      <c r="E22" s="475">
        <v>2.2000000000000002</v>
      </c>
      <c r="F22" s="475">
        <v>2.2000000000000002</v>
      </c>
      <c r="G22" s="475">
        <v>59.7</v>
      </c>
      <c r="H22" s="476">
        <v>-2.2999999999999998</v>
      </c>
      <c r="I22" s="475">
        <v>0</v>
      </c>
      <c r="J22" s="800"/>
      <c r="K22" s="800"/>
    </row>
    <row r="23" spans="2:11">
      <c r="B23" s="375" t="s">
        <v>864</v>
      </c>
      <c r="C23" s="323" t="s">
        <v>962</v>
      </c>
      <c r="D23" s="475">
        <v>33.6</v>
      </c>
      <c r="E23" s="475">
        <v>2.1</v>
      </c>
      <c r="F23" s="475">
        <v>2.1</v>
      </c>
      <c r="G23" s="475">
        <v>33.6</v>
      </c>
      <c r="H23" s="476">
        <v>-2.4</v>
      </c>
      <c r="I23" s="475">
        <v>0</v>
      </c>
      <c r="J23" s="800"/>
      <c r="K23" s="800"/>
    </row>
    <row r="24" spans="2:11">
      <c r="B24" s="322" t="s">
        <v>865</v>
      </c>
      <c r="C24" s="323" t="s">
        <v>963</v>
      </c>
      <c r="D24" s="475">
        <v>0</v>
      </c>
      <c r="E24" s="475">
        <v>0</v>
      </c>
      <c r="F24" s="475">
        <v>0</v>
      </c>
      <c r="G24" s="475">
        <v>0</v>
      </c>
      <c r="H24" s="475">
        <v>0</v>
      </c>
      <c r="I24" s="475">
        <v>0</v>
      </c>
      <c r="J24" s="800"/>
      <c r="K24" s="800"/>
    </row>
    <row r="25" spans="2:11">
      <c r="B25" s="375" t="s">
        <v>867</v>
      </c>
      <c r="C25" s="323" t="s">
        <v>964</v>
      </c>
      <c r="D25" s="475">
        <v>2.2000000000000002</v>
      </c>
      <c r="E25" s="475">
        <v>0</v>
      </c>
      <c r="F25" s="475">
        <v>0</v>
      </c>
      <c r="G25" s="475">
        <v>2.2000000000000002</v>
      </c>
      <c r="H25" s="475">
        <v>0</v>
      </c>
      <c r="I25" s="475">
        <v>0</v>
      </c>
      <c r="J25" s="800"/>
      <c r="K25" s="800"/>
    </row>
    <row r="26" spans="2:11">
      <c r="B26" s="375" t="s">
        <v>868</v>
      </c>
      <c r="C26" s="323" t="s">
        <v>965</v>
      </c>
      <c r="D26" s="475">
        <v>7.7</v>
      </c>
      <c r="E26" s="475">
        <v>1.2</v>
      </c>
      <c r="F26" s="475">
        <v>1.2</v>
      </c>
      <c r="G26" s="475">
        <v>7.7</v>
      </c>
      <c r="H26" s="476">
        <v>-0.7</v>
      </c>
      <c r="I26" s="475">
        <v>0</v>
      </c>
      <c r="J26" s="800"/>
      <c r="K26" s="800"/>
    </row>
    <row r="27" spans="2:11">
      <c r="B27" s="375" t="s">
        <v>869</v>
      </c>
      <c r="C27" s="323" t="s">
        <v>966</v>
      </c>
      <c r="D27" s="475">
        <v>4.9000000000000004</v>
      </c>
      <c r="E27" s="475">
        <v>0</v>
      </c>
      <c r="F27" s="475">
        <v>0</v>
      </c>
      <c r="G27" s="475">
        <v>4.9000000000000004</v>
      </c>
      <c r="H27" s="476">
        <v>-0.2</v>
      </c>
      <c r="I27" s="475">
        <v>0</v>
      </c>
      <c r="J27" s="800"/>
      <c r="K27" s="800"/>
    </row>
    <row r="28" spans="2:11">
      <c r="B28" s="375" t="s">
        <v>870</v>
      </c>
      <c r="C28" s="323" t="s">
        <v>967</v>
      </c>
      <c r="D28" s="475">
        <v>2.5</v>
      </c>
      <c r="E28" s="475">
        <v>0</v>
      </c>
      <c r="F28" s="475">
        <v>0</v>
      </c>
      <c r="G28" s="475">
        <v>2.5</v>
      </c>
      <c r="H28" s="476">
        <v>-0.1</v>
      </c>
      <c r="I28" s="475">
        <v>0</v>
      </c>
      <c r="J28" s="800"/>
      <c r="K28" s="800"/>
    </row>
    <row r="29" spans="2:11">
      <c r="B29" s="376" t="s">
        <v>871</v>
      </c>
      <c r="C29" s="328" t="s">
        <v>141</v>
      </c>
      <c r="D29" s="567">
        <v>1283.5999999999999</v>
      </c>
      <c r="E29" s="567">
        <v>62.7</v>
      </c>
      <c r="F29" s="567">
        <v>62.7</v>
      </c>
      <c r="G29" s="567">
        <v>1283.5999999999999</v>
      </c>
      <c r="H29" s="568">
        <v>-69.2</v>
      </c>
      <c r="I29" s="567">
        <v>0</v>
      </c>
      <c r="J29" s="800"/>
      <c r="K29" s="800"/>
    </row>
    <row r="30" spans="2:11" ht="15.75">
      <c r="B30" s="71"/>
      <c r="C30" s="119"/>
      <c r="D30" s="119"/>
      <c r="E30" s="119"/>
      <c r="F30" s="119"/>
      <c r="G30" s="802"/>
      <c r="H30" s="802"/>
      <c r="I30" s="802"/>
      <c r="J30" s="802"/>
      <c r="K30" s="120"/>
    </row>
    <row r="31" spans="2:11" ht="15.75">
      <c r="B31" s="803"/>
      <c r="C31" s="803"/>
      <c r="D31" s="803"/>
      <c r="E31" s="803"/>
      <c r="F31" s="71"/>
      <c r="G31" s="804"/>
      <c r="H31" s="804"/>
      <c r="I31" s="804"/>
      <c r="J31" s="804"/>
      <c r="K31" s="135"/>
    </row>
    <row r="32" spans="2:11" ht="15.75">
      <c r="B32" s="71"/>
      <c r="C32" s="71"/>
      <c r="D32" s="71"/>
      <c r="E32" s="71"/>
      <c r="F32" s="71"/>
      <c r="G32" s="804"/>
      <c r="H32" s="804"/>
      <c r="I32" s="804"/>
      <c r="J32" s="804"/>
      <c r="K32" s="135"/>
    </row>
    <row r="33" spans="2:11" ht="15.75">
      <c r="B33" s="803"/>
      <c r="C33" s="803"/>
      <c r="D33" s="803"/>
      <c r="E33" s="803"/>
      <c r="F33" s="71"/>
      <c r="G33" s="804"/>
      <c r="H33" s="804"/>
      <c r="I33" s="804"/>
      <c r="J33" s="804"/>
      <c r="K33" s="135"/>
    </row>
    <row r="34" spans="2:11">
      <c r="B34" s="801"/>
      <c r="C34" s="801"/>
      <c r="D34" s="801"/>
      <c r="E34" s="801"/>
      <c r="F34" s="801"/>
      <c r="G34" s="801"/>
      <c r="H34" s="801"/>
      <c r="I34" s="801"/>
      <c r="J34" s="801"/>
      <c r="K34" s="135"/>
    </row>
    <row r="35" spans="2:11">
      <c r="B35" s="790"/>
      <c r="C35" s="790"/>
      <c r="D35" s="790"/>
      <c r="E35" s="790"/>
      <c r="F35" s="790"/>
      <c r="G35" s="790"/>
      <c r="H35" s="790"/>
      <c r="I35" s="790"/>
      <c r="J35" s="790"/>
      <c r="K35" s="794"/>
    </row>
    <row r="36" spans="2:11">
      <c r="B36" s="796"/>
      <c r="C36" s="796"/>
      <c r="D36" s="796"/>
      <c r="E36" s="796"/>
      <c r="F36" s="796"/>
      <c r="G36" s="796"/>
      <c r="H36" s="796"/>
      <c r="I36" s="796"/>
      <c r="J36" s="796"/>
      <c r="K36" s="794"/>
    </row>
    <row r="37" spans="2:11">
      <c r="B37" s="790"/>
      <c r="C37" s="790"/>
      <c r="D37" s="790"/>
      <c r="E37" s="790"/>
      <c r="F37" s="790"/>
      <c r="G37" s="790"/>
      <c r="H37" s="790"/>
      <c r="I37" s="790"/>
      <c r="J37" s="790"/>
      <c r="K37" s="794"/>
    </row>
    <row r="38" spans="2:11">
      <c r="B38" s="790"/>
      <c r="C38" s="790"/>
      <c r="D38" s="790"/>
      <c r="E38" s="790"/>
      <c r="F38" s="790"/>
      <c r="G38" s="790"/>
      <c r="H38" s="790"/>
      <c r="I38" s="790"/>
      <c r="J38" s="790"/>
      <c r="K38" s="794"/>
    </row>
    <row r="39" spans="2:11">
      <c r="B39" s="805"/>
      <c r="C39" s="805"/>
      <c r="D39" s="805"/>
      <c r="E39" s="805"/>
      <c r="F39" s="805"/>
      <c r="G39" s="805"/>
      <c r="H39" s="805"/>
      <c r="I39" s="805"/>
      <c r="J39" s="805"/>
      <c r="K39" s="794"/>
    </row>
    <row r="40" spans="2:11">
      <c r="B40" s="790"/>
      <c r="C40" s="790"/>
      <c r="D40" s="790"/>
      <c r="E40" s="790"/>
      <c r="F40" s="790"/>
      <c r="G40" s="790"/>
      <c r="H40" s="790"/>
      <c r="I40" s="790"/>
      <c r="J40" s="790"/>
      <c r="K40" s="794"/>
    </row>
    <row r="41" spans="2:11">
      <c r="B41" s="796"/>
      <c r="C41" s="796"/>
      <c r="D41" s="796"/>
      <c r="E41" s="796"/>
      <c r="F41" s="796"/>
      <c r="G41" s="796"/>
      <c r="H41" s="796"/>
      <c r="I41" s="796"/>
      <c r="J41" s="796"/>
      <c r="K41" s="794"/>
    </row>
    <row r="42" spans="2:11" ht="15.75">
      <c r="B42" s="803"/>
      <c r="C42" s="803"/>
      <c r="D42" s="803"/>
      <c r="E42" s="803"/>
      <c r="F42" s="71"/>
      <c r="G42" s="72"/>
      <c r="H42" s="71"/>
      <c r="I42" s="804"/>
      <c r="J42" s="804"/>
      <c r="K42" s="804"/>
    </row>
    <row r="43" spans="2:11">
      <c r="B43" s="796"/>
      <c r="C43" s="796"/>
      <c r="D43" s="796"/>
      <c r="E43" s="796"/>
      <c r="F43" s="796"/>
      <c r="G43" s="796"/>
      <c r="H43" s="796"/>
      <c r="I43" s="796"/>
      <c r="J43" s="796"/>
      <c r="K43" s="794"/>
    </row>
    <row r="44" spans="2:11">
      <c r="B44" s="796"/>
      <c r="C44" s="796"/>
      <c r="D44" s="796"/>
      <c r="E44" s="796"/>
      <c r="F44" s="796"/>
      <c r="G44" s="796"/>
      <c r="H44" s="796"/>
      <c r="I44" s="796"/>
      <c r="J44" s="796"/>
      <c r="K44" s="794"/>
    </row>
    <row r="45" spans="2:11">
      <c r="B45" s="796"/>
      <c r="C45" s="796"/>
      <c r="D45" s="796"/>
      <c r="E45" s="796"/>
      <c r="F45" s="796"/>
      <c r="G45" s="796"/>
      <c r="H45" s="796"/>
      <c r="I45" s="796"/>
      <c r="J45" s="796"/>
      <c r="K45" s="794"/>
    </row>
    <row r="46" spans="2:11">
      <c r="B46" s="796"/>
      <c r="C46" s="796"/>
      <c r="D46" s="796"/>
      <c r="E46" s="796"/>
      <c r="F46" s="796"/>
      <c r="G46" s="796"/>
      <c r="H46" s="796"/>
      <c r="I46" s="796"/>
      <c r="J46" s="796"/>
      <c r="K46" s="794"/>
    </row>
    <row r="47" spans="2:11">
      <c r="B47" s="73"/>
    </row>
  </sheetData>
  <mergeCells count="59">
    <mergeCell ref="B45:J45"/>
    <mergeCell ref="K45:K46"/>
    <mergeCell ref="B46:J46"/>
    <mergeCell ref="B40:J40"/>
    <mergeCell ref="K40:K41"/>
    <mergeCell ref="B41:J41"/>
    <mergeCell ref="B42:E42"/>
    <mergeCell ref="I42:K42"/>
    <mergeCell ref="B43:J43"/>
    <mergeCell ref="K43:K44"/>
    <mergeCell ref="B44:J44"/>
    <mergeCell ref="B35:J35"/>
    <mergeCell ref="K35:K36"/>
    <mergeCell ref="B36:J36"/>
    <mergeCell ref="B37:J37"/>
    <mergeCell ref="K37:K39"/>
    <mergeCell ref="B38:J38"/>
    <mergeCell ref="B39:J39"/>
    <mergeCell ref="B34:J34"/>
    <mergeCell ref="J29:K29"/>
    <mergeCell ref="G30:H30"/>
    <mergeCell ref="I30:J30"/>
    <mergeCell ref="B31:E31"/>
    <mergeCell ref="G31:H31"/>
    <mergeCell ref="I31:J31"/>
    <mergeCell ref="G32:H32"/>
    <mergeCell ref="I32:J32"/>
    <mergeCell ref="B33:E33"/>
    <mergeCell ref="G33:H33"/>
    <mergeCell ref="I33:J33"/>
    <mergeCell ref="J14:K14"/>
    <mergeCell ref="J28:K28"/>
    <mergeCell ref="J16:K16"/>
    <mergeCell ref="J17:K17"/>
    <mergeCell ref="J18:K18"/>
    <mergeCell ref="J19:K19"/>
    <mergeCell ref="J20:K20"/>
    <mergeCell ref="J22:K22"/>
    <mergeCell ref="J23:K23"/>
    <mergeCell ref="J24:K24"/>
    <mergeCell ref="J25:K25"/>
    <mergeCell ref="J26:K26"/>
    <mergeCell ref="J27:K27"/>
    <mergeCell ref="J6:K6"/>
    <mergeCell ref="B3:F3"/>
    <mergeCell ref="G3:K3"/>
    <mergeCell ref="G5:K5"/>
    <mergeCell ref="J15:K15"/>
    <mergeCell ref="D7:G7"/>
    <mergeCell ref="H7:H9"/>
    <mergeCell ref="I7:I9"/>
    <mergeCell ref="J7:K9"/>
    <mergeCell ref="D8:D9"/>
    <mergeCell ref="E8:F8"/>
    <mergeCell ref="G8:G9"/>
    <mergeCell ref="J10:K10"/>
    <mergeCell ref="J11:K11"/>
    <mergeCell ref="J12:K12"/>
    <mergeCell ref="J13:K13"/>
  </mergeCells>
  <pageMargins left="0.7" right="0.7" top="0.75" bottom="0.75" header="0.3" footer="0.3"/>
  <pageSetup paperSize="9" orientation="portrait" r:id="rId1"/>
  <ignoredErrors>
    <ignoredError sqref="B10:B29"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G40"/>
  <sheetViews>
    <sheetView showGridLines="0" zoomScale="90" zoomScaleNormal="90" workbookViewId="0">
      <selection activeCell="E23" sqref="E23"/>
    </sheetView>
  </sheetViews>
  <sheetFormatPr baseColWidth="10" defaultColWidth="20.5703125" defaultRowHeight="15"/>
  <cols>
    <col min="1" max="1" width="2.5703125" style="16" customWidth="1"/>
    <col min="2" max="2" width="6.85546875" style="16" customWidth="1"/>
    <col min="3" max="3" width="37.5703125" style="16" customWidth="1"/>
    <col min="4" max="5" width="32" style="16" customWidth="1"/>
    <col min="6" max="16384" width="20.5703125" style="16"/>
  </cols>
  <sheetData>
    <row r="2" spans="2:7" ht="18.75">
      <c r="B2" s="806" t="s">
        <v>968</v>
      </c>
      <c r="C2" s="806"/>
      <c r="D2" s="806"/>
      <c r="E2" s="806"/>
      <c r="F2" s="74"/>
      <c r="G2" s="74"/>
    </row>
    <row r="3" spans="2:7" ht="15.75">
      <c r="B3" s="16" t="str">
        <f>'EU OV1'!B3</f>
        <v>31.12.2022 - in EUR million</v>
      </c>
      <c r="C3" s="74"/>
      <c r="D3" s="74"/>
      <c r="E3" s="74"/>
      <c r="F3" s="74"/>
      <c r="G3" s="74"/>
    </row>
    <row r="4" spans="2:7" ht="15.75">
      <c r="B4" s="74"/>
      <c r="C4" s="74"/>
      <c r="D4" s="74"/>
      <c r="E4" s="74"/>
      <c r="F4" s="74"/>
      <c r="G4" s="74"/>
    </row>
    <row r="5" spans="2:7">
      <c r="B5" s="75"/>
      <c r="C5" s="75"/>
      <c r="D5" s="259" t="s">
        <v>102</v>
      </c>
      <c r="E5" s="258" t="s">
        <v>103</v>
      </c>
      <c r="F5" s="76"/>
      <c r="G5" s="75"/>
    </row>
    <row r="6" spans="2:7" ht="15.75">
      <c r="B6" s="74"/>
      <c r="C6" s="74"/>
      <c r="D6" s="807" t="s">
        <v>969</v>
      </c>
      <c r="E6" s="808"/>
      <c r="F6" s="74"/>
      <c r="G6" s="74"/>
    </row>
    <row r="7" spans="2:7" ht="24" customHeight="1">
      <c r="B7" s="74"/>
      <c r="C7" s="74"/>
      <c r="D7" s="390" t="s">
        <v>970</v>
      </c>
      <c r="E7" s="391" t="s">
        <v>971</v>
      </c>
      <c r="F7" s="74"/>
      <c r="G7" s="74"/>
    </row>
    <row r="8" spans="2:7" ht="15.75">
      <c r="B8" s="569" t="s">
        <v>584</v>
      </c>
      <c r="C8" s="570" t="s">
        <v>972</v>
      </c>
      <c r="D8" s="477">
        <v>0</v>
      </c>
      <c r="E8" s="478">
        <v>0</v>
      </c>
      <c r="F8" s="74"/>
      <c r="G8" s="74"/>
    </row>
    <row r="9" spans="2:7" ht="15.75">
      <c r="B9" s="569" t="s">
        <v>609</v>
      </c>
      <c r="C9" s="570" t="s">
        <v>973</v>
      </c>
      <c r="D9" s="479">
        <v>5.1100000000000003</v>
      </c>
      <c r="E9" s="480">
        <v>-3.33</v>
      </c>
      <c r="F9" s="74"/>
      <c r="G9" s="74"/>
    </row>
    <row r="10" spans="2:7" ht="15.75">
      <c r="B10" s="377" t="s">
        <v>846</v>
      </c>
      <c r="C10" s="378" t="s">
        <v>974</v>
      </c>
      <c r="D10" s="479">
        <v>3.03</v>
      </c>
      <c r="E10" s="480">
        <v>-1.94</v>
      </c>
      <c r="F10" s="74"/>
      <c r="G10" s="74"/>
    </row>
    <row r="11" spans="2:7" ht="15.75">
      <c r="B11" s="377" t="s">
        <v>848</v>
      </c>
      <c r="C11" s="378" t="s">
        <v>975</v>
      </c>
      <c r="D11" s="479">
        <v>2.0699999999999998</v>
      </c>
      <c r="E11" s="480">
        <v>-1.39</v>
      </c>
      <c r="F11" s="74"/>
      <c r="G11" s="74"/>
    </row>
    <row r="12" spans="2:7" ht="15.75">
      <c r="B12" s="377" t="s">
        <v>850</v>
      </c>
      <c r="C12" s="378" t="s">
        <v>976</v>
      </c>
      <c r="D12" s="479">
        <v>0</v>
      </c>
      <c r="E12" s="481">
        <v>0</v>
      </c>
      <c r="F12" s="74"/>
      <c r="G12" s="74"/>
    </row>
    <row r="13" spans="2:7" ht="15.75">
      <c r="B13" s="377" t="s">
        <v>852</v>
      </c>
      <c r="C13" s="378" t="s">
        <v>977</v>
      </c>
      <c r="D13" s="479">
        <v>0</v>
      </c>
      <c r="E13" s="481">
        <v>0</v>
      </c>
      <c r="F13" s="74"/>
      <c r="G13" s="74"/>
    </row>
    <row r="14" spans="2:7" ht="15.75">
      <c r="B14" s="377" t="s">
        <v>854</v>
      </c>
      <c r="C14" s="378" t="s">
        <v>978</v>
      </c>
      <c r="D14" s="479">
        <v>0.01</v>
      </c>
      <c r="E14" s="481">
        <v>0</v>
      </c>
      <c r="F14" s="74"/>
      <c r="G14" s="74"/>
    </row>
    <row r="15" spans="2:7" ht="15.75">
      <c r="B15" s="379" t="s">
        <v>856</v>
      </c>
      <c r="C15" s="380" t="s">
        <v>141</v>
      </c>
      <c r="D15" s="571">
        <v>5.1100000000000003</v>
      </c>
      <c r="E15" s="572">
        <v>-3.33</v>
      </c>
      <c r="F15" s="74"/>
      <c r="G15" s="74"/>
    </row>
    <row r="16" spans="2:7" ht="15.75">
      <c r="B16" s="74"/>
      <c r="C16" s="74"/>
      <c r="D16" s="74"/>
      <c r="E16" s="74"/>
      <c r="F16" s="74"/>
      <c r="G16" s="74"/>
    </row>
    <row r="17" spans="2:7" ht="15.75">
      <c r="B17" s="809"/>
      <c r="C17" s="809"/>
      <c r="D17" s="74"/>
      <c r="E17" s="74"/>
      <c r="F17" s="74"/>
      <c r="G17" s="74"/>
    </row>
    <row r="18" spans="2:7" ht="15.75">
      <c r="B18" s="74"/>
      <c r="C18" s="74"/>
      <c r="D18" s="74"/>
      <c r="E18" s="74"/>
      <c r="F18" s="74"/>
      <c r="G18" s="74"/>
    </row>
    <row r="19" spans="2:7" ht="15.75">
      <c r="B19" s="147"/>
      <c r="C19" s="74"/>
      <c r="D19" s="74"/>
      <c r="E19" s="74"/>
      <c r="F19" s="74"/>
      <c r="G19" s="74"/>
    </row>
    <row r="20" spans="2:7">
      <c r="B20" s="810"/>
      <c r="C20" s="810"/>
      <c r="D20" s="810"/>
      <c r="E20" s="810"/>
      <c r="F20" s="810"/>
      <c r="G20" s="810"/>
    </row>
    <row r="21" spans="2:7" ht="36" customHeight="1">
      <c r="B21" s="810"/>
      <c r="C21" s="810"/>
      <c r="D21" s="810"/>
      <c r="E21" s="810"/>
      <c r="F21" s="810"/>
      <c r="G21" s="810"/>
    </row>
    <row r="22" spans="2:7" ht="60" customHeight="1">
      <c r="B22" s="810"/>
      <c r="C22" s="810"/>
      <c r="D22" s="810"/>
      <c r="E22" s="810"/>
      <c r="F22" s="810"/>
      <c r="G22" s="810"/>
    </row>
    <row r="23" spans="2:7" ht="15.75">
      <c r="B23" s="74"/>
      <c r="C23" s="74"/>
      <c r="D23" s="74"/>
      <c r="E23" s="74"/>
      <c r="F23" s="74"/>
      <c r="G23" s="74"/>
    </row>
    <row r="24" spans="2:7" ht="15.75">
      <c r="B24" s="147"/>
      <c r="C24" s="74"/>
      <c r="D24" s="74"/>
      <c r="E24" s="74"/>
      <c r="F24" s="74"/>
      <c r="G24" s="74"/>
    </row>
    <row r="25" spans="2:7">
      <c r="B25" s="810"/>
      <c r="C25" s="810"/>
      <c r="D25" s="810"/>
      <c r="E25" s="810"/>
      <c r="F25" s="810"/>
      <c r="G25" s="810"/>
    </row>
    <row r="26" spans="2:7" ht="48" customHeight="1">
      <c r="B26" s="811"/>
      <c r="C26" s="811"/>
      <c r="D26" s="811"/>
      <c r="E26" s="811"/>
      <c r="F26" s="811"/>
      <c r="G26" s="811"/>
    </row>
    <row r="27" spans="2:7">
      <c r="B27" s="810"/>
      <c r="C27" s="810"/>
      <c r="D27" s="810"/>
      <c r="E27" s="810"/>
      <c r="F27" s="810"/>
      <c r="G27" s="810"/>
    </row>
    <row r="28" spans="2:7">
      <c r="B28" s="810"/>
      <c r="C28" s="810"/>
      <c r="D28" s="810"/>
      <c r="E28" s="810"/>
      <c r="F28" s="810"/>
      <c r="G28" s="810"/>
    </row>
    <row r="29" spans="2:7" ht="96" customHeight="1">
      <c r="B29" s="810"/>
      <c r="C29" s="810"/>
      <c r="D29" s="810"/>
      <c r="E29" s="810"/>
      <c r="F29" s="810"/>
      <c r="G29" s="810"/>
    </row>
    <row r="30" spans="2:7">
      <c r="B30" s="810"/>
      <c r="C30" s="810"/>
      <c r="D30" s="810"/>
      <c r="E30" s="810"/>
      <c r="F30" s="810"/>
      <c r="G30" s="810"/>
    </row>
    <row r="31" spans="2:7" ht="36" customHeight="1">
      <c r="B31" s="810"/>
      <c r="C31" s="810"/>
      <c r="D31" s="810"/>
      <c r="E31" s="810"/>
      <c r="F31" s="810"/>
      <c r="G31" s="810"/>
    </row>
    <row r="32" spans="2:7">
      <c r="B32" s="810"/>
      <c r="C32" s="810"/>
      <c r="D32" s="810"/>
      <c r="E32" s="810"/>
      <c r="F32" s="810"/>
      <c r="G32" s="810"/>
    </row>
    <row r="33" spans="2:7" ht="60" customHeight="1">
      <c r="B33" s="810"/>
      <c r="C33" s="810"/>
      <c r="D33" s="810"/>
      <c r="E33" s="810"/>
      <c r="F33" s="810"/>
      <c r="G33" s="810"/>
    </row>
    <row r="34" spans="2:7">
      <c r="B34" s="810"/>
      <c r="C34" s="810"/>
      <c r="D34" s="810"/>
      <c r="E34" s="810"/>
      <c r="F34" s="810"/>
      <c r="G34" s="810"/>
    </row>
    <row r="35" spans="2:7" ht="24" customHeight="1">
      <c r="B35" s="810"/>
      <c r="C35" s="810"/>
      <c r="D35" s="810"/>
      <c r="E35" s="810"/>
      <c r="F35" s="810"/>
      <c r="G35" s="810"/>
    </row>
    <row r="36" spans="2:7">
      <c r="B36" s="810"/>
      <c r="C36" s="810"/>
      <c r="D36" s="810"/>
      <c r="E36" s="810"/>
      <c r="F36" s="810"/>
      <c r="G36" s="810"/>
    </row>
    <row r="37" spans="2:7" ht="24" customHeight="1">
      <c r="B37" s="810"/>
      <c r="C37" s="810"/>
      <c r="D37" s="810"/>
      <c r="E37" s="810"/>
      <c r="F37" s="810"/>
      <c r="G37" s="810"/>
    </row>
    <row r="38" spans="2:7">
      <c r="B38" s="810"/>
      <c r="C38" s="810"/>
      <c r="D38" s="810"/>
      <c r="E38" s="810"/>
      <c r="F38" s="810"/>
      <c r="G38" s="810"/>
    </row>
    <row r="39" spans="2:7" ht="60" customHeight="1">
      <c r="B39" s="810"/>
      <c r="C39" s="810"/>
      <c r="D39" s="810"/>
      <c r="E39" s="810"/>
      <c r="F39" s="810"/>
      <c r="G39" s="810"/>
    </row>
    <row r="40" spans="2:7">
      <c r="B40" s="810"/>
      <c r="C40" s="810"/>
      <c r="D40" s="810"/>
      <c r="E40" s="810"/>
      <c r="F40" s="810"/>
      <c r="G40" s="810"/>
    </row>
  </sheetData>
  <mergeCells count="22">
    <mergeCell ref="B37:G37"/>
    <mergeCell ref="B38:G38"/>
    <mergeCell ref="B39:G39"/>
    <mergeCell ref="B40:G40"/>
    <mergeCell ref="B31:G31"/>
    <mergeCell ref="B32:G32"/>
    <mergeCell ref="B33:G33"/>
    <mergeCell ref="B34:G34"/>
    <mergeCell ref="B35:G35"/>
    <mergeCell ref="B36:G36"/>
    <mergeCell ref="B2:E2"/>
    <mergeCell ref="D6:E6"/>
    <mergeCell ref="B17:C17"/>
    <mergeCell ref="B30:G30"/>
    <mergeCell ref="B20:G20"/>
    <mergeCell ref="B21:G21"/>
    <mergeCell ref="B22:G22"/>
    <mergeCell ref="B25:G25"/>
    <mergeCell ref="B26:G26"/>
    <mergeCell ref="B27:G27"/>
    <mergeCell ref="B28:G28"/>
    <mergeCell ref="B29:G29"/>
  </mergeCells>
  <pageMargins left="0.7" right="0.7" top="0.75" bottom="0.75" header="0.3" footer="0.3"/>
  <pageSetup paperSize="9" orientation="portrait" r:id="rId1"/>
  <ignoredErrors>
    <ignoredError sqref="B8:B1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J16"/>
  <sheetViews>
    <sheetView showGridLines="0" zoomScale="90" zoomScaleNormal="90" workbookViewId="0">
      <selection activeCell="E17" sqref="E17"/>
    </sheetView>
  </sheetViews>
  <sheetFormatPr baseColWidth="10" defaultColWidth="9.140625" defaultRowHeight="15"/>
  <cols>
    <col min="1" max="1" width="2" style="16" customWidth="1"/>
    <col min="2" max="2" width="7.42578125" style="16" customWidth="1"/>
    <col min="3" max="3" width="55" style="16" customWidth="1"/>
    <col min="4" max="8" width="20.85546875" style="16" customWidth="1"/>
    <col min="9" max="9" width="19.85546875" style="16" customWidth="1"/>
    <col min="10" max="16384" width="9.140625" style="16"/>
  </cols>
  <sheetData>
    <row r="2" spans="1:10" ht="18.75">
      <c r="B2" s="223" t="s">
        <v>979</v>
      </c>
      <c r="C2" s="222"/>
      <c r="D2" s="166"/>
      <c r="E2" s="166"/>
      <c r="F2" s="166"/>
      <c r="G2" s="166"/>
      <c r="H2" s="166"/>
      <c r="I2" s="166"/>
      <c r="J2" s="148"/>
    </row>
    <row r="3" spans="1:10" ht="21">
      <c r="A3" s="167"/>
      <c r="B3" s="812" t="s">
        <v>99</v>
      </c>
      <c r="C3" s="769"/>
      <c r="D3" s="62"/>
      <c r="E3" s="62"/>
      <c r="F3" s="62"/>
      <c r="G3" s="62"/>
      <c r="H3" s="62"/>
      <c r="J3" s="148"/>
    </row>
    <row r="4" spans="1:10">
      <c r="C4" s="169"/>
    </row>
    <row r="7" spans="1:10" ht="34.5" customHeight="1">
      <c r="C7" s="168"/>
      <c r="D7" s="269" t="s">
        <v>980</v>
      </c>
      <c r="E7" s="270" t="s">
        <v>981</v>
      </c>
      <c r="F7" s="271"/>
      <c r="G7" s="271"/>
      <c r="H7" s="272"/>
      <c r="I7" s="148"/>
      <c r="J7" s="148"/>
    </row>
    <row r="8" spans="1:10" ht="28.5" customHeight="1">
      <c r="C8" s="169"/>
      <c r="D8" s="273"/>
      <c r="E8" s="274"/>
      <c r="F8" s="269" t="s">
        <v>982</v>
      </c>
      <c r="G8" s="270" t="s">
        <v>983</v>
      </c>
      <c r="H8" s="275"/>
      <c r="I8" s="148"/>
      <c r="J8" s="148"/>
    </row>
    <row r="9" spans="1:10" ht="30.75" customHeight="1">
      <c r="C9" s="169"/>
      <c r="D9" s="276"/>
      <c r="E9" s="277"/>
      <c r="F9" s="276"/>
      <c r="G9" s="277"/>
      <c r="H9" s="269" t="s">
        <v>984</v>
      </c>
      <c r="I9" s="148"/>
      <c r="J9" s="148"/>
    </row>
    <row r="10" spans="1:10" ht="14.25" customHeight="1">
      <c r="C10" s="169"/>
      <c r="D10" s="573" t="s">
        <v>102</v>
      </c>
      <c r="E10" s="574" t="s">
        <v>103</v>
      </c>
      <c r="F10" s="573" t="s">
        <v>104</v>
      </c>
      <c r="G10" s="574" t="s">
        <v>235</v>
      </c>
      <c r="H10" s="573" t="s">
        <v>143</v>
      </c>
      <c r="I10" s="148"/>
      <c r="J10" s="148"/>
    </row>
    <row r="11" spans="1:10" ht="13.5" customHeight="1">
      <c r="B11" s="267">
        <v>1</v>
      </c>
      <c r="C11" s="575" t="s">
        <v>844</v>
      </c>
      <c r="D11" s="482">
        <v>3983.51</v>
      </c>
      <c r="E11" s="483">
        <v>661.33</v>
      </c>
      <c r="F11" s="483">
        <v>623.19000000000005</v>
      </c>
      <c r="G11" s="483">
        <v>38.14</v>
      </c>
      <c r="H11" s="484">
        <v>0</v>
      </c>
      <c r="I11" s="405"/>
      <c r="J11" s="148"/>
    </row>
    <row r="12" spans="1:10" ht="13.5" customHeight="1">
      <c r="B12" s="267">
        <v>2</v>
      </c>
      <c r="C12" s="575" t="s">
        <v>985</v>
      </c>
      <c r="D12" s="485">
        <v>1143.4000000000001</v>
      </c>
      <c r="E12" s="486">
        <v>0</v>
      </c>
      <c r="F12" s="486">
        <v>0</v>
      </c>
      <c r="G12" s="486">
        <v>0</v>
      </c>
      <c r="H12" s="487" t="s">
        <v>986</v>
      </c>
      <c r="I12" s="148"/>
      <c r="J12" s="148"/>
    </row>
    <row r="13" spans="1:10" ht="13.5" customHeight="1">
      <c r="B13" s="267">
        <v>3</v>
      </c>
      <c r="C13" s="575" t="s">
        <v>141</v>
      </c>
      <c r="D13" s="485">
        <v>5126.91</v>
      </c>
      <c r="E13" s="486">
        <v>661.33</v>
      </c>
      <c r="F13" s="486">
        <v>623.19000000000005</v>
      </c>
      <c r="G13" s="486">
        <v>38.14</v>
      </c>
      <c r="H13" s="486">
        <v>0</v>
      </c>
      <c r="I13" s="148"/>
      <c r="J13" s="148"/>
    </row>
    <row r="14" spans="1:10" ht="13.5" customHeight="1">
      <c r="B14" s="14">
        <v>4</v>
      </c>
      <c r="C14" s="268" t="s">
        <v>987</v>
      </c>
      <c r="D14" s="488">
        <v>19.75</v>
      </c>
      <c r="E14" s="485">
        <v>17.010000000000002</v>
      </c>
      <c r="F14" s="486">
        <v>16.829999999999998</v>
      </c>
      <c r="G14" s="489">
        <v>0.18</v>
      </c>
      <c r="H14" s="490">
        <v>0</v>
      </c>
      <c r="I14" s="148"/>
      <c r="J14" s="148"/>
    </row>
    <row r="15" spans="1:10" ht="13.5" customHeight="1">
      <c r="B15" s="14" t="s">
        <v>726</v>
      </c>
      <c r="C15" s="268" t="s">
        <v>988</v>
      </c>
      <c r="D15" s="491">
        <v>19.75</v>
      </c>
      <c r="E15" s="488">
        <v>17.010000000000002</v>
      </c>
      <c r="F15" s="492" t="s">
        <v>202</v>
      </c>
      <c r="G15" s="487" t="s">
        <v>202</v>
      </c>
      <c r="H15" s="487" t="s">
        <v>202</v>
      </c>
      <c r="I15" s="148"/>
      <c r="J15" s="148"/>
    </row>
    <row r="16" spans="1:10">
      <c r="C16" s="170"/>
    </row>
  </sheetData>
  <mergeCells count="1">
    <mergeCell ref="B3:C3"/>
  </mergeCells>
  <pageMargins left="0.7" right="0.7" top="0.75" bottom="0.75" header="0.3" footer="0.3"/>
  <pageSetup paperSize="9"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DR29"/>
  <sheetViews>
    <sheetView zoomScale="90" zoomScaleNormal="90" zoomScalePageLayoutView="60" workbookViewId="0">
      <selection activeCell="C32" sqref="C32"/>
    </sheetView>
  </sheetViews>
  <sheetFormatPr baseColWidth="10" defaultColWidth="11.5703125" defaultRowHeight="15"/>
  <cols>
    <col min="1" max="1" width="3.7109375" style="43" customWidth="1"/>
    <col min="2" max="2" width="8" style="43" customWidth="1"/>
    <col min="3" max="3" width="61.85546875" style="43" bestFit="1" customWidth="1"/>
    <col min="4" max="9" width="17.28515625" style="43" customWidth="1"/>
    <col min="10" max="10" width="11.5703125" style="43"/>
    <col min="11" max="11" width="32.7109375" style="43" customWidth="1"/>
    <col min="12" max="122" width="11.5703125" style="43"/>
  </cols>
  <sheetData>
    <row r="2" spans="1:122" ht="20.25">
      <c r="A2" s="42"/>
      <c r="B2" s="224" t="s">
        <v>989</v>
      </c>
    </row>
    <row r="3" spans="1:122">
      <c r="B3" s="16" t="str">
        <f>'EU OV1'!B3</f>
        <v>31.12.2022 - in EUR million</v>
      </c>
      <c r="DD3"/>
      <c r="DE3"/>
      <c r="DF3"/>
      <c r="DG3"/>
      <c r="DH3"/>
      <c r="DI3"/>
      <c r="DJ3"/>
      <c r="DK3"/>
      <c r="DL3"/>
      <c r="DM3"/>
      <c r="DN3"/>
      <c r="DO3"/>
      <c r="DP3"/>
      <c r="DQ3"/>
      <c r="DR3"/>
    </row>
    <row r="4" spans="1:122">
      <c r="DD4"/>
      <c r="DE4"/>
      <c r="DF4"/>
      <c r="DG4"/>
      <c r="DH4"/>
      <c r="DI4"/>
      <c r="DJ4"/>
      <c r="DK4"/>
      <c r="DL4"/>
      <c r="DM4"/>
      <c r="DN4"/>
      <c r="DO4"/>
      <c r="DP4"/>
      <c r="DQ4"/>
      <c r="DR4"/>
    </row>
    <row r="5" spans="1:122" s="45" customFormat="1" ht="29.25" customHeight="1">
      <c r="A5" s="44"/>
      <c r="B5" s="44"/>
      <c r="C5" s="813" t="s">
        <v>990</v>
      </c>
      <c r="D5" s="814" t="s">
        <v>991</v>
      </c>
      <c r="E5" s="662"/>
      <c r="F5" s="815" t="s">
        <v>992</v>
      </c>
      <c r="G5" s="816"/>
      <c r="H5" s="817" t="s">
        <v>993</v>
      </c>
      <c r="I5" s="817"/>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row>
    <row r="6" spans="1:122" s="45" customFormat="1" ht="29.25" customHeight="1">
      <c r="A6" s="44"/>
      <c r="B6" s="46"/>
      <c r="C6" s="813"/>
      <c r="D6" s="261" t="s">
        <v>994</v>
      </c>
      <c r="E6" s="262" t="s">
        <v>866</v>
      </c>
      <c r="F6" s="261" t="s">
        <v>994</v>
      </c>
      <c r="G6" s="261" t="s">
        <v>866</v>
      </c>
      <c r="H6" s="155" t="s">
        <v>995</v>
      </c>
      <c r="I6" s="155" t="s">
        <v>996</v>
      </c>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row>
    <row r="7" spans="1:122" s="4" customFormat="1" ht="16.5" customHeight="1">
      <c r="A7" s="47"/>
      <c r="B7" s="46"/>
      <c r="C7" s="813"/>
      <c r="D7" s="48" t="s">
        <v>102</v>
      </c>
      <c r="E7" s="49" t="s">
        <v>103</v>
      </c>
      <c r="F7" s="49" t="s">
        <v>104</v>
      </c>
      <c r="G7" s="49" t="s">
        <v>235</v>
      </c>
      <c r="H7" s="49" t="s">
        <v>143</v>
      </c>
      <c r="I7" s="49" t="s">
        <v>236</v>
      </c>
      <c r="J7" s="50"/>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row>
    <row r="8" spans="1:122" s="52" customFormat="1">
      <c r="A8" s="50"/>
      <c r="B8" s="494">
        <v>1</v>
      </c>
      <c r="C8" s="51" t="s">
        <v>997</v>
      </c>
      <c r="D8" s="304">
        <v>2209.8000000000002</v>
      </c>
      <c r="E8" s="304">
        <v>0</v>
      </c>
      <c r="F8" s="304">
        <v>2232.3000000000002</v>
      </c>
      <c r="G8" s="304">
        <v>0</v>
      </c>
      <c r="H8" s="305">
        <v>240</v>
      </c>
      <c r="I8" s="493">
        <v>0.1075</v>
      </c>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row>
    <row r="9" spans="1:122" s="52" customFormat="1">
      <c r="A9" s="50"/>
      <c r="B9" s="494">
        <v>2</v>
      </c>
      <c r="C9" s="53" t="s">
        <v>998</v>
      </c>
      <c r="D9" s="304">
        <v>15.6</v>
      </c>
      <c r="E9" s="304">
        <v>0.3</v>
      </c>
      <c r="F9" s="304">
        <v>15.6</v>
      </c>
      <c r="G9" s="304">
        <v>0</v>
      </c>
      <c r="H9" s="305">
        <v>4.7</v>
      </c>
      <c r="I9" s="493">
        <v>0.30159999999999998</v>
      </c>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row>
    <row r="10" spans="1:122" s="52" customFormat="1">
      <c r="A10" s="50"/>
      <c r="B10" s="494">
        <v>3</v>
      </c>
      <c r="C10" s="53" t="s">
        <v>999</v>
      </c>
      <c r="D10" s="304">
        <v>11.3</v>
      </c>
      <c r="E10" s="304">
        <v>4.2</v>
      </c>
      <c r="F10" s="304">
        <v>11.3</v>
      </c>
      <c r="G10" s="304">
        <v>0.8</v>
      </c>
      <c r="H10" s="305">
        <v>11.9</v>
      </c>
      <c r="I10" s="493">
        <v>0.98050000000000004</v>
      </c>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row>
    <row r="11" spans="1:122" s="52" customFormat="1">
      <c r="A11" s="50"/>
      <c r="B11" s="494">
        <v>4</v>
      </c>
      <c r="C11" s="53" t="s">
        <v>1000</v>
      </c>
      <c r="D11" s="304">
        <v>0</v>
      </c>
      <c r="E11" s="304">
        <v>0</v>
      </c>
      <c r="F11" s="304">
        <v>0</v>
      </c>
      <c r="G11" s="304">
        <v>0</v>
      </c>
      <c r="H11" s="305">
        <v>0</v>
      </c>
      <c r="I11" s="493">
        <v>0</v>
      </c>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row>
    <row r="12" spans="1:122" s="52" customFormat="1">
      <c r="A12" s="50"/>
      <c r="B12" s="494">
        <v>5</v>
      </c>
      <c r="C12" s="53" t="s">
        <v>1001</v>
      </c>
      <c r="D12" s="304">
        <v>0</v>
      </c>
      <c r="E12" s="304">
        <v>0</v>
      </c>
      <c r="F12" s="304">
        <v>0</v>
      </c>
      <c r="G12" s="304">
        <v>0</v>
      </c>
      <c r="H12" s="305">
        <v>0</v>
      </c>
      <c r="I12" s="493">
        <v>0</v>
      </c>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row>
    <row r="13" spans="1:122" s="52" customFormat="1">
      <c r="A13" s="50"/>
      <c r="B13" s="494">
        <v>6</v>
      </c>
      <c r="C13" s="53" t="s">
        <v>731</v>
      </c>
      <c r="D13" s="304">
        <v>199.3</v>
      </c>
      <c r="E13" s="304">
        <v>4.4000000000000004</v>
      </c>
      <c r="F13" s="304">
        <v>190.2</v>
      </c>
      <c r="G13" s="304">
        <v>2.6</v>
      </c>
      <c r="H13" s="305">
        <v>71.7</v>
      </c>
      <c r="I13" s="493">
        <v>0.37180000000000002</v>
      </c>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row>
    <row r="14" spans="1:122" s="52" customFormat="1">
      <c r="A14" s="50"/>
      <c r="B14" s="494">
        <v>7</v>
      </c>
      <c r="C14" s="53" t="s">
        <v>737</v>
      </c>
      <c r="D14" s="304">
        <v>404.9</v>
      </c>
      <c r="E14" s="304">
        <v>241.3</v>
      </c>
      <c r="F14" s="304">
        <v>393.6</v>
      </c>
      <c r="G14" s="304">
        <v>85.3</v>
      </c>
      <c r="H14" s="305">
        <v>412.1</v>
      </c>
      <c r="I14" s="493">
        <v>0.86050000000000004</v>
      </c>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row>
    <row r="15" spans="1:122" s="52" customFormat="1">
      <c r="A15" s="50"/>
      <c r="B15" s="494">
        <v>8</v>
      </c>
      <c r="C15" s="53" t="s">
        <v>1002</v>
      </c>
      <c r="D15" s="304">
        <v>2490.9</v>
      </c>
      <c r="E15" s="304">
        <v>616.70000000000005</v>
      </c>
      <c r="F15" s="304">
        <v>2474.9</v>
      </c>
      <c r="G15" s="304">
        <v>173</v>
      </c>
      <c r="H15" s="305">
        <v>1833.1</v>
      </c>
      <c r="I15" s="493">
        <v>0.69220000000000004</v>
      </c>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row>
    <row r="16" spans="1:122" s="52" customFormat="1">
      <c r="A16" s="50"/>
      <c r="B16" s="494">
        <v>9</v>
      </c>
      <c r="C16" s="53" t="s">
        <v>1003</v>
      </c>
      <c r="D16" s="304">
        <v>338.3</v>
      </c>
      <c r="E16" s="304">
        <v>19.399999999999999</v>
      </c>
      <c r="F16" s="304">
        <v>338.3</v>
      </c>
      <c r="G16" s="304">
        <v>10.199999999999999</v>
      </c>
      <c r="H16" s="305">
        <v>140.1</v>
      </c>
      <c r="I16" s="493">
        <v>0.40189999999999998</v>
      </c>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row>
    <row r="17" spans="1:122" s="52" customFormat="1">
      <c r="A17" s="50"/>
      <c r="B17" s="494">
        <v>10</v>
      </c>
      <c r="C17" s="53" t="s">
        <v>739</v>
      </c>
      <c r="D17" s="304">
        <v>38.4</v>
      </c>
      <c r="E17" s="304">
        <v>3.6</v>
      </c>
      <c r="F17" s="304">
        <v>37.9</v>
      </c>
      <c r="G17" s="304">
        <v>0.8</v>
      </c>
      <c r="H17" s="305">
        <v>41.8</v>
      </c>
      <c r="I17" s="493">
        <v>1.0808</v>
      </c>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row>
    <row r="18" spans="1:122" s="52" customFormat="1">
      <c r="A18" s="50"/>
      <c r="B18" s="494">
        <v>11</v>
      </c>
      <c r="C18" s="53" t="s">
        <v>1004</v>
      </c>
      <c r="D18" s="304">
        <v>4.4000000000000004</v>
      </c>
      <c r="E18" s="304">
        <v>0.5</v>
      </c>
      <c r="F18" s="304">
        <v>4.4000000000000004</v>
      </c>
      <c r="G18" s="304">
        <v>0.1</v>
      </c>
      <c r="H18" s="305">
        <v>6.7</v>
      </c>
      <c r="I18" s="493">
        <v>1.5</v>
      </c>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row>
    <row r="19" spans="1:122" s="52" customFormat="1">
      <c r="A19" s="50"/>
      <c r="B19" s="494">
        <v>12</v>
      </c>
      <c r="C19" s="53" t="s">
        <v>725</v>
      </c>
      <c r="D19" s="304">
        <v>0</v>
      </c>
      <c r="E19" s="304">
        <v>0</v>
      </c>
      <c r="F19" s="304">
        <v>0</v>
      </c>
      <c r="G19" s="304">
        <v>0</v>
      </c>
      <c r="H19" s="305">
        <v>0</v>
      </c>
      <c r="I19" s="493">
        <v>0</v>
      </c>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row>
    <row r="20" spans="1:122" s="52" customFormat="1">
      <c r="A20" s="50"/>
      <c r="B20" s="494">
        <v>13</v>
      </c>
      <c r="C20" s="53" t="s">
        <v>1005</v>
      </c>
      <c r="D20" s="304">
        <v>0</v>
      </c>
      <c r="E20" s="304">
        <v>0</v>
      </c>
      <c r="F20" s="304">
        <v>0</v>
      </c>
      <c r="G20" s="304">
        <v>0</v>
      </c>
      <c r="H20" s="305">
        <v>0</v>
      </c>
      <c r="I20" s="493">
        <v>0</v>
      </c>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row>
    <row r="21" spans="1:122" s="52" customFormat="1">
      <c r="A21" s="50"/>
      <c r="B21" s="494">
        <v>14</v>
      </c>
      <c r="C21" s="53" t="s">
        <v>1006</v>
      </c>
      <c r="D21" s="304">
        <v>12.6</v>
      </c>
      <c r="E21" s="304">
        <v>0</v>
      </c>
      <c r="F21" s="304">
        <v>12.6</v>
      </c>
      <c r="G21" s="304">
        <v>0</v>
      </c>
      <c r="H21" s="305">
        <v>1.5</v>
      </c>
      <c r="I21" s="493">
        <v>0.1208</v>
      </c>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row>
    <row r="22" spans="1:122" s="52" customFormat="1">
      <c r="A22" s="50"/>
      <c r="B22" s="494">
        <v>15</v>
      </c>
      <c r="C22" s="53" t="s">
        <v>1007</v>
      </c>
      <c r="D22" s="304">
        <v>5.2</v>
      </c>
      <c r="E22" s="304">
        <v>0</v>
      </c>
      <c r="F22" s="304">
        <v>5.2</v>
      </c>
      <c r="G22" s="304">
        <v>0</v>
      </c>
      <c r="H22" s="305">
        <v>5.2</v>
      </c>
      <c r="I22" s="493">
        <v>1</v>
      </c>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row>
    <row r="23" spans="1:122" s="52" customFormat="1">
      <c r="A23" s="50"/>
      <c r="B23" s="494">
        <v>16</v>
      </c>
      <c r="C23" s="53" t="s">
        <v>1008</v>
      </c>
      <c r="D23" s="304">
        <v>274.10000000000002</v>
      </c>
      <c r="E23" s="304">
        <v>0</v>
      </c>
      <c r="F23" s="304">
        <v>274.10000000000002</v>
      </c>
      <c r="G23" s="304">
        <v>0</v>
      </c>
      <c r="H23" s="305">
        <v>160.5</v>
      </c>
      <c r="I23" s="493">
        <v>0.58560000000000001</v>
      </c>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row>
    <row r="24" spans="1:122" s="52" customFormat="1">
      <c r="A24" s="50"/>
      <c r="B24" s="495">
        <v>17</v>
      </c>
      <c r="C24" s="54" t="s">
        <v>1009</v>
      </c>
      <c r="D24" s="533">
        <v>6004.6</v>
      </c>
      <c r="E24" s="533">
        <v>890.5</v>
      </c>
      <c r="F24" s="533">
        <v>5990.4</v>
      </c>
      <c r="G24" s="533">
        <v>273</v>
      </c>
      <c r="H24" s="534">
        <v>2929.3</v>
      </c>
      <c r="I24" s="535">
        <v>0.4677</v>
      </c>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row>
    <row r="25" spans="1:122" s="52" customFormat="1" ht="15.75" customHeight="1">
      <c r="A25" s="50"/>
      <c r="B25" s="50"/>
      <c r="C25" s="50"/>
      <c r="D25" s="50"/>
      <c r="E25" s="50"/>
      <c r="F25" s="50"/>
      <c r="G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row>
    <row r="26" spans="1:122" s="52" customFormat="1">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row>
    <row r="27" spans="1:122" s="52" customFormat="1">
      <c r="A27" s="50"/>
      <c r="B27" s="50"/>
      <c r="C27" s="50"/>
      <c r="D27" s="50"/>
      <c r="E27" s="50"/>
      <c r="F27" s="50"/>
      <c r="G27" s="50"/>
      <c r="H27" s="50"/>
      <c r="I27" s="50"/>
      <c r="J27" s="44"/>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row>
    <row r="28" spans="1:122">
      <c r="DD28"/>
      <c r="DE28"/>
      <c r="DF28"/>
      <c r="DG28"/>
      <c r="DH28"/>
      <c r="DI28"/>
      <c r="DJ28"/>
      <c r="DK28"/>
      <c r="DL28"/>
      <c r="DM28"/>
      <c r="DN28"/>
      <c r="DO28"/>
      <c r="DP28"/>
      <c r="DQ28"/>
      <c r="DR28"/>
    </row>
    <row r="29" spans="1:122">
      <c r="DD29"/>
      <c r="DE29"/>
      <c r="DF29"/>
      <c r="DG29"/>
      <c r="DH29"/>
      <c r="DI29"/>
      <c r="DJ29"/>
      <c r="DK29"/>
      <c r="DL29"/>
      <c r="DM29"/>
      <c r="DN29"/>
      <c r="DO29"/>
      <c r="DP29"/>
      <c r="DQ29"/>
      <c r="DR29"/>
    </row>
  </sheetData>
  <mergeCells count="4">
    <mergeCell ref="C5:C7"/>
    <mergeCell ref="D5:E5"/>
    <mergeCell ref="F5:G5"/>
    <mergeCell ref="H5:I5"/>
  </mergeCells>
  <pageMargins left="0.7" right="0.7" top="0.78740157499999996" bottom="0.78740157499999996" header="0.3" footer="0.3"/>
  <pageSetup paperSize="9" scale="10" orientation="landscape" r:id="rId1"/>
  <colBreaks count="1" manualBreakCount="1">
    <brk id="1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DX29"/>
  <sheetViews>
    <sheetView zoomScale="90" zoomScaleNormal="90" zoomScaleSheetLayoutView="90" workbookViewId="0">
      <selection activeCell="L32" sqref="L32"/>
    </sheetView>
  </sheetViews>
  <sheetFormatPr baseColWidth="10" defaultColWidth="22.7109375" defaultRowHeight="15"/>
  <cols>
    <col min="1" max="1" width="2.140625" style="43" customWidth="1"/>
    <col min="2" max="2" width="5.5703125" style="43" customWidth="1"/>
    <col min="3" max="3" width="70.5703125" style="43" customWidth="1"/>
    <col min="4" max="20" width="8.28515625" style="43" customWidth="1"/>
    <col min="21" max="21" width="22.7109375" style="43"/>
    <col min="22" max="22" width="33.85546875" style="43" customWidth="1"/>
    <col min="23" max="128" width="22.7109375" style="43"/>
  </cols>
  <sheetData>
    <row r="2" spans="1:128" ht="20.25">
      <c r="A2" s="42"/>
      <c r="B2" s="224" t="s">
        <v>1010</v>
      </c>
      <c r="C2" s="225"/>
    </row>
    <row r="3" spans="1:128" ht="18.75">
      <c r="B3" s="16" t="str">
        <f>'EU OV1'!B3</f>
        <v>31.12.2022 - in EUR million</v>
      </c>
      <c r="C3" s="225"/>
      <c r="DJ3"/>
      <c r="DK3"/>
      <c r="DL3"/>
      <c r="DM3"/>
      <c r="DN3"/>
      <c r="DO3"/>
      <c r="DP3"/>
      <c r="DQ3"/>
      <c r="DR3"/>
      <c r="DS3"/>
      <c r="DT3"/>
      <c r="DU3"/>
      <c r="DV3"/>
      <c r="DW3"/>
      <c r="DX3"/>
    </row>
    <row r="4" spans="1:128" ht="17.25" customHeight="1">
      <c r="DJ4"/>
      <c r="DK4"/>
      <c r="DL4"/>
      <c r="DM4"/>
      <c r="DN4"/>
      <c r="DO4"/>
      <c r="DP4"/>
      <c r="DQ4"/>
      <c r="DR4"/>
      <c r="DS4"/>
      <c r="DT4"/>
      <c r="DU4"/>
      <c r="DV4"/>
      <c r="DW4"/>
      <c r="DX4"/>
    </row>
    <row r="5" spans="1:128" s="45" customFormat="1" ht="17.25" customHeight="1">
      <c r="A5" s="44"/>
      <c r="B5" s="44"/>
      <c r="C5" s="813" t="s">
        <v>990</v>
      </c>
      <c r="D5" s="662" t="s">
        <v>1011</v>
      </c>
      <c r="E5" s="662"/>
      <c r="F5" s="662"/>
      <c r="G5" s="662"/>
      <c r="H5" s="662"/>
      <c r="I5" s="662"/>
      <c r="J5" s="662"/>
      <c r="K5" s="662"/>
      <c r="L5" s="662"/>
      <c r="M5" s="662"/>
      <c r="N5" s="662"/>
      <c r="O5" s="662"/>
      <c r="P5" s="662"/>
      <c r="Q5" s="662"/>
      <c r="R5" s="662"/>
      <c r="S5" s="818" t="s">
        <v>141</v>
      </c>
      <c r="T5" s="818" t="s">
        <v>1012</v>
      </c>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row>
    <row r="6" spans="1:128" s="45" customFormat="1" ht="28.5" customHeight="1">
      <c r="A6" s="44"/>
      <c r="B6" s="46"/>
      <c r="C6" s="813"/>
      <c r="D6" s="281">
        <v>0</v>
      </c>
      <c r="E6" s="282">
        <v>0.02</v>
      </c>
      <c r="F6" s="281">
        <v>0.04</v>
      </c>
      <c r="G6" s="282">
        <v>0.1</v>
      </c>
      <c r="H6" s="282">
        <v>0.2</v>
      </c>
      <c r="I6" s="282">
        <v>0.35</v>
      </c>
      <c r="J6" s="282">
        <v>0.5</v>
      </c>
      <c r="K6" s="282">
        <v>0.7</v>
      </c>
      <c r="L6" s="282">
        <v>0.75</v>
      </c>
      <c r="M6" s="280">
        <v>1</v>
      </c>
      <c r="N6" s="280">
        <v>1.5</v>
      </c>
      <c r="O6" s="280">
        <v>2.5</v>
      </c>
      <c r="P6" s="280">
        <v>3.7</v>
      </c>
      <c r="Q6" s="280">
        <v>12.5</v>
      </c>
      <c r="R6" s="280" t="s">
        <v>1013</v>
      </c>
      <c r="S6" s="818"/>
      <c r="T6" s="818"/>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row>
    <row r="7" spans="1:128" s="4" customFormat="1" ht="17.25" customHeight="1">
      <c r="A7" s="47"/>
      <c r="B7" s="46"/>
      <c r="C7" s="813"/>
      <c r="D7" s="144" t="s">
        <v>102</v>
      </c>
      <c r="E7" s="144" t="s">
        <v>103</v>
      </c>
      <c r="F7" s="144" t="s">
        <v>104</v>
      </c>
      <c r="G7" s="144" t="s">
        <v>235</v>
      </c>
      <c r="H7" s="144" t="s">
        <v>143</v>
      </c>
      <c r="I7" s="144" t="s">
        <v>236</v>
      </c>
      <c r="J7" s="144" t="s">
        <v>237</v>
      </c>
      <c r="K7" s="144" t="s">
        <v>287</v>
      </c>
      <c r="L7" s="144" t="s">
        <v>564</v>
      </c>
      <c r="M7" s="144" t="s">
        <v>565</v>
      </c>
      <c r="N7" s="144" t="s">
        <v>566</v>
      </c>
      <c r="O7" s="144" t="s">
        <v>567</v>
      </c>
      <c r="P7" s="144" t="s">
        <v>568</v>
      </c>
      <c r="Q7" s="144" t="s">
        <v>827</v>
      </c>
      <c r="R7" s="144" t="s">
        <v>828</v>
      </c>
      <c r="S7" s="48" t="s">
        <v>1014</v>
      </c>
      <c r="T7" s="48" t="s">
        <v>1015</v>
      </c>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row>
    <row r="8" spans="1:128" s="52" customFormat="1">
      <c r="A8" s="50"/>
      <c r="B8" s="264">
        <v>1</v>
      </c>
      <c r="C8" s="263" t="s">
        <v>997</v>
      </c>
      <c r="D8" s="305">
        <v>1960.6</v>
      </c>
      <c r="E8" s="305">
        <v>0</v>
      </c>
      <c r="F8" s="305">
        <v>0</v>
      </c>
      <c r="G8" s="305">
        <v>0</v>
      </c>
      <c r="H8" s="305">
        <v>9.4</v>
      </c>
      <c r="I8" s="305">
        <v>0</v>
      </c>
      <c r="J8" s="305">
        <v>48.4</v>
      </c>
      <c r="K8" s="305">
        <v>0</v>
      </c>
      <c r="L8" s="305">
        <v>0</v>
      </c>
      <c r="M8" s="305">
        <v>213.9</v>
      </c>
      <c r="N8" s="305">
        <v>0</v>
      </c>
      <c r="O8" s="305">
        <v>0</v>
      </c>
      <c r="P8" s="305">
        <v>0</v>
      </c>
      <c r="Q8" s="305">
        <v>0</v>
      </c>
      <c r="R8" s="305">
        <v>0</v>
      </c>
      <c r="S8" s="496">
        <v>2232.3000000000002</v>
      </c>
      <c r="T8" s="496">
        <v>1570.8</v>
      </c>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row>
    <row r="9" spans="1:128" s="52" customFormat="1">
      <c r="A9" s="50"/>
      <c r="B9" s="264">
        <v>2</v>
      </c>
      <c r="C9" s="249" t="s">
        <v>998</v>
      </c>
      <c r="D9" s="305">
        <v>0</v>
      </c>
      <c r="E9" s="305">
        <v>0</v>
      </c>
      <c r="F9" s="305">
        <v>0</v>
      </c>
      <c r="G9" s="305">
        <v>0</v>
      </c>
      <c r="H9" s="305">
        <v>13.7</v>
      </c>
      <c r="I9" s="305">
        <v>0</v>
      </c>
      <c r="J9" s="305">
        <v>0</v>
      </c>
      <c r="K9" s="305">
        <v>0</v>
      </c>
      <c r="L9" s="305">
        <v>0</v>
      </c>
      <c r="M9" s="305">
        <v>2</v>
      </c>
      <c r="N9" s="305">
        <v>0</v>
      </c>
      <c r="O9" s="305">
        <v>0</v>
      </c>
      <c r="P9" s="305">
        <v>0</v>
      </c>
      <c r="Q9" s="305">
        <v>0</v>
      </c>
      <c r="R9" s="305">
        <v>0</v>
      </c>
      <c r="S9" s="496">
        <v>15.7</v>
      </c>
      <c r="T9" s="496">
        <v>15.7</v>
      </c>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row>
    <row r="10" spans="1:128" s="52" customFormat="1">
      <c r="A10" s="50"/>
      <c r="B10" s="264">
        <v>3</v>
      </c>
      <c r="C10" s="249" t="s">
        <v>999</v>
      </c>
      <c r="D10" s="305">
        <v>0</v>
      </c>
      <c r="E10" s="305">
        <v>0</v>
      </c>
      <c r="F10" s="305">
        <v>0</v>
      </c>
      <c r="G10" s="305">
        <v>0</v>
      </c>
      <c r="H10" s="305">
        <v>0</v>
      </c>
      <c r="I10" s="305">
        <v>0</v>
      </c>
      <c r="J10" s="305">
        <v>0.5</v>
      </c>
      <c r="K10" s="305">
        <v>0</v>
      </c>
      <c r="L10" s="305">
        <v>0</v>
      </c>
      <c r="M10" s="305">
        <v>11.6</v>
      </c>
      <c r="N10" s="305">
        <v>0</v>
      </c>
      <c r="O10" s="305">
        <v>0</v>
      </c>
      <c r="P10" s="305">
        <v>0</v>
      </c>
      <c r="Q10" s="305">
        <v>0</v>
      </c>
      <c r="R10" s="305">
        <v>0</v>
      </c>
      <c r="S10" s="496">
        <v>12.1</v>
      </c>
      <c r="T10" s="496">
        <v>12.1</v>
      </c>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row>
    <row r="11" spans="1:128" s="52" customFormat="1">
      <c r="A11" s="50"/>
      <c r="B11" s="264">
        <v>4</v>
      </c>
      <c r="C11" s="249" t="s">
        <v>1000</v>
      </c>
      <c r="D11" s="305">
        <v>0</v>
      </c>
      <c r="E11" s="305">
        <v>0</v>
      </c>
      <c r="F11" s="305">
        <v>0</v>
      </c>
      <c r="G11" s="305">
        <v>0</v>
      </c>
      <c r="H11" s="305">
        <v>0</v>
      </c>
      <c r="I11" s="305">
        <v>0</v>
      </c>
      <c r="J11" s="305">
        <v>0</v>
      </c>
      <c r="K11" s="305">
        <v>0</v>
      </c>
      <c r="L11" s="305">
        <v>0</v>
      </c>
      <c r="M11" s="305">
        <v>0</v>
      </c>
      <c r="N11" s="305">
        <v>0</v>
      </c>
      <c r="O11" s="305">
        <v>0</v>
      </c>
      <c r="P11" s="305">
        <v>0</v>
      </c>
      <c r="Q11" s="305">
        <v>0</v>
      </c>
      <c r="R11" s="305">
        <v>0</v>
      </c>
      <c r="S11" s="496">
        <v>0</v>
      </c>
      <c r="T11" s="496">
        <v>0</v>
      </c>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row>
    <row r="12" spans="1:128" s="52" customFormat="1">
      <c r="A12" s="50"/>
      <c r="B12" s="264">
        <v>5</v>
      </c>
      <c r="C12" s="249" t="s">
        <v>1001</v>
      </c>
      <c r="D12" s="305">
        <v>0</v>
      </c>
      <c r="E12" s="305">
        <v>0</v>
      </c>
      <c r="F12" s="305">
        <v>0</v>
      </c>
      <c r="G12" s="305">
        <v>0</v>
      </c>
      <c r="H12" s="305">
        <v>0</v>
      </c>
      <c r="I12" s="305">
        <v>0</v>
      </c>
      <c r="J12" s="305">
        <v>0</v>
      </c>
      <c r="K12" s="305">
        <v>0</v>
      </c>
      <c r="L12" s="305">
        <v>0</v>
      </c>
      <c r="M12" s="305">
        <v>0</v>
      </c>
      <c r="N12" s="305">
        <v>0</v>
      </c>
      <c r="O12" s="305">
        <v>0</v>
      </c>
      <c r="P12" s="305">
        <v>0</v>
      </c>
      <c r="Q12" s="305">
        <v>0</v>
      </c>
      <c r="R12" s="305">
        <v>0</v>
      </c>
      <c r="S12" s="496">
        <v>0</v>
      </c>
      <c r="T12" s="496">
        <v>0</v>
      </c>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row>
    <row r="13" spans="1:128" s="52" customFormat="1">
      <c r="A13" s="50"/>
      <c r="B13" s="264">
        <v>6</v>
      </c>
      <c r="C13" s="249" t="s">
        <v>731</v>
      </c>
      <c r="D13" s="305">
        <v>0</v>
      </c>
      <c r="E13" s="305">
        <v>0</v>
      </c>
      <c r="F13" s="305">
        <v>0</v>
      </c>
      <c r="G13" s="305">
        <v>0</v>
      </c>
      <c r="H13" s="305">
        <v>88.1</v>
      </c>
      <c r="I13" s="305">
        <v>0</v>
      </c>
      <c r="J13" s="305">
        <v>101.4</v>
      </c>
      <c r="K13" s="305">
        <v>0</v>
      </c>
      <c r="L13" s="305">
        <v>0</v>
      </c>
      <c r="M13" s="305">
        <v>3.4</v>
      </c>
      <c r="N13" s="305">
        <v>0</v>
      </c>
      <c r="O13" s="305">
        <v>0</v>
      </c>
      <c r="P13" s="305">
        <v>0</v>
      </c>
      <c r="Q13" s="305">
        <v>0</v>
      </c>
      <c r="R13" s="305">
        <v>0</v>
      </c>
      <c r="S13" s="496">
        <v>192.8</v>
      </c>
      <c r="T13" s="496">
        <v>18.3</v>
      </c>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row>
    <row r="14" spans="1:128" s="52" customFormat="1">
      <c r="A14" s="50"/>
      <c r="B14" s="264">
        <v>7</v>
      </c>
      <c r="C14" s="249" t="s">
        <v>737</v>
      </c>
      <c r="D14" s="305">
        <v>0</v>
      </c>
      <c r="E14" s="305">
        <v>0</v>
      </c>
      <c r="F14" s="305">
        <v>0</v>
      </c>
      <c r="G14" s="305">
        <v>0</v>
      </c>
      <c r="H14" s="305">
        <v>0</v>
      </c>
      <c r="I14" s="305">
        <v>0</v>
      </c>
      <c r="J14" s="305">
        <v>12.2</v>
      </c>
      <c r="K14" s="305">
        <v>0</v>
      </c>
      <c r="L14" s="305">
        <v>0</v>
      </c>
      <c r="M14" s="305">
        <v>466.7</v>
      </c>
      <c r="N14" s="305">
        <v>0</v>
      </c>
      <c r="O14" s="305">
        <v>0</v>
      </c>
      <c r="P14" s="305">
        <v>0</v>
      </c>
      <c r="Q14" s="305">
        <v>0</v>
      </c>
      <c r="R14" s="305">
        <v>0</v>
      </c>
      <c r="S14" s="496">
        <v>478.9</v>
      </c>
      <c r="T14" s="496">
        <v>466.7</v>
      </c>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row>
    <row r="15" spans="1:128" s="52" customFormat="1">
      <c r="A15" s="50"/>
      <c r="B15" s="264">
        <v>8</v>
      </c>
      <c r="C15" s="249" t="s">
        <v>735</v>
      </c>
      <c r="D15" s="305">
        <v>0</v>
      </c>
      <c r="E15" s="305">
        <v>0</v>
      </c>
      <c r="F15" s="305">
        <v>0</v>
      </c>
      <c r="G15" s="305">
        <v>0</v>
      </c>
      <c r="H15" s="305">
        <v>0</v>
      </c>
      <c r="I15" s="305">
        <v>0</v>
      </c>
      <c r="J15" s="305">
        <v>0</v>
      </c>
      <c r="K15" s="305">
        <v>0</v>
      </c>
      <c r="L15" s="305">
        <v>2648</v>
      </c>
      <c r="M15" s="305">
        <v>0</v>
      </c>
      <c r="N15" s="305">
        <v>0</v>
      </c>
      <c r="O15" s="305">
        <v>0</v>
      </c>
      <c r="P15" s="305">
        <v>0</v>
      </c>
      <c r="Q15" s="305">
        <v>0</v>
      </c>
      <c r="R15" s="305">
        <v>0</v>
      </c>
      <c r="S15" s="496">
        <v>2648</v>
      </c>
      <c r="T15" s="496">
        <v>2648</v>
      </c>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row>
    <row r="16" spans="1:128" s="52" customFormat="1">
      <c r="A16" s="50"/>
      <c r="B16" s="264">
        <v>9</v>
      </c>
      <c r="C16" s="249" t="s">
        <v>1016</v>
      </c>
      <c r="D16" s="305">
        <v>0</v>
      </c>
      <c r="E16" s="305">
        <v>0</v>
      </c>
      <c r="F16" s="305">
        <v>0</v>
      </c>
      <c r="G16" s="305">
        <v>0</v>
      </c>
      <c r="H16" s="305">
        <v>0</v>
      </c>
      <c r="I16" s="305">
        <v>177</v>
      </c>
      <c r="J16" s="305">
        <v>136</v>
      </c>
      <c r="K16" s="305">
        <v>0</v>
      </c>
      <c r="L16" s="305">
        <v>34.700000000000003</v>
      </c>
      <c r="M16" s="305">
        <v>0</v>
      </c>
      <c r="N16" s="305">
        <v>0</v>
      </c>
      <c r="O16" s="305">
        <v>0</v>
      </c>
      <c r="P16" s="305">
        <v>0</v>
      </c>
      <c r="Q16" s="305">
        <v>0</v>
      </c>
      <c r="R16" s="305">
        <v>0.9</v>
      </c>
      <c r="S16" s="496">
        <v>348.6</v>
      </c>
      <c r="T16" s="496">
        <v>348.6</v>
      </c>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row>
    <row r="17" spans="1:128" s="52" customFormat="1">
      <c r="A17" s="50"/>
      <c r="B17" s="264">
        <v>10</v>
      </c>
      <c r="C17" s="249" t="s">
        <v>739</v>
      </c>
      <c r="D17" s="305">
        <v>0</v>
      </c>
      <c r="E17" s="305">
        <v>0</v>
      </c>
      <c r="F17" s="305">
        <v>0</v>
      </c>
      <c r="G17" s="305">
        <v>0</v>
      </c>
      <c r="H17" s="305">
        <v>0</v>
      </c>
      <c r="I17" s="305">
        <v>0</v>
      </c>
      <c r="J17" s="305">
        <v>0</v>
      </c>
      <c r="K17" s="305">
        <v>0</v>
      </c>
      <c r="L17" s="305">
        <v>0</v>
      </c>
      <c r="M17" s="305">
        <v>32.5</v>
      </c>
      <c r="N17" s="305">
        <v>6.3</v>
      </c>
      <c r="O17" s="305">
        <v>0</v>
      </c>
      <c r="P17" s="305">
        <v>0</v>
      </c>
      <c r="Q17" s="305">
        <v>0</v>
      </c>
      <c r="R17" s="305">
        <v>0</v>
      </c>
      <c r="S17" s="496">
        <v>38.700000000000003</v>
      </c>
      <c r="T17" s="496">
        <v>38.700000000000003</v>
      </c>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row>
    <row r="18" spans="1:128" s="52" customFormat="1">
      <c r="A18" s="50"/>
      <c r="B18" s="264">
        <v>11</v>
      </c>
      <c r="C18" s="249" t="s">
        <v>1004</v>
      </c>
      <c r="D18" s="305">
        <v>0</v>
      </c>
      <c r="E18" s="305">
        <v>0</v>
      </c>
      <c r="F18" s="305">
        <v>0</v>
      </c>
      <c r="G18" s="305">
        <v>0</v>
      </c>
      <c r="H18" s="305">
        <v>0</v>
      </c>
      <c r="I18" s="305">
        <v>0</v>
      </c>
      <c r="J18" s="305">
        <v>0</v>
      </c>
      <c r="K18" s="305">
        <v>0</v>
      </c>
      <c r="L18" s="305">
        <v>0</v>
      </c>
      <c r="M18" s="305">
        <v>0</v>
      </c>
      <c r="N18" s="305">
        <v>4.5</v>
      </c>
      <c r="O18" s="305">
        <v>0</v>
      </c>
      <c r="P18" s="305">
        <v>0</v>
      </c>
      <c r="Q18" s="305">
        <v>0</v>
      </c>
      <c r="R18" s="305">
        <v>0</v>
      </c>
      <c r="S18" s="496">
        <v>4.5</v>
      </c>
      <c r="T18" s="496">
        <v>4.5</v>
      </c>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row>
    <row r="19" spans="1:128" s="52" customFormat="1">
      <c r="A19" s="50"/>
      <c r="B19" s="264">
        <v>12</v>
      </c>
      <c r="C19" s="249" t="s">
        <v>725</v>
      </c>
      <c r="D19" s="305">
        <v>0</v>
      </c>
      <c r="E19" s="305">
        <v>0</v>
      </c>
      <c r="F19" s="305">
        <v>0</v>
      </c>
      <c r="G19" s="305">
        <v>0</v>
      </c>
      <c r="H19" s="305">
        <v>0</v>
      </c>
      <c r="I19" s="305">
        <v>0</v>
      </c>
      <c r="J19" s="305">
        <v>0</v>
      </c>
      <c r="K19" s="305">
        <v>0</v>
      </c>
      <c r="L19" s="305">
        <v>0</v>
      </c>
      <c r="M19" s="305">
        <v>0</v>
      </c>
      <c r="N19" s="305">
        <v>0</v>
      </c>
      <c r="O19" s="305">
        <v>0</v>
      </c>
      <c r="P19" s="305">
        <v>0</v>
      </c>
      <c r="Q19" s="305">
        <v>0</v>
      </c>
      <c r="R19" s="305">
        <v>0</v>
      </c>
      <c r="S19" s="496">
        <v>0</v>
      </c>
      <c r="T19" s="496">
        <v>0</v>
      </c>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row>
    <row r="20" spans="1:128" s="52" customFormat="1">
      <c r="A20" s="50"/>
      <c r="B20" s="264">
        <v>13</v>
      </c>
      <c r="C20" s="249" t="s">
        <v>1017</v>
      </c>
      <c r="D20" s="305">
        <v>0</v>
      </c>
      <c r="E20" s="305">
        <v>0</v>
      </c>
      <c r="F20" s="305">
        <v>0</v>
      </c>
      <c r="G20" s="305">
        <v>0</v>
      </c>
      <c r="H20" s="305">
        <v>0</v>
      </c>
      <c r="I20" s="305">
        <v>0</v>
      </c>
      <c r="J20" s="305">
        <v>0</v>
      </c>
      <c r="K20" s="305">
        <v>0</v>
      </c>
      <c r="L20" s="305">
        <v>0</v>
      </c>
      <c r="M20" s="305">
        <v>0</v>
      </c>
      <c r="N20" s="305">
        <v>0</v>
      </c>
      <c r="O20" s="305">
        <v>0</v>
      </c>
      <c r="P20" s="305">
        <v>0</v>
      </c>
      <c r="Q20" s="305">
        <v>0</v>
      </c>
      <c r="R20" s="305">
        <v>0</v>
      </c>
      <c r="S20" s="496">
        <v>0</v>
      </c>
      <c r="T20" s="496">
        <v>0</v>
      </c>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row>
    <row r="21" spans="1:128" s="52" customFormat="1">
      <c r="A21" s="50"/>
      <c r="B21" s="264">
        <v>14</v>
      </c>
      <c r="C21" s="249" t="s">
        <v>1018</v>
      </c>
      <c r="D21" s="305">
        <v>0</v>
      </c>
      <c r="E21" s="305">
        <v>0</v>
      </c>
      <c r="F21" s="305">
        <v>0</v>
      </c>
      <c r="G21" s="305">
        <v>0</v>
      </c>
      <c r="H21" s="305">
        <v>0</v>
      </c>
      <c r="I21" s="305">
        <v>0</v>
      </c>
      <c r="J21" s="305">
        <v>0</v>
      </c>
      <c r="K21" s="305">
        <v>0</v>
      </c>
      <c r="L21" s="305">
        <v>0</v>
      </c>
      <c r="M21" s="305">
        <v>0</v>
      </c>
      <c r="N21" s="305">
        <v>0</v>
      </c>
      <c r="O21" s="305">
        <v>0</v>
      </c>
      <c r="P21" s="305">
        <v>0</v>
      </c>
      <c r="Q21" s="305">
        <v>0</v>
      </c>
      <c r="R21" s="305">
        <v>12.6</v>
      </c>
      <c r="S21" s="496">
        <v>12.6</v>
      </c>
      <c r="T21" s="496">
        <v>12.6</v>
      </c>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row>
    <row r="22" spans="1:128" s="52" customFormat="1">
      <c r="A22" s="50"/>
      <c r="B22" s="264">
        <v>15</v>
      </c>
      <c r="C22" s="249" t="s">
        <v>1019</v>
      </c>
      <c r="D22" s="305">
        <v>0</v>
      </c>
      <c r="E22" s="305">
        <v>0</v>
      </c>
      <c r="F22" s="305">
        <v>0</v>
      </c>
      <c r="G22" s="305">
        <v>0</v>
      </c>
      <c r="H22" s="305">
        <v>0</v>
      </c>
      <c r="I22" s="305">
        <v>0</v>
      </c>
      <c r="J22" s="305">
        <v>0</v>
      </c>
      <c r="K22" s="305">
        <v>0</v>
      </c>
      <c r="L22" s="305">
        <v>0</v>
      </c>
      <c r="M22" s="305">
        <v>5.2</v>
      </c>
      <c r="N22" s="305">
        <v>0</v>
      </c>
      <c r="O22" s="305">
        <v>0</v>
      </c>
      <c r="P22" s="305">
        <v>0</v>
      </c>
      <c r="Q22" s="305">
        <v>0</v>
      </c>
      <c r="R22" s="305">
        <v>0</v>
      </c>
      <c r="S22" s="496">
        <v>5.2</v>
      </c>
      <c r="T22" s="496">
        <v>5.2</v>
      </c>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row>
    <row r="23" spans="1:128" s="52" customFormat="1">
      <c r="A23" s="50"/>
      <c r="B23" s="264">
        <v>16</v>
      </c>
      <c r="C23" s="249" t="s">
        <v>1008</v>
      </c>
      <c r="D23" s="305">
        <v>145.19999999999999</v>
      </c>
      <c r="E23" s="305">
        <v>0</v>
      </c>
      <c r="F23" s="305">
        <v>0</v>
      </c>
      <c r="G23" s="305">
        <v>0</v>
      </c>
      <c r="H23" s="305">
        <v>0.5</v>
      </c>
      <c r="I23" s="305">
        <v>0</v>
      </c>
      <c r="J23" s="305">
        <v>0</v>
      </c>
      <c r="K23" s="305">
        <v>0</v>
      </c>
      <c r="L23" s="305">
        <v>0</v>
      </c>
      <c r="M23" s="305">
        <v>107</v>
      </c>
      <c r="N23" s="305">
        <v>0</v>
      </c>
      <c r="O23" s="305">
        <v>21.4</v>
      </c>
      <c r="P23" s="305">
        <v>0</v>
      </c>
      <c r="Q23" s="305">
        <v>0</v>
      </c>
      <c r="R23" s="305">
        <v>0</v>
      </c>
      <c r="S23" s="496">
        <v>274.10000000000002</v>
      </c>
      <c r="T23" s="496">
        <v>274.10000000000002</v>
      </c>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row>
    <row r="24" spans="1:128" s="52" customFormat="1">
      <c r="A24" s="50"/>
      <c r="B24" s="265">
        <v>17</v>
      </c>
      <c r="C24" s="266" t="s">
        <v>1009</v>
      </c>
      <c r="D24" s="534">
        <v>2105.9</v>
      </c>
      <c r="E24" s="534">
        <v>0</v>
      </c>
      <c r="F24" s="534">
        <v>0</v>
      </c>
      <c r="G24" s="534">
        <v>0</v>
      </c>
      <c r="H24" s="534">
        <v>111.6</v>
      </c>
      <c r="I24" s="534">
        <v>177</v>
      </c>
      <c r="J24" s="534">
        <v>298.5</v>
      </c>
      <c r="K24" s="534">
        <v>0</v>
      </c>
      <c r="L24" s="534">
        <v>2682.7</v>
      </c>
      <c r="M24" s="534">
        <v>842.2</v>
      </c>
      <c r="N24" s="534">
        <v>10.7</v>
      </c>
      <c r="O24" s="534">
        <v>21.4</v>
      </c>
      <c r="P24" s="534">
        <v>0</v>
      </c>
      <c r="Q24" s="534">
        <v>0</v>
      </c>
      <c r="R24" s="534">
        <v>13.4</v>
      </c>
      <c r="S24" s="536">
        <v>6263.3</v>
      </c>
      <c r="T24" s="536">
        <v>5415.3</v>
      </c>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row>
    <row r="25" spans="1:128" s="52" customFormat="1">
      <c r="A25" s="50"/>
      <c r="B25" s="50"/>
      <c r="C25" s="50"/>
      <c r="D25" s="50"/>
      <c r="E25" s="50"/>
      <c r="F25" s="50"/>
      <c r="G25" s="50"/>
      <c r="H25" s="50"/>
      <c r="I25" s="50"/>
      <c r="J25" s="50"/>
      <c r="K25" s="50"/>
      <c r="L25" s="50"/>
      <c r="M25" s="50"/>
      <c r="N25" s="50"/>
      <c r="O25" s="50"/>
      <c r="P25" s="50"/>
      <c r="Q25" s="50"/>
      <c r="R25" s="410"/>
      <c r="S25" s="410"/>
      <c r="T25" s="41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row>
    <row r="26" spans="1:128" s="52" customFormat="1">
      <c r="A26" s="50"/>
      <c r="B26" s="50"/>
      <c r="C26" s="50"/>
      <c r="D26" s="50"/>
      <c r="E26" s="50"/>
      <c r="F26" s="50"/>
      <c r="G26" s="50"/>
      <c r="H26" s="50"/>
      <c r="I26" s="50"/>
      <c r="J26" s="50"/>
      <c r="K26" s="50"/>
      <c r="L26" s="50"/>
      <c r="M26" s="50"/>
      <c r="N26" s="50"/>
      <c r="O26" s="50"/>
      <c r="P26" s="50"/>
      <c r="Q26" s="50"/>
      <c r="R26" s="410"/>
      <c r="S26" s="410"/>
      <c r="T26" s="41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row>
    <row r="27" spans="1:128" s="52" customFormat="1">
      <c r="A27" s="50"/>
      <c r="B27" s="50"/>
      <c r="C27" s="50"/>
      <c r="D27" s="50"/>
      <c r="E27" s="50"/>
      <c r="F27" s="50"/>
      <c r="G27" s="50"/>
      <c r="H27" s="50"/>
      <c r="I27" s="50"/>
      <c r="J27" s="50"/>
      <c r="K27" s="50"/>
      <c r="L27" s="50"/>
      <c r="M27" s="50"/>
      <c r="N27" s="50"/>
      <c r="O27" s="50"/>
      <c r="P27" s="44"/>
      <c r="Q27" s="50"/>
      <c r="R27" s="410"/>
      <c r="S27" s="410"/>
      <c r="T27" s="41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row>
    <row r="28" spans="1:128">
      <c r="R28" s="411"/>
      <c r="S28" s="411"/>
      <c r="T28" s="411"/>
      <c r="DJ28"/>
      <c r="DK28"/>
      <c r="DL28"/>
      <c r="DM28"/>
      <c r="DN28"/>
      <c r="DO28"/>
      <c r="DP28"/>
      <c r="DQ28"/>
      <c r="DR28"/>
      <c r="DS28"/>
      <c r="DT28"/>
      <c r="DU28"/>
      <c r="DV28"/>
      <c r="DW28"/>
      <c r="DX28"/>
    </row>
    <row r="29" spans="1:128">
      <c r="R29" s="411"/>
      <c r="S29" s="411"/>
      <c r="T29" s="411"/>
      <c r="DJ29"/>
      <c r="DK29"/>
      <c r="DL29"/>
      <c r="DM29"/>
      <c r="DN29"/>
      <c r="DO29"/>
      <c r="DP29"/>
      <c r="DQ29"/>
      <c r="DR29"/>
      <c r="DS29"/>
      <c r="DT29"/>
      <c r="DU29"/>
      <c r="DV29"/>
      <c r="DW29"/>
      <c r="DX29"/>
    </row>
  </sheetData>
  <mergeCells count="4">
    <mergeCell ref="C5:C7"/>
    <mergeCell ref="D5:R5"/>
    <mergeCell ref="S5:S6"/>
    <mergeCell ref="T5:T6"/>
  </mergeCells>
  <pageMargins left="0.7" right="0.7" top="0.78740157499999996" bottom="0.78740157499999996"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6"/>
  <sheetViews>
    <sheetView showGridLines="0" zoomScaleNormal="100" workbookViewId="0">
      <selection activeCell="K29" sqref="K29"/>
    </sheetView>
  </sheetViews>
  <sheetFormatPr baseColWidth="10" defaultColWidth="9.140625" defaultRowHeight="15"/>
  <cols>
    <col min="1" max="1" width="2.42578125" style="16" customWidth="1"/>
    <col min="2" max="2" width="7.7109375" style="16" customWidth="1"/>
    <col min="3" max="3" width="72.140625" style="16" customWidth="1"/>
    <col min="4" max="6" width="18.140625" style="95" customWidth="1"/>
    <col min="7" max="16384" width="9.140625" style="16"/>
  </cols>
  <sheetData>
    <row r="1" spans="1:6">
      <c r="A1" s="157"/>
      <c r="B1" s="157"/>
      <c r="C1" s="157"/>
      <c r="D1" s="158"/>
      <c r="E1" s="158"/>
      <c r="F1" s="158"/>
    </row>
    <row r="2" spans="1:6" ht="18.75">
      <c r="A2" s="157"/>
      <c r="B2" s="65" t="s">
        <v>98</v>
      </c>
    </row>
    <row r="3" spans="1:6">
      <c r="A3" s="157"/>
      <c r="B3" s="16" t="s">
        <v>99</v>
      </c>
    </row>
    <row r="4" spans="1:6">
      <c r="A4" s="157"/>
    </row>
    <row r="5" spans="1:6" ht="33.75" customHeight="1">
      <c r="A5" s="157"/>
      <c r="B5" s="641"/>
      <c r="C5" s="642"/>
      <c r="D5" s="645" t="s">
        <v>100</v>
      </c>
      <c r="E5" s="645"/>
      <c r="F5" s="36" t="s">
        <v>101</v>
      </c>
    </row>
    <row r="6" spans="1:6">
      <c r="A6" s="157"/>
      <c r="B6" s="641"/>
      <c r="C6" s="642"/>
      <c r="D6" s="116" t="s">
        <v>102</v>
      </c>
      <c r="E6" s="116" t="s">
        <v>103</v>
      </c>
      <c r="F6" s="116" t="s">
        <v>104</v>
      </c>
    </row>
    <row r="7" spans="1:6">
      <c r="A7" s="157"/>
      <c r="B7" s="643"/>
      <c r="C7" s="644"/>
      <c r="D7" s="36" t="s">
        <v>105</v>
      </c>
      <c r="E7" s="36" t="s">
        <v>106</v>
      </c>
      <c r="F7" s="36" t="s">
        <v>105</v>
      </c>
    </row>
    <row r="8" spans="1:6" ht="16.5" customHeight="1">
      <c r="A8" s="157"/>
      <c r="B8" s="116">
        <v>1</v>
      </c>
      <c r="C8" s="86" t="s">
        <v>107</v>
      </c>
      <c r="D8" s="415">
        <v>2929.3</v>
      </c>
      <c r="E8" s="415">
        <v>3120</v>
      </c>
      <c r="F8" s="415">
        <v>234.3</v>
      </c>
    </row>
    <row r="9" spans="1:6" ht="16.5" customHeight="1">
      <c r="A9" s="157"/>
      <c r="B9" s="116">
        <v>2</v>
      </c>
      <c r="C9" s="114" t="s">
        <v>108</v>
      </c>
      <c r="D9" s="415">
        <v>2929.3</v>
      </c>
      <c r="E9" s="415">
        <v>3120</v>
      </c>
      <c r="F9" s="415">
        <v>234.3</v>
      </c>
    </row>
    <row r="10" spans="1:6" ht="16.5" customHeight="1">
      <c r="A10" s="157"/>
      <c r="B10" s="116">
        <v>3</v>
      </c>
      <c r="C10" s="114" t="s">
        <v>109</v>
      </c>
      <c r="D10" s="415">
        <v>0</v>
      </c>
      <c r="E10" s="415">
        <v>0</v>
      </c>
      <c r="F10" s="415">
        <v>0</v>
      </c>
    </row>
    <row r="11" spans="1:6" ht="16.5" customHeight="1">
      <c r="A11" s="157"/>
      <c r="B11" s="116">
        <v>4</v>
      </c>
      <c r="C11" s="114" t="s">
        <v>110</v>
      </c>
      <c r="D11" s="415">
        <v>0</v>
      </c>
      <c r="E11" s="415">
        <v>0</v>
      </c>
      <c r="F11" s="415">
        <v>0</v>
      </c>
    </row>
    <row r="12" spans="1:6" ht="16.5" customHeight="1">
      <c r="A12" s="157"/>
      <c r="B12" s="116" t="s">
        <v>111</v>
      </c>
      <c r="C12" s="114" t="s">
        <v>112</v>
      </c>
      <c r="D12" s="415">
        <v>0</v>
      </c>
      <c r="E12" s="415">
        <v>0</v>
      </c>
      <c r="F12" s="415">
        <v>0</v>
      </c>
    </row>
    <row r="13" spans="1:6" ht="16.5" customHeight="1">
      <c r="A13" s="157"/>
      <c r="B13" s="116">
        <v>5</v>
      </c>
      <c r="C13" s="114" t="s">
        <v>113</v>
      </c>
      <c r="D13" s="415">
        <v>0</v>
      </c>
      <c r="E13" s="415">
        <v>0</v>
      </c>
      <c r="F13" s="415">
        <v>0</v>
      </c>
    </row>
    <row r="14" spans="1:6" ht="16.5" customHeight="1">
      <c r="A14" s="157"/>
      <c r="B14" s="116">
        <v>6</v>
      </c>
      <c r="C14" s="86" t="s">
        <v>114</v>
      </c>
      <c r="D14" s="415">
        <v>10.199999999999999</v>
      </c>
      <c r="E14" s="415">
        <v>11</v>
      </c>
      <c r="F14" s="415">
        <v>0.8</v>
      </c>
    </row>
    <row r="15" spans="1:6" ht="16.5" customHeight="1">
      <c r="A15" s="157"/>
      <c r="B15" s="116">
        <v>7</v>
      </c>
      <c r="C15" s="114" t="s">
        <v>108</v>
      </c>
      <c r="D15" s="415">
        <v>0</v>
      </c>
      <c r="E15" s="415">
        <v>0</v>
      </c>
      <c r="F15" s="415">
        <v>0</v>
      </c>
    </row>
    <row r="16" spans="1:6" ht="16.5" customHeight="1">
      <c r="A16" s="157"/>
      <c r="B16" s="116">
        <v>8</v>
      </c>
      <c r="C16" s="114" t="s">
        <v>115</v>
      </c>
      <c r="D16" s="415">
        <v>0</v>
      </c>
      <c r="E16" s="415">
        <v>0</v>
      </c>
      <c r="F16" s="415">
        <v>0</v>
      </c>
    </row>
    <row r="17" spans="1:6" ht="16.5" customHeight="1">
      <c r="A17" s="157"/>
      <c r="B17" s="116" t="s">
        <v>116</v>
      </c>
      <c r="C17" s="114" t="s">
        <v>117</v>
      </c>
      <c r="D17" s="415">
        <v>0</v>
      </c>
      <c r="E17" s="415">
        <v>0</v>
      </c>
      <c r="F17" s="415">
        <v>0</v>
      </c>
    </row>
    <row r="18" spans="1:6" ht="16.5" customHeight="1">
      <c r="A18" s="157"/>
      <c r="B18" s="116" t="s">
        <v>118</v>
      </c>
      <c r="C18" s="114" t="s">
        <v>119</v>
      </c>
      <c r="D18" s="415">
        <v>4</v>
      </c>
      <c r="E18" s="415">
        <v>4.0999999999999996</v>
      </c>
      <c r="F18" s="415">
        <v>0.3</v>
      </c>
    </row>
    <row r="19" spans="1:6" ht="16.5" customHeight="1">
      <c r="A19" s="157"/>
      <c r="B19" s="116">
        <v>9</v>
      </c>
      <c r="C19" s="114" t="s">
        <v>120</v>
      </c>
      <c r="D19" s="415">
        <v>6.2</v>
      </c>
      <c r="E19" s="415">
        <v>6.9</v>
      </c>
      <c r="F19" s="415">
        <v>0.5</v>
      </c>
    </row>
    <row r="20" spans="1:6" ht="16.5" customHeight="1">
      <c r="A20" s="157"/>
      <c r="B20" s="116">
        <v>10</v>
      </c>
      <c r="C20" s="114" t="s">
        <v>121</v>
      </c>
      <c r="D20" s="417">
        <v>0</v>
      </c>
      <c r="E20" s="417">
        <v>0</v>
      </c>
      <c r="F20" s="417">
        <v>0</v>
      </c>
    </row>
    <row r="21" spans="1:6" ht="16.5" customHeight="1">
      <c r="A21" s="157"/>
      <c r="B21" s="116">
        <v>11</v>
      </c>
      <c r="C21" s="114" t="s">
        <v>121</v>
      </c>
      <c r="D21" s="417">
        <v>0</v>
      </c>
      <c r="E21" s="417">
        <v>0</v>
      </c>
      <c r="F21" s="417">
        <v>0</v>
      </c>
    </row>
    <row r="22" spans="1:6" ht="16.5" customHeight="1">
      <c r="A22" s="157"/>
      <c r="B22" s="116">
        <v>12</v>
      </c>
      <c r="C22" s="114" t="s">
        <v>121</v>
      </c>
      <c r="D22" s="417">
        <v>0</v>
      </c>
      <c r="E22" s="417">
        <v>0</v>
      </c>
      <c r="F22" s="417">
        <v>0</v>
      </c>
    </row>
    <row r="23" spans="1:6" ht="16.5" customHeight="1">
      <c r="A23" s="157"/>
      <c r="B23" s="116">
        <v>13</v>
      </c>
      <c r="C23" s="114" t="s">
        <v>121</v>
      </c>
      <c r="D23" s="417">
        <v>0</v>
      </c>
      <c r="E23" s="417">
        <v>0</v>
      </c>
      <c r="F23" s="417">
        <v>0</v>
      </c>
    </row>
    <row r="24" spans="1:6" ht="16.5" customHeight="1">
      <c r="A24" s="157"/>
      <c r="B24" s="116">
        <v>14</v>
      </c>
      <c r="C24" s="114" t="s">
        <v>121</v>
      </c>
      <c r="D24" s="417">
        <v>0</v>
      </c>
      <c r="E24" s="417">
        <v>0</v>
      </c>
      <c r="F24" s="417">
        <v>0</v>
      </c>
    </row>
    <row r="25" spans="1:6" ht="16.5" customHeight="1">
      <c r="A25" s="157"/>
      <c r="B25" s="116">
        <v>15</v>
      </c>
      <c r="C25" s="86" t="s">
        <v>122</v>
      </c>
      <c r="D25" s="415">
        <v>0</v>
      </c>
      <c r="E25" s="415">
        <v>0</v>
      </c>
      <c r="F25" s="415">
        <v>0</v>
      </c>
    </row>
    <row r="26" spans="1:6" ht="16.5" customHeight="1">
      <c r="A26" s="157"/>
      <c r="B26" s="116">
        <v>16</v>
      </c>
      <c r="C26" s="86" t="s">
        <v>123</v>
      </c>
      <c r="D26" s="415">
        <v>0</v>
      </c>
      <c r="E26" s="415">
        <v>0</v>
      </c>
      <c r="F26" s="415">
        <v>0</v>
      </c>
    </row>
    <row r="27" spans="1:6" ht="16.5" customHeight="1">
      <c r="A27" s="157"/>
      <c r="B27" s="116">
        <v>17</v>
      </c>
      <c r="C27" s="114" t="s">
        <v>124</v>
      </c>
      <c r="D27" s="415">
        <v>0</v>
      </c>
      <c r="E27" s="415">
        <v>0</v>
      </c>
      <c r="F27" s="415">
        <v>0</v>
      </c>
    </row>
    <row r="28" spans="1:6" ht="16.5" customHeight="1">
      <c r="A28" s="157"/>
      <c r="B28" s="116">
        <v>18</v>
      </c>
      <c r="C28" s="114" t="s">
        <v>125</v>
      </c>
      <c r="D28" s="415">
        <v>0</v>
      </c>
      <c r="E28" s="415">
        <v>0</v>
      </c>
      <c r="F28" s="415">
        <v>0</v>
      </c>
    </row>
    <row r="29" spans="1:6" ht="16.5" customHeight="1">
      <c r="A29" s="157"/>
      <c r="B29" s="116">
        <v>19</v>
      </c>
      <c r="C29" s="114" t="s">
        <v>126</v>
      </c>
      <c r="D29" s="415">
        <v>0</v>
      </c>
      <c r="E29" s="415">
        <v>0</v>
      </c>
      <c r="F29" s="415">
        <v>0</v>
      </c>
    </row>
    <row r="30" spans="1:6" ht="16.5" customHeight="1">
      <c r="A30" s="157"/>
      <c r="B30" s="116" t="s">
        <v>127</v>
      </c>
      <c r="C30" s="114" t="s">
        <v>128</v>
      </c>
      <c r="D30" s="415">
        <v>0</v>
      </c>
      <c r="E30" s="415">
        <v>0</v>
      </c>
      <c r="F30" s="415">
        <v>0</v>
      </c>
    </row>
    <row r="31" spans="1:6" ht="16.5" customHeight="1">
      <c r="A31" s="157"/>
      <c r="B31" s="116">
        <v>20</v>
      </c>
      <c r="C31" s="86" t="s">
        <v>129</v>
      </c>
      <c r="D31" s="415">
        <v>144.80000000000001</v>
      </c>
      <c r="E31" s="415">
        <v>89.9</v>
      </c>
      <c r="F31" s="415">
        <v>11.6</v>
      </c>
    </row>
    <row r="32" spans="1:6" ht="16.5" customHeight="1">
      <c r="A32" s="157"/>
      <c r="B32" s="116">
        <v>21</v>
      </c>
      <c r="C32" s="114" t="s">
        <v>108</v>
      </c>
      <c r="D32" s="415">
        <v>144.80000000000001</v>
      </c>
      <c r="E32" s="415">
        <v>89.9</v>
      </c>
      <c r="F32" s="415">
        <v>11.6</v>
      </c>
    </row>
    <row r="33" spans="1:6" ht="16.5" customHeight="1">
      <c r="A33" s="157"/>
      <c r="B33" s="116">
        <v>22</v>
      </c>
      <c r="C33" s="114" t="s">
        <v>130</v>
      </c>
      <c r="D33" s="415">
        <v>0</v>
      </c>
      <c r="E33" s="415">
        <v>0</v>
      </c>
      <c r="F33" s="415">
        <v>0</v>
      </c>
    </row>
    <row r="34" spans="1:6" ht="16.5" customHeight="1">
      <c r="A34" s="157"/>
      <c r="B34" s="116" t="s">
        <v>131</v>
      </c>
      <c r="C34" s="86" t="s">
        <v>132</v>
      </c>
      <c r="D34" s="415">
        <v>0</v>
      </c>
      <c r="E34" s="415">
        <v>0</v>
      </c>
      <c r="F34" s="415">
        <v>0</v>
      </c>
    </row>
    <row r="35" spans="1:6" ht="16.5" customHeight="1">
      <c r="A35" s="157"/>
      <c r="B35" s="116">
        <v>23</v>
      </c>
      <c r="C35" s="86" t="s">
        <v>133</v>
      </c>
      <c r="D35" s="415">
        <v>403</v>
      </c>
      <c r="E35" s="415">
        <v>404</v>
      </c>
      <c r="F35" s="415">
        <v>32.200000000000003</v>
      </c>
    </row>
    <row r="36" spans="1:6" ht="16.5" customHeight="1">
      <c r="A36" s="157"/>
      <c r="B36" s="116" t="s">
        <v>134</v>
      </c>
      <c r="C36" s="114" t="s">
        <v>135</v>
      </c>
      <c r="D36" s="415">
        <v>0</v>
      </c>
      <c r="E36" s="415">
        <v>0</v>
      </c>
      <c r="F36" s="415">
        <v>0</v>
      </c>
    </row>
    <row r="37" spans="1:6" ht="16.5" customHeight="1">
      <c r="A37" s="157"/>
      <c r="B37" s="116" t="s">
        <v>136</v>
      </c>
      <c r="C37" s="114" t="s">
        <v>137</v>
      </c>
      <c r="D37" s="415">
        <v>403</v>
      </c>
      <c r="E37" s="415">
        <v>404</v>
      </c>
      <c r="F37" s="415">
        <v>32.200000000000003</v>
      </c>
    </row>
    <row r="38" spans="1:6" ht="16.5" customHeight="1">
      <c r="A38" s="157"/>
      <c r="B38" s="116" t="s">
        <v>138</v>
      </c>
      <c r="C38" s="114" t="s">
        <v>139</v>
      </c>
      <c r="D38" s="415">
        <v>0</v>
      </c>
      <c r="E38" s="415">
        <v>0</v>
      </c>
      <c r="F38" s="415">
        <v>0</v>
      </c>
    </row>
    <row r="39" spans="1:6">
      <c r="A39" s="157"/>
      <c r="B39" s="36">
        <v>24</v>
      </c>
      <c r="C39" s="87" t="s">
        <v>140</v>
      </c>
      <c r="D39" s="521">
        <v>66.8</v>
      </c>
      <c r="E39" s="521">
        <v>34.4</v>
      </c>
      <c r="F39" s="521">
        <v>5.3</v>
      </c>
    </row>
    <row r="40" spans="1:6" ht="16.5" customHeight="1">
      <c r="A40" s="157"/>
      <c r="B40" s="116">
        <v>25</v>
      </c>
      <c r="C40" s="114" t="s">
        <v>121</v>
      </c>
      <c r="D40" s="417">
        <v>0</v>
      </c>
      <c r="E40" s="417">
        <v>0</v>
      </c>
      <c r="F40" s="417">
        <v>0</v>
      </c>
    </row>
    <row r="41" spans="1:6" ht="16.5" customHeight="1">
      <c r="A41" s="157"/>
      <c r="B41" s="116">
        <v>26</v>
      </c>
      <c r="C41" s="114" t="s">
        <v>121</v>
      </c>
      <c r="D41" s="417">
        <v>0</v>
      </c>
      <c r="E41" s="417">
        <v>0</v>
      </c>
      <c r="F41" s="417">
        <v>0</v>
      </c>
    </row>
    <row r="42" spans="1:6" ht="16.5" customHeight="1">
      <c r="A42" s="157"/>
      <c r="B42" s="116">
        <v>27</v>
      </c>
      <c r="C42" s="114" t="s">
        <v>121</v>
      </c>
      <c r="D42" s="417">
        <v>0</v>
      </c>
      <c r="E42" s="417">
        <v>0</v>
      </c>
      <c r="F42" s="417">
        <v>0</v>
      </c>
    </row>
    <row r="43" spans="1:6" ht="16.5" customHeight="1">
      <c r="A43" s="157"/>
      <c r="B43" s="116">
        <v>28</v>
      </c>
      <c r="C43" s="114" t="s">
        <v>121</v>
      </c>
      <c r="D43" s="417">
        <v>0</v>
      </c>
      <c r="E43" s="417">
        <v>0</v>
      </c>
      <c r="F43" s="417">
        <v>0</v>
      </c>
    </row>
    <row r="44" spans="1:6" ht="16.5" customHeight="1">
      <c r="A44" s="157"/>
      <c r="B44" s="36">
        <v>29</v>
      </c>
      <c r="C44" s="87" t="s">
        <v>141</v>
      </c>
      <c r="D44" s="521">
        <v>3487.3</v>
      </c>
      <c r="E44" s="521">
        <v>3624.9</v>
      </c>
      <c r="F44" s="521">
        <v>279</v>
      </c>
    </row>
    <row r="46" spans="1:6">
      <c r="D46" s="159"/>
    </row>
  </sheetData>
  <mergeCells count="2">
    <mergeCell ref="B5:C7"/>
    <mergeCell ref="D5:E5"/>
  </mergeCells>
  <pageMargins left="0.7" right="0.7" top="0.75" bottom="0.75" header="0.3" footer="0.3"/>
  <pageSetup paperSize="9" orientation="landscape" verticalDpi="1200" r:id="rId1"/>
  <headerFooter>
    <oddHeader>&amp;CEN
Annex 1</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L39"/>
  <sheetViews>
    <sheetView showGridLines="0" zoomScale="90" zoomScaleNormal="90" zoomScalePageLayoutView="80" workbookViewId="0">
      <selection activeCell="H15" sqref="H15"/>
    </sheetView>
  </sheetViews>
  <sheetFormatPr baseColWidth="10" defaultColWidth="9.140625" defaultRowHeight="15"/>
  <cols>
    <col min="1" max="1" width="2.5703125" customWidth="1"/>
    <col min="2" max="2" width="9.140625" style="4" customWidth="1"/>
    <col min="3" max="3" width="64.42578125" customWidth="1"/>
    <col min="4" max="11" width="15.42578125" customWidth="1"/>
  </cols>
  <sheetData>
    <row r="2" spans="1:12" ht="18" customHeight="1">
      <c r="B2" s="220" t="s">
        <v>1020</v>
      </c>
      <c r="C2" s="4"/>
    </row>
    <row r="3" spans="1:12" ht="18" customHeight="1">
      <c r="B3" s="16" t="str">
        <f>'EU OV1'!B3</f>
        <v>31.12.2022 - in EUR million</v>
      </c>
      <c r="C3" s="10"/>
      <c r="E3" s="819"/>
      <c r="F3" s="819"/>
      <c r="G3" s="819"/>
      <c r="H3" s="819"/>
    </row>
    <row r="4" spans="1:12">
      <c r="A4" s="12"/>
      <c r="B4" s="3"/>
      <c r="C4" s="1"/>
      <c r="D4" s="5"/>
      <c r="E4" s="5"/>
      <c r="F4" s="5"/>
      <c r="G4" s="5"/>
      <c r="H4" s="5"/>
      <c r="I4" s="5"/>
      <c r="J4" s="5"/>
      <c r="K4" s="5"/>
      <c r="L4" s="12"/>
    </row>
    <row r="5" spans="1:12">
      <c r="B5" s="309"/>
      <c r="C5" s="306"/>
      <c r="D5" s="115" t="s">
        <v>102</v>
      </c>
      <c r="E5" s="115" t="s">
        <v>103</v>
      </c>
      <c r="F5" s="115" t="s">
        <v>104</v>
      </c>
      <c r="G5" s="115" t="s">
        <v>235</v>
      </c>
      <c r="H5" s="115" t="s">
        <v>143</v>
      </c>
      <c r="I5" s="115" t="s">
        <v>236</v>
      </c>
      <c r="J5" s="115" t="s">
        <v>237</v>
      </c>
      <c r="K5" s="115" t="s">
        <v>287</v>
      </c>
      <c r="L5" s="6"/>
    </row>
    <row r="6" spans="1:12" ht="66" customHeight="1">
      <c r="B6" s="309"/>
      <c r="C6" s="306"/>
      <c r="D6" s="387" t="s">
        <v>1021</v>
      </c>
      <c r="E6" s="387" t="s">
        <v>1022</v>
      </c>
      <c r="F6" s="387" t="s">
        <v>1023</v>
      </c>
      <c r="G6" s="387" t="s">
        <v>1024</v>
      </c>
      <c r="H6" s="387" t="s">
        <v>1025</v>
      </c>
      <c r="I6" s="387" t="s">
        <v>1026</v>
      </c>
      <c r="J6" s="387" t="s">
        <v>1027</v>
      </c>
      <c r="K6" s="387" t="s">
        <v>995</v>
      </c>
      <c r="L6" s="6"/>
    </row>
    <row r="7" spans="1:12">
      <c r="A7" s="12"/>
      <c r="B7" s="576" t="s">
        <v>1028</v>
      </c>
      <c r="C7" s="577" t="s">
        <v>1029</v>
      </c>
      <c r="D7" s="578">
        <v>5</v>
      </c>
      <c r="E7" s="497">
        <v>4.0999999999999996</v>
      </c>
      <c r="F7" s="498"/>
      <c r="G7" s="579">
        <v>1.4</v>
      </c>
      <c r="H7" s="580">
        <v>12.7</v>
      </c>
      <c r="I7" s="497">
        <v>12.7</v>
      </c>
      <c r="J7" s="497">
        <v>12.7</v>
      </c>
      <c r="K7" s="497">
        <v>6</v>
      </c>
      <c r="L7" s="6"/>
    </row>
    <row r="8" spans="1:12">
      <c r="A8" s="12"/>
      <c r="B8" s="576" t="s">
        <v>1030</v>
      </c>
      <c r="C8" s="577" t="s">
        <v>1031</v>
      </c>
      <c r="D8" s="497">
        <v>0</v>
      </c>
      <c r="E8" s="497">
        <v>0</v>
      </c>
      <c r="F8" s="499"/>
      <c r="G8" s="579">
        <v>1.4</v>
      </c>
      <c r="H8" s="497">
        <v>0</v>
      </c>
      <c r="I8" s="497">
        <v>0</v>
      </c>
      <c r="J8" s="497">
        <v>0</v>
      </c>
      <c r="K8" s="497">
        <v>0</v>
      </c>
      <c r="L8" s="6"/>
    </row>
    <row r="9" spans="1:12">
      <c r="A9" s="12"/>
      <c r="B9" s="576">
        <v>1</v>
      </c>
      <c r="C9" s="577" t="s">
        <v>1032</v>
      </c>
      <c r="D9" s="497">
        <v>0</v>
      </c>
      <c r="E9" s="497">
        <v>0</v>
      </c>
      <c r="F9" s="498"/>
      <c r="G9" s="579">
        <v>1.4</v>
      </c>
      <c r="H9" s="497">
        <v>0</v>
      </c>
      <c r="I9" s="497">
        <v>0</v>
      </c>
      <c r="J9" s="497">
        <v>0</v>
      </c>
      <c r="K9" s="497">
        <v>0</v>
      </c>
      <c r="L9" s="6"/>
    </row>
    <row r="10" spans="1:12">
      <c r="A10" s="12"/>
      <c r="B10" s="576">
        <v>2</v>
      </c>
      <c r="C10" s="306" t="s">
        <v>1033</v>
      </c>
      <c r="D10" s="498"/>
      <c r="E10" s="498"/>
      <c r="F10" s="497">
        <v>0</v>
      </c>
      <c r="G10" s="497">
        <v>0</v>
      </c>
      <c r="H10" s="497">
        <v>0</v>
      </c>
      <c r="I10" s="497">
        <v>0</v>
      </c>
      <c r="J10" s="497">
        <v>0</v>
      </c>
      <c r="K10" s="497">
        <v>0</v>
      </c>
      <c r="L10" s="6"/>
    </row>
    <row r="11" spans="1:12">
      <c r="A11" s="12"/>
      <c r="B11" s="576" t="s">
        <v>206</v>
      </c>
      <c r="C11" s="321" t="s">
        <v>1034</v>
      </c>
      <c r="D11" s="498"/>
      <c r="E11" s="498"/>
      <c r="F11" s="497">
        <v>0</v>
      </c>
      <c r="G11" s="498"/>
      <c r="H11" s="497">
        <v>0</v>
      </c>
      <c r="I11" s="497">
        <v>0</v>
      </c>
      <c r="J11" s="497">
        <v>0</v>
      </c>
      <c r="K11" s="497">
        <v>0</v>
      </c>
      <c r="L11" s="6"/>
    </row>
    <row r="12" spans="1:12">
      <c r="A12" s="12"/>
      <c r="B12" s="576" t="s">
        <v>1035</v>
      </c>
      <c r="C12" s="321" t="s">
        <v>1036</v>
      </c>
      <c r="D12" s="498"/>
      <c r="E12" s="498"/>
      <c r="F12" s="497">
        <v>0</v>
      </c>
      <c r="G12" s="498"/>
      <c r="H12" s="497">
        <v>0</v>
      </c>
      <c r="I12" s="497">
        <v>0</v>
      </c>
      <c r="J12" s="497">
        <v>0</v>
      </c>
      <c r="K12" s="497">
        <v>0</v>
      </c>
      <c r="L12" s="6"/>
    </row>
    <row r="13" spans="1:12">
      <c r="A13" s="12"/>
      <c r="B13" s="576" t="s">
        <v>1037</v>
      </c>
      <c r="C13" s="321" t="s">
        <v>1038</v>
      </c>
      <c r="D13" s="498"/>
      <c r="E13" s="498"/>
      <c r="F13" s="497">
        <v>0</v>
      </c>
      <c r="G13" s="498"/>
      <c r="H13" s="497">
        <v>0</v>
      </c>
      <c r="I13" s="497">
        <v>0</v>
      </c>
      <c r="J13" s="497">
        <v>0</v>
      </c>
      <c r="K13" s="497">
        <v>0</v>
      </c>
      <c r="L13" s="6"/>
    </row>
    <row r="14" spans="1:12">
      <c r="A14" s="12"/>
      <c r="B14" s="576">
        <v>3</v>
      </c>
      <c r="C14" s="306" t="s">
        <v>1039</v>
      </c>
      <c r="D14" s="498"/>
      <c r="E14" s="498"/>
      <c r="F14" s="498"/>
      <c r="G14" s="498"/>
      <c r="H14" s="497">
        <v>0</v>
      </c>
      <c r="I14" s="497">
        <v>0</v>
      </c>
      <c r="J14" s="497">
        <v>0</v>
      </c>
      <c r="K14" s="497">
        <v>0</v>
      </c>
      <c r="L14" s="6"/>
    </row>
    <row r="15" spans="1:12">
      <c r="A15" s="12"/>
      <c r="B15" s="576">
        <v>4</v>
      </c>
      <c r="C15" s="306" t="s">
        <v>1040</v>
      </c>
      <c r="D15" s="498"/>
      <c r="E15" s="498"/>
      <c r="F15" s="498"/>
      <c r="G15" s="498"/>
      <c r="H15" s="497">
        <v>64.2</v>
      </c>
      <c r="I15" s="497">
        <v>35.299999999999997</v>
      </c>
      <c r="J15" s="497">
        <v>35.299999999999997</v>
      </c>
      <c r="K15" s="497">
        <v>0.2</v>
      </c>
      <c r="L15" s="6"/>
    </row>
    <row r="16" spans="1:12">
      <c r="A16" s="12"/>
      <c r="B16" s="576">
        <v>5</v>
      </c>
      <c r="C16" s="306" t="s">
        <v>1041</v>
      </c>
      <c r="D16" s="498"/>
      <c r="E16" s="498"/>
      <c r="F16" s="498"/>
      <c r="G16" s="498"/>
      <c r="H16" s="497">
        <v>0</v>
      </c>
      <c r="I16" s="497">
        <v>0</v>
      </c>
      <c r="J16" s="497">
        <v>0</v>
      </c>
      <c r="K16" s="497">
        <v>0</v>
      </c>
      <c r="L16" s="6"/>
    </row>
    <row r="17" spans="1:12">
      <c r="A17" s="12"/>
      <c r="B17" s="576">
        <v>6</v>
      </c>
      <c r="C17" s="316" t="s">
        <v>141</v>
      </c>
      <c r="D17" s="581"/>
      <c r="E17" s="581"/>
      <c r="F17" s="581"/>
      <c r="G17" s="581"/>
      <c r="H17" s="582">
        <v>76.900000000000006</v>
      </c>
      <c r="I17" s="582">
        <v>47.9</v>
      </c>
      <c r="J17" s="582">
        <v>47.9</v>
      </c>
      <c r="K17" s="582">
        <v>6.2</v>
      </c>
      <c r="L17" s="6"/>
    </row>
    <row r="18" spans="1:12">
      <c r="A18" s="12"/>
    </row>
    <row r="19" spans="1:12">
      <c r="A19" s="12"/>
    </row>
    <row r="38" spans="12:12" ht="23.25">
      <c r="L38" s="15"/>
    </row>
    <row r="39" spans="12:12">
      <c r="L39" s="13"/>
    </row>
  </sheetData>
  <mergeCells count="1">
    <mergeCell ref="E3:H3"/>
  </mergeCells>
  <pageMargins left="0.70866141732283472" right="0.70866141732283472" top="0.74803149606299213" bottom="0.74803149606299213" header="0.31496062992125984" footer="0.31496062992125984"/>
  <pageSetup paperSize="9" scale="4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F15"/>
  <sheetViews>
    <sheetView showGridLines="0" zoomScale="90" zoomScaleNormal="90" workbookViewId="0">
      <selection activeCell="D19" sqref="D19"/>
    </sheetView>
  </sheetViews>
  <sheetFormatPr baseColWidth="10" defaultColWidth="9.140625" defaultRowHeight="15"/>
  <cols>
    <col min="1" max="1" width="2" customWidth="1"/>
    <col min="3" max="3" width="86.7109375" customWidth="1"/>
    <col min="4" max="5" width="16.85546875" customWidth="1"/>
  </cols>
  <sheetData>
    <row r="2" spans="1:6" ht="18.75">
      <c r="A2" s="16"/>
      <c r="B2" s="182" t="s">
        <v>1042</v>
      </c>
    </row>
    <row r="3" spans="1:6">
      <c r="B3" s="16" t="str">
        <f>'EU OV1'!B3</f>
        <v>31.12.2022 - in EUR million</v>
      </c>
      <c r="D3" s="7"/>
      <c r="E3" s="7"/>
    </row>
    <row r="4" spans="1:6" ht="15.75">
      <c r="B4" s="6"/>
      <c r="C4" s="10"/>
      <c r="D4" s="309" t="s">
        <v>102</v>
      </c>
      <c r="E4" s="309" t="s">
        <v>103</v>
      </c>
    </row>
    <row r="5" spans="1:6">
      <c r="B5" s="6"/>
      <c r="C5" s="820"/>
      <c r="D5" s="821" t="s">
        <v>1043</v>
      </c>
      <c r="E5" s="822" t="s">
        <v>995</v>
      </c>
    </row>
    <row r="6" spans="1:6" ht="15" customHeight="1">
      <c r="B6" s="6"/>
      <c r="C6" s="820"/>
      <c r="D6" s="821"/>
      <c r="E6" s="822"/>
    </row>
    <row r="7" spans="1:6">
      <c r="B7" s="309">
        <v>1</v>
      </c>
      <c r="C7" s="577" t="s">
        <v>1044</v>
      </c>
      <c r="D7" s="500">
        <v>0</v>
      </c>
      <c r="E7" s="579">
        <v>0</v>
      </c>
      <c r="F7" s="17"/>
    </row>
    <row r="8" spans="1:6">
      <c r="B8" s="309">
        <v>2</v>
      </c>
      <c r="C8" s="577" t="s">
        <v>1045</v>
      </c>
      <c r="D8" s="498"/>
      <c r="E8" s="579">
        <v>0</v>
      </c>
      <c r="F8" s="17"/>
    </row>
    <row r="9" spans="1:6">
      <c r="B9" s="309">
        <v>3</v>
      </c>
      <c r="C9" s="577" t="s">
        <v>1046</v>
      </c>
      <c r="D9" s="498"/>
      <c r="E9" s="579">
        <v>0</v>
      </c>
      <c r="F9" s="17"/>
    </row>
    <row r="10" spans="1:6">
      <c r="B10" s="309">
        <v>4</v>
      </c>
      <c r="C10" s="577" t="s">
        <v>1047</v>
      </c>
      <c r="D10" s="500">
        <v>10.7</v>
      </c>
      <c r="E10" s="579">
        <v>4</v>
      </c>
      <c r="F10" s="17"/>
    </row>
    <row r="11" spans="1:6">
      <c r="B11" s="309" t="s">
        <v>1048</v>
      </c>
      <c r="C11" s="307" t="s">
        <v>1049</v>
      </c>
      <c r="D11" s="500">
        <v>0</v>
      </c>
      <c r="E11" s="579">
        <v>0</v>
      </c>
      <c r="F11" s="17"/>
    </row>
    <row r="12" spans="1:6">
      <c r="B12" s="309">
        <v>5</v>
      </c>
      <c r="C12" s="308" t="s">
        <v>1050</v>
      </c>
      <c r="D12" s="583">
        <v>10.7</v>
      </c>
      <c r="E12" s="584">
        <v>4</v>
      </c>
      <c r="F12" s="17"/>
    </row>
    <row r="13" spans="1:6">
      <c r="C13" s="16"/>
    </row>
    <row r="14" spans="1:6">
      <c r="B14" s="6"/>
    </row>
    <row r="15" spans="1:6">
      <c r="B15" s="6"/>
    </row>
  </sheetData>
  <mergeCells count="3">
    <mergeCell ref="C5:C6"/>
    <mergeCell ref="D5:D6"/>
    <mergeCell ref="E5:E6"/>
  </mergeCells>
  <pageMargins left="0.70866141732283472" right="0.70866141732283472" top="0.74803149606299213" bottom="0.74803149606299213" header="0.31496062992125984" footer="0.31496062992125984"/>
  <pageSetup paperSize="9" scale="9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Q18"/>
  <sheetViews>
    <sheetView showGridLines="0" zoomScale="90" zoomScaleNormal="90" zoomScalePageLayoutView="70" workbookViewId="0">
      <selection activeCell="E24" sqref="E24"/>
    </sheetView>
  </sheetViews>
  <sheetFormatPr baseColWidth="10" defaultColWidth="9.140625" defaultRowHeight="15"/>
  <cols>
    <col min="1" max="1" width="2" customWidth="1"/>
    <col min="2" max="2" width="9.140625" style="8"/>
    <col min="3" max="3" width="56.7109375" customWidth="1"/>
    <col min="4" max="14" width="8.85546875" customWidth="1"/>
    <col min="15" max="15" width="9.7109375" style="16" customWidth="1"/>
  </cols>
  <sheetData>
    <row r="2" spans="2:17" ht="18.75">
      <c r="B2" s="65" t="s">
        <v>1051</v>
      </c>
    </row>
    <row r="3" spans="2:17">
      <c r="B3" s="16" t="str">
        <f>'EU OV1'!B3</f>
        <v>31.12.2022 - in EUR million</v>
      </c>
    </row>
    <row r="4" spans="2:17">
      <c r="B4" s="9"/>
    </row>
    <row r="5" spans="2:17" ht="20.100000000000001" customHeight="1">
      <c r="B5" s="310"/>
      <c r="C5" s="823" t="s">
        <v>1052</v>
      </c>
      <c r="D5" s="822" t="s">
        <v>1011</v>
      </c>
      <c r="E5" s="822"/>
      <c r="F5" s="822"/>
      <c r="G5" s="822"/>
      <c r="H5" s="822"/>
      <c r="I5" s="822"/>
      <c r="J5" s="822"/>
      <c r="K5" s="822"/>
      <c r="L5" s="822"/>
      <c r="M5" s="822"/>
      <c r="N5" s="822"/>
      <c r="O5" s="388"/>
    </row>
    <row r="6" spans="2:17" ht="20.100000000000001" customHeight="1">
      <c r="B6" s="310"/>
      <c r="C6" s="823"/>
      <c r="D6" s="386" t="s">
        <v>102</v>
      </c>
      <c r="E6" s="386" t="s">
        <v>103</v>
      </c>
      <c r="F6" s="386" t="s">
        <v>104</v>
      </c>
      <c r="G6" s="386" t="s">
        <v>235</v>
      </c>
      <c r="H6" s="386" t="s">
        <v>143</v>
      </c>
      <c r="I6" s="386" t="s">
        <v>236</v>
      </c>
      <c r="J6" s="386" t="s">
        <v>237</v>
      </c>
      <c r="K6" s="386" t="s">
        <v>287</v>
      </c>
      <c r="L6" s="386" t="s">
        <v>564</v>
      </c>
      <c r="M6" s="386" t="s">
        <v>565</v>
      </c>
      <c r="N6" s="386" t="s">
        <v>566</v>
      </c>
      <c r="O6" s="585" t="s">
        <v>1053</v>
      </c>
    </row>
    <row r="7" spans="2:17" ht="45" customHeight="1">
      <c r="B7" s="312"/>
      <c r="C7" s="823"/>
      <c r="D7" s="389">
        <v>0</v>
      </c>
      <c r="E7" s="389">
        <v>0.02</v>
      </c>
      <c r="F7" s="389">
        <v>0.04</v>
      </c>
      <c r="G7" s="389">
        <v>0.1</v>
      </c>
      <c r="H7" s="389">
        <v>0.2</v>
      </c>
      <c r="I7" s="389">
        <v>0.5</v>
      </c>
      <c r="J7" s="389">
        <v>0.7</v>
      </c>
      <c r="K7" s="389">
        <v>0.75</v>
      </c>
      <c r="L7" s="389">
        <v>1</v>
      </c>
      <c r="M7" s="389">
        <v>1.5</v>
      </c>
      <c r="N7" s="386" t="s">
        <v>1013</v>
      </c>
      <c r="O7" s="387" t="s">
        <v>1054</v>
      </c>
    </row>
    <row r="8" spans="2:17">
      <c r="B8" s="309">
        <v>1</v>
      </c>
      <c r="C8" s="313" t="s">
        <v>1055</v>
      </c>
      <c r="D8" s="500">
        <v>34.1</v>
      </c>
      <c r="E8" s="500">
        <v>0</v>
      </c>
      <c r="F8" s="500">
        <v>0</v>
      </c>
      <c r="G8" s="500">
        <v>0</v>
      </c>
      <c r="H8" s="500">
        <v>0</v>
      </c>
      <c r="I8" s="500">
        <v>0</v>
      </c>
      <c r="J8" s="500">
        <v>0</v>
      </c>
      <c r="K8" s="500">
        <v>0</v>
      </c>
      <c r="L8" s="500">
        <v>0</v>
      </c>
      <c r="M8" s="500">
        <v>0</v>
      </c>
      <c r="N8" s="579">
        <v>0</v>
      </c>
      <c r="O8" s="500">
        <v>34.1</v>
      </c>
    </row>
    <row r="9" spans="2:17">
      <c r="B9" s="309">
        <v>2</v>
      </c>
      <c r="C9" s="313" t="s">
        <v>1056</v>
      </c>
      <c r="D9" s="500">
        <v>0</v>
      </c>
      <c r="E9" s="500">
        <v>0</v>
      </c>
      <c r="F9" s="500">
        <v>0</v>
      </c>
      <c r="G9" s="500">
        <v>0</v>
      </c>
      <c r="H9" s="500">
        <v>0</v>
      </c>
      <c r="I9" s="500">
        <v>0</v>
      </c>
      <c r="J9" s="500">
        <v>0</v>
      </c>
      <c r="K9" s="500">
        <v>0</v>
      </c>
      <c r="L9" s="500">
        <v>0</v>
      </c>
      <c r="M9" s="500">
        <v>0</v>
      </c>
      <c r="N9" s="579">
        <v>0</v>
      </c>
      <c r="O9" s="500">
        <v>0</v>
      </c>
    </row>
    <row r="10" spans="2:17">
      <c r="B10" s="309">
        <v>3</v>
      </c>
      <c r="C10" s="313" t="s">
        <v>999</v>
      </c>
      <c r="D10" s="500">
        <v>0</v>
      </c>
      <c r="E10" s="500">
        <v>0</v>
      </c>
      <c r="F10" s="500">
        <v>0</v>
      </c>
      <c r="G10" s="500">
        <v>0</v>
      </c>
      <c r="H10" s="500">
        <v>0</v>
      </c>
      <c r="I10" s="500">
        <v>0</v>
      </c>
      <c r="J10" s="500">
        <v>0</v>
      </c>
      <c r="K10" s="500">
        <v>0</v>
      </c>
      <c r="L10" s="500">
        <v>0</v>
      </c>
      <c r="M10" s="500">
        <v>0</v>
      </c>
      <c r="N10" s="579">
        <v>0</v>
      </c>
      <c r="O10" s="500">
        <v>0</v>
      </c>
    </row>
    <row r="11" spans="2:17">
      <c r="B11" s="309">
        <v>4</v>
      </c>
      <c r="C11" s="313" t="s">
        <v>1000</v>
      </c>
      <c r="D11" s="500">
        <v>0</v>
      </c>
      <c r="E11" s="500">
        <v>0</v>
      </c>
      <c r="F11" s="500">
        <v>0</v>
      </c>
      <c r="G11" s="500">
        <v>0</v>
      </c>
      <c r="H11" s="500">
        <v>0</v>
      </c>
      <c r="I11" s="500">
        <v>0</v>
      </c>
      <c r="J11" s="500">
        <v>0</v>
      </c>
      <c r="K11" s="500">
        <v>0</v>
      </c>
      <c r="L11" s="500">
        <v>0</v>
      </c>
      <c r="M11" s="500">
        <v>0</v>
      </c>
      <c r="N11" s="579">
        <v>0</v>
      </c>
      <c r="O11" s="500">
        <v>0</v>
      </c>
    </row>
    <row r="12" spans="2:17">
      <c r="B12" s="309">
        <v>5</v>
      </c>
      <c r="C12" s="313" t="s">
        <v>1001</v>
      </c>
      <c r="D12" s="500">
        <v>0</v>
      </c>
      <c r="E12" s="500">
        <v>0</v>
      </c>
      <c r="F12" s="500">
        <v>0</v>
      </c>
      <c r="G12" s="500">
        <v>0</v>
      </c>
      <c r="H12" s="500">
        <v>0</v>
      </c>
      <c r="I12" s="500">
        <v>0</v>
      </c>
      <c r="J12" s="500">
        <v>0</v>
      </c>
      <c r="K12" s="500">
        <v>0</v>
      </c>
      <c r="L12" s="500">
        <v>0</v>
      </c>
      <c r="M12" s="500">
        <v>0</v>
      </c>
      <c r="N12" s="579">
        <v>0</v>
      </c>
      <c r="O12" s="500">
        <v>0</v>
      </c>
    </row>
    <row r="13" spans="2:17">
      <c r="B13" s="309">
        <v>6</v>
      </c>
      <c r="C13" s="313" t="s">
        <v>731</v>
      </c>
      <c r="D13" s="500">
        <v>0</v>
      </c>
      <c r="E13" s="500">
        <v>0</v>
      </c>
      <c r="F13" s="500">
        <v>0</v>
      </c>
      <c r="G13" s="500">
        <v>0</v>
      </c>
      <c r="H13" s="500">
        <v>4.5</v>
      </c>
      <c r="I13" s="500">
        <v>8</v>
      </c>
      <c r="J13" s="500">
        <v>0</v>
      </c>
      <c r="K13" s="500">
        <v>0</v>
      </c>
      <c r="L13" s="500">
        <v>0.3</v>
      </c>
      <c r="M13" s="500">
        <v>0</v>
      </c>
      <c r="N13" s="579">
        <v>0</v>
      </c>
      <c r="O13" s="500">
        <v>12.7</v>
      </c>
      <c r="Q13" s="17"/>
    </row>
    <row r="14" spans="2:17">
      <c r="B14" s="309">
        <v>7</v>
      </c>
      <c r="C14" s="313" t="s">
        <v>737</v>
      </c>
      <c r="D14" s="500">
        <v>0</v>
      </c>
      <c r="E14" s="500">
        <v>0</v>
      </c>
      <c r="F14" s="500">
        <v>0</v>
      </c>
      <c r="G14" s="500">
        <v>0</v>
      </c>
      <c r="H14" s="500">
        <v>0</v>
      </c>
      <c r="I14" s="500">
        <v>0</v>
      </c>
      <c r="J14" s="500">
        <v>0</v>
      </c>
      <c r="K14" s="500">
        <v>0</v>
      </c>
      <c r="L14" s="500">
        <v>0.9</v>
      </c>
      <c r="M14" s="500">
        <v>0</v>
      </c>
      <c r="N14" s="579">
        <v>0</v>
      </c>
      <c r="O14" s="500">
        <v>0.9</v>
      </c>
    </row>
    <row r="15" spans="2:17">
      <c r="B15" s="309">
        <v>8</v>
      </c>
      <c r="C15" s="313" t="s">
        <v>1002</v>
      </c>
      <c r="D15" s="500">
        <v>0</v>
      </c>
      <c r="E15" s="500">
        <v>0</v>
      </c>
      <c r="F15" s="500">
        <v>0</v>
      </c>
      <c r="G15" s="500">
        <v>0</v>
      </c>
      <c r="H15" s="500">
        <v>0</v>
      </c>
      <c r="I15" s="500">
        <v>0</v>
      </c>
      <c r="J15" s="500">
        <v>0</v>
      </c>
      <c r="K15" s="500">
        <v>0.2</v>
      </c>
      <c r="L15" s="500">
        <v>0</v>
      </c>
      <c r="M15" s="500">
        <v>0</v>
      </c>
      <c r="N15" s="579">
        <v>0</v>
      </c>
      <c r="O15" s="500">
        <v>0.2</v>
      </c>
    </row>
    <row r="16" spans="2:17">
      <c r="B16" s="309">
        <v>9</v>
      </c>
      <c r="C16" s="313" t="s">
        <v>1005</v>
      </c>
      <c r="D16" s="500">
        <v>0</v>
      </c>
      <c r="E16" s="500">
        <v>0</v>
      </c>
      <c r="F16" s="500">
        <v>0</v>
      </c>
      <c r="G16" s="500">
        <v>0</v>
      </c>
      <c r="H16" s="500">
        <v>0</v>
      </c>
      <c r="I16" s="500">
        <v>0</v>
      </c>
      <c r="J16" s="500">
        <v>0</v>
      </c>
      <c r="K16" s="500">
        <v>0</v>
      </c>
      <c r="L16" s="500">
        <v>0</v>
      </c>
      <c r="M16" s="500">
        <v>0</v>
      </c>
      <c r="N16" s="579">
        <v>0</v>
      </c>
      <c r="O16" s="500">
        <v>0</v>
      </c>
    </row>
    <row r="17" spans="2:15">
      <c r="B17" s="309">
        <v>10</v>
      </c>
      <c r="C17" s="313" t="s">
        <v>1008</v>
      </c>
      <c r="D17" s="500">
        <v>0</v>
      </c>
      <c r="E17" s="500">
        <v>0</v>
      </c>
      <c r="F17" s="500">
        <v>0</v>
      </c>
      <c r="G17" s="500">
        <v>0</v>
      </c>
      <c r="H17" s="500">
        <v>0</v>
      </c>
      <c r="I17" s="500">
        <v>0</v>
      </c>
      <c r="J17" s="500">
        <v>0</v>
      </c>
      <c r="K17" s="500">
        <v>0</v>
      </c>
      <c r="L17" s="500">
        <v>0</v>
      </c>
      <c r="M17" s="500">
        <v>0</v>
      </c>
      <c r="N17" s="579">
        <v>0</v>
      </c>
      <c r="O17" s="500">
        <v>0</v>
      </c>
    </row>
    <row r="18" spans="2:15">
      <c r="B18" s="309">
        <v>11</v>
      </c>
      <c r="C18" s="314" t="s">
        <v>572</v>
      </c>
      <c r="D18" s="583">
        <v>34.1</v>
      </c>
      <c r="E18" s="583">
        <v>0</v>
      </c>
      <c r="F18" s="583">
        <v>0</v>
      </c>
      <c r="G18" s="583">
        <v>0</v>
      </c>
      <c r="H18" s="583">
        <v>4.5</v>
      </c>
      <c r="I18" s="583">
        <v>8</v>
      </c>
      <c r="J18" s="583">
        <v>0</v>
      </c>
      <c r="K18" s="583">
        <v>0.2</v>
      </c>
      <c r="L18" s="583">
        <v>1.1000000000000001</v>
      </c>
      <c r="M18" s="583">
        <v>0</v>
      </c>
      <c r="N18" s="584">
        <v>0</v>
      </c>
      <c r="O18" s="583">
        <v>47.9</v>
      </c>
    </row>
  </sheetData>
  <mergeCells count="2">
    <mergeCell ref="C5:C7"/>
    <mergeCell ref="D5:N5"/>
  </mergeCells>
  <pageMargins left="0.70866141732283472" right="0.70866141732283472" top="0.74803149606299213" bottom="0.74803149606299213" header="0.31496062992125984" footer="0.31496062992125984"/>
  <pageSetup paperSize="9" scale="32"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N19"/>
  <sheetViews>
    <sheetView showGridLines="0" zoomScale="90" zoomScaleNormal="90" zoomScalePageLayoutView="80" workbookViewId="0">
      <selection activeCell="E24" sqref="E24"/>
    </sheetView>
  </sheetViews>
  <sheetFormatPr baseColWidth="10" defaultColWidth="9.140625" defaultRowHeight="15"/>
  <cols>
    <col min="1" max="1" width="3.42578125" customWidth="1"/>
    <col min="2" max="2" width="6.28515625" customWidth="1"/>
    <col min="3" max="3" width="23.85546875" customWidth="1"/>
    <col min="4" max="11" width="15" customWidth="1"/>
  </cols>
  <sheetData>
    <row r="2" spans="2:11" ht="18.75">
      <c r="B2" s="65" t="s">
        <v>1057</v>
      </c>
    </row>
    <row r="3" spans="2:11">
      <c r="B3" s="827" t="str">
        <f>'EU OV1'!B3</f>
        <v>31.12.2022 - in EUR million</v>
      </c>
      <c r="C3" s="769"/>
    </row>
    <row r="4" spans="2:11">
      <c r="B4" s="221"/>
    </row>
    <row r="5" spans="2:11">
      <c r="C5" s="315"/>
      <c r="D5" s="309" t="s">
        <v>102</v>
      </c>
      <c r="E5" s="309" t="s">
        <v>103</v>
      </c>
      <c r="F5" s="309" t="s">
        <v>104</v>
      </c>
      <c r="G5" s="309" t="s">
        <v>235</v>
      </c>
      <c r="H5" s="309" t="s">
        <v>143</v>
      </c>
      <c r="I5" s="309" t="s">
        <v>236</v>
      </c>
      <c r="J5" s="309" t="s">
        <v>237</v>
      </c>
      <c r="K5" s="309" t="s">
        <v>287</v>
      </c>
    </row>
    <row r="6" spans="2:11" ht="15" customHeight="1">
      <c r="C6" s="320"/>
      <c r="D6" s="822" t="s">
        <v>1058</v>
      </c>
      <c r="E6" s="822"/>
      <c r="F6" s="822"/>
      <c r="G6" s="822"/>
      <c r="H6" s="824" t="s">
        <v>1059</v>
      </c>
      <c r="I6" s="826"/>
      <c r="J6" s="826"/>
      <c r="K6" s="825"/>
    </row>
    <row r="7" spans="2:11">
      <c r="B7" s="16"/>
      <c r="C7" s="828" t="s">
        <v>1060</v>
      </c>
      <c r="D7" s="822" t="s">
        <v>1061</v>
      </c>
      <c r="E7" s="822"/>
      <c r="F7" s="822" t="s">
        <v>1062</v>
      </c>
      <c r="G7" s="822"/>
      <c r="H7" s="824" t="s">
        <v>1061</v>
      </c>
      <c r="I7" s="825"/>
      <c r="J7" s="824" t="s">
        <v>1062</v>
      </c>
      <c r="K7" s="825"/>
    </row>
    <row r="8" spans="2:11">
      <c r="B8" s="16"/>
      <c r="C8" s="828"/>
      <c r="D8" s="386" t="s">
        <v>1063</v>
      </c>
      <c r="E8" s="386" t="s">
        <v>1064</v>
      </c>
      <c r="F8" s="386" t="s">
        <v>1063</v>
      </c>
      <c r="G8" s="386" t="s">
        <v>1064</v>
      </c>
      <c r="H8" s="387" t="s">
        <v>1063</v>
      </c>
      <c r="I8" s="387" t="s">
        <v>1064</v>
      </c>
      <c r="J8" s="387" t="s">
        <v>1063</v>
      </c>
      <c r="K8" s="387" t="s">
        <v>1064</v>
      </c>
    </row>
    <row r="9" spans="2:11">
      <c r="B9" s="586">
        <v>1</v>
      </c>
      <c r="C9" s="577" t="s">
        <v>1065</v>
      </c>
      <c r="D9" s="497">
        <v>0</v>
      </c>
      <c r="E9" s="497">
        <v>1.4</v>
      </c>
      <c r="F9" s="497">
        <v>0</v>
      </c>
      <c r="G9" s="497">
        <v>5</v>
      </c>
      <c r="H9" s="497">
        <v>0</v>
      </c>
      <c r="I9" s="497">
        <v>0</v>
      </c>
      <c r="J9" s="497">
        <v>0</v>
      </c>
      <c r="K9" s="497">
        <v>0</v>
      </c>
    </row>
    <row r="10" spans="2:11">
      <c r="B10" s="586">
        <v>2</v>
      </c>
      <c r="C10" s="577" t="s">
        <v>1066</v>
      </c>
      <c r="D10" s="497">
        <v>0</v>
      </c>
      <c r="E10" s="497">
        <v>0</v>
      </c>
      <c r="F10" s="497">
        <v>0</v>
      </c>
      <c r="G10" s="497">
        <v>0</v>
      </c>
      <c r="H10" s="497">
        <v>0</v>
      </c>
      <c r="I10" s="497">
        <v>0</v>
      </c>
      <c r="J10" s="497">
        <v>0</v>
      </c>
      <c r="K10" s="497">
        <v>0</v>
      </c>
    </row>
    <row r="11" spans="2:11">
      <c r="B11" s="586">
        <v>3</v>
      </c>
      <c r="C11" s="577" t="s">
        <v>1067</v>
      </c>
      <c r="D11" s="497">
        <v>0</v>
      </c>
      <c r="E11" s="497">
        <v>0</v>
      </c>
      <c r="F11" s="497">
        <v>0</v>
      </c>
      <c r="G11" s="497">
        <v>0</v>
      </c>
      <c r="H11" s="497">
        <v>0</v>
      </c>
      <c r="I11" s="497">
        <v>0</v>
      </c>
      <c r="J11" s="497">
        <v>0</v>
      </c>
      <c r="K11" s="497">
        <v>0</v>
      </c>
    </row>
    <row r="12" spans="2:11">
      <c r="B12" s="586">
        <v>4</v>
      </c>
      <c r="C12" s="577" t="s">
        <v>1068</v>
      </c>
      <c r="D12" s="497">
        <v>0</v>
      </c>
      <c r="E12" s="497">
        <v>0</v>
      </c>
      <c r="F12" s="497">
        <v>0</v>
      </c>
      <c r="G12" s="497">
        <v>0</v>
      </c>
      <c r="H12" s="497">
        <v>0</v>
      </c>
      <c r="I12" s="497">
        <v>60.8</v>
      </c>
      <c r="J12" s="497">
        <v>0</v>
      </c>
      <c r="K12" s="497">
        <v>61.4</v>
      </c>
    </row>
    <row r="13" spans="2:11">
      <c r="B13" s="586">
        <v>5</v>
      </c>
      <c r="C13" s="577" t="s">
        <v>1069</v>
      </c>
      <c r="D13" s="497">
        <v>0</v>
      </c>
      <c r="E13" s="497">
        <v>0</v>
      </c>
      <c r="F13" s="497">
        <v>0</v>
      </c>
      <c r="G13" s="497">
        <v>0</v>
      </c>
      <c r="H13" s="497">
        <v>0</v>
      </c>
      <c r="I13" s="497">
        <v>0</v>
      </c>
      <c r="J13" s="497">
        <v>0</v>
      </c>
      <c r="K13" s="497">
        <v>0</v>
      </c>
    </row>
    <row r="14" spans="2:11">
      <c r="B14" s="586">
        <v>6</v>
      </c>
      <c r="C14" s="577" t="s">
        <v>1070</v>
      </c>
      <c r="D14" s="497">
        <v>0</v>
      </c>
      <c r="E14" s="497">
        <v>0</v>
      </c>
      <c r="F14" s="497">
        <v>0</v>
      </c>
      <c r="G14" s="497">
        <v>0</v>
      </c>
      <c r="H14" s="497">
        <v>0</v>
      </c>
      <c r="I14" s="497">
        <v>0</v>
      </c>
      <c r="J14" s="497">
        <v>0</v>
      </c>
      <c r="K14" s="497">
        <v>0</v>
      </c>
    </row>
    <row r="15" spans="2:11">
      <c r="B15" s="586">
        <v>7</v>
      </c>
      <c r="C15" s="577" t="s">
        <v>1071</v>
      </c>
      <c r="D15" s="497">
        <v>0</v>
      </c>
      <c r="E15" s="497">
        <v>0</v>
      </c>
      <c r="F15" s="497">
        <v>0</v>
      </c>
      <c r="G15" s="497">
        <v>0</v>
      </c>
      <c r="H15" s="497">
        <v>0</v>
      </c>
      <c r="I15" s="497">
        <v>43.5</v>
      </c>
      <c r="J15" s="497">
        <v>0</v>
      </c>
      <c r="K15" s="497">
        <v>2.7</v>
      </c>
    </row>
    <row r="16" spans="2:11">
      <c r="B16" s="586">
        <v>8</v>
      </c>
      <c r="C16" s="577" t="s">
        <v>1072</v>
      </c>
      <c r="D16" s="497">
        <v>0</v>
      </c>
      <c r="E16" s="497">
        <v>0</v>
      </c>
      <c r="F16" s="497">
        <v>0</v>
      </c>
      <c r="G16" s="497">
        <v>0</v>
      </c>
      <c r="H16" s="497">
        <v>0</v>
      </c>
      <c r="I16" s="497">
        <v>0</v>
      </c>
      <c r="J16" s="497">
        <v>0</v>
      </c>
      <c r="K16" s="497">
        <v>0</v>
      </c>
    </row>
    <row r="17" spans="2:14">
      <c r="B17" s="311">
        <v>9</v>
      </c>
      <c r="C17" s="316" t="s">
        <v>141</v>
      </c>
      <c r="D17" s="582">
        <v>0</v>
      </c>
      <c r="E17" s="582">
        <v>1.4</v>
      </c>
      <c r="F17" s="582">
        <v>0</v>
      </c>
      <c r="G17" s="582">
        <v>5</v>
      </c>
      <c r="H17" s="582">
        <v>0</v>
      </c>
      <c r="I17" s="582">
        <v>104.3</v>
      </c>
      <c r="J17" s="582">
        <v>0</v>
      </c>
      <c r="K17" s="582">
        <v>64.099999999999994</v>
      </c>
    </row>
    <row r="18" spans="2:14">
      <c r="C18" s="7"/>
      <c r="D18" s="7"/>
      <c r="E18" s="7"/>
      <c r="F18" s="7"/>
      <c r="G18" s="7"/>
      <c r="H18" s="7"/>
      <c r="I18" s="7"/>
      <c r="J18" s="7"/>
      <c r="K18" s="7"/>
    </row>
    <row r="19" spans="2:14">
      <c r="N19" s="17"/>
    </row>
  </sheetData>
  <mergeCells count="8">
    <mergeCell ref="J7:K7"/>
    <mergeCell ref="H7:I7"/>
    <mergeCell ref="H6:K6"/>
    <mergeCell ref="B3:C3"/>
    <mergeCell ref="D6:G6"/>
    <mergeCell ref="C7:C8"/>
    <mergeCell ref="D7:E7"/>
    <mergeCell ref="F7:G7"/>
  </mergeCells>
  <pageMargins left="0.70866141732283472" right="0.70866141732283472" top="0.74803149606299213" bottom="0.74803149606299213" header="0.31496062992125984" footer="0.31496062992125984"/>
  <pageSetup paperSize="9" scale="66"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B1:E21"/>
  <sheetViews>
    <sheetView showGridLines="0" zoomScale="90" zoomScaleNormal="90" workbookViewId="0">
      <selection activeCell="H18" sqref="H18"/>
    </sheetView>
  </sheetViews>
  <sheetFormatPr baseColWidth="10" defaultColWidth="11.42578125" defaultRowHeight="15"/>
  <cols>
    <col min="1" max="1" width="2.5703125" customWidth="1"/>
    <col min="2" max="2" width="6.7109375" customWidth="1"/>
    <col min="3" max="3" width="41.7109375" customWidth="1"/>
    <col min="4" max="4" width="20.42578125" customWidth="1"/>
    <col min="5" max="5" width="15.28515625" customWidth="1"/>
  </cols>
  <sheetData>
    <row r="1" spans="2:5">
      <c r="C1" s="88"/>
    </row>
    <row r="2" spans="2:5" s="60" customFormat="1" ht="18.75">
      <c r="B2" s="227" t="s">
        <v>1073</v>
      </c>
      <c r="C2" s="56"/>
      <c r="D2" s="89"/>
      <c r="E2" s="89"/>
    </row>
    <row r="3" spans="2:5" s="60" customFormat="1">
      <c r="B3" s="697" t="str">
        <f>'EU OR1'!B3</f>
        <v>31.12.2022 - in EUR million</v>
      </c>
      <c r="C3" s="698"/>
      <c r="D3" s="89"/>
      <c r="E3" s="89"/>
    </row>
    <row r="4" spans="2:5" s="60" customFormat="1" ht="20.25">
      <c r="B4" s="77"/>
      <c r="C4" s="56"/>
      <c r="D4" s="89"/>
      <c r="E4" s="89"/>
    </row>
    <row r="5" spans="2:5">
      <c r="B5" s="16"/>
      <c r="C5" s="7"/>
      <c r="D5" s="131" t="s">
        <v>102</v>
      </c>
    </row>
    <row r="6" spans="2:5" ht="36" customHeight="1">
      <c r="B6" s="90"/>
      <c r="C6" s="91"/>
      <c r="D6" s="585" t="s">
        <v>1074</v>
      </c>
    </row>
    <row r="7" spans="2:5">
      <c r="B7" s="317"/>
      <c r="C7" s="587" t="s">
        <v>1075</v>
      </c>
      <c r="D7" s="588"/>
    </row>
    <row r="8" spans="2:5">
      <c r="B8" s="318">
        <v>1</v>
      </c>
      <c r="C8" s="589" t="s">
        <v>1076</v>
      </c>
      <c r="D8" s="580">
        <v>0</v>
      </c>
    </row>
    <row r="9" spans="2:5">
      <c r="B9" s="318">
        <v>2</v>
      </c>
      <c r="C9" s="589" t="s">
        <v>1077</v>
      </c>
      <c r="D9" s="580">
        <v>0</v>
      </c>
    </row>
    <row r="10" spans="2:5">
      <c r="B10" s="318">
        <v>3</v>
      </c>
      <c r="C10" s="589" t="s">
        <v>1078</v>
      </c>
      <c r="D10" s="580">
        <v>144.5</v>
      </c>
    </row>
    <row r="11" spans="2:5">
      <c r="B11" s="318">
        <v>4</v>
      </c>
      <c r="C11" s="589" t="s">
        <v>1079</v>
      </c>
      <c r="D11" s="580">
        <v>0</v>
      </c>
    </row>
    <row r="12" spans="2:5">
      <c r="B12" s="318"/>
      <c r="C12" s="308" t="s">
        <v>1080</v>
      </c>
      <c r="D12" s="590"/>
    </row>
    <row r="13" spans="2:5">
      <c r="B13" s="318">
        <v>5</v>
      </c>
      <c r="C13" s="591" t="s">
        <v>1081</v>
      </c>
      <c r="D13" s="580">
        <v>0</v>
      </c>
    </row>
    <row r="14" spans="2:5">
      <c r="B14" s="318">
        <v>6</v>
      </c>
      <c r="C14" s="591" t="s">
        <v>1082</v>
      </c>
      <c r="D14" s="580">
        <v>0</v>
      </c>
    </row>
    <row r="15" spans="2:5">
      <c r="B15" s="318">
        <v>7</v>
      </c>
      <c r="C15" s="591" t="s">
        <v>1083</v>
      </c>
      <c r="D15" s="580">
        <v>0.3</v>
      </c>
    </row>
    <row r="16" spans="2:5">
      <c r="B16" s="318">
        <v>8</v>
      </c>
      <c r="C16" s="587" t="s">
        <v>1084</v>
      </c>
      <c r="D16" s="537">
        <v>0</v>
      </c>
    </row>
    <row r="17" spans="2:5">
      <c r="B17" s="318">
        <v>9</v>
      </c>
      <c r="C17" s="592" t="s">
        <v>141</v>
      </c>
      <c r="D17" s="593">
        <v>144.80000000000001</v>
      </c>
    </row>
    <row r="21" spans="2:5">
      <c r="C21" s="679"/>
      <c r="D21" s="679"/>
      <c r="E21" s="679"/>
    </row>
  </sheetData>
  <mergeCells count="2">
    <mergeCell ref="C21:E21"/>
    <mergeCell ref="B3:C3"/>
  </mergeCells>
  <pageMargins left="0.70866141732283472" right="0.70866141732283472" top="0.74803149606299213" bottom="0.74803149606299213" header="0.31496062992125984" footer="0.31496062992125984"/>
  <pageSetup paperSize="9" scale="76"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B2:J13"/>
  <sheetViews>
    <sheetView showGridLines="0" zoomScale="90" zoomScaleNormal="90" zoomScalePageLayoutView="70" workbookViewId="0">
      <selection activeCell="D21" sqref="D21"/>
    </sheetView>
  </sheetViews>
  <sheetFormatPr baseColWidth="10" defaultColWidth="9.140625" defaultRowHeight="15"/>
  <cols>
    <col min="1" max="1" width="4.140625" customWidth="1"/>
    <col min="2" max="2" width="15.28515625" customWidth="1"/>
    <col min="3" max="3" width="43.7109375" customWidth="1"/>
    <col min="4" max="8" width="15.7109375" customWidth="1"/>
    <col min="10" max="10" width="13.140625" style="4" customWidth="1"/>
  </cols>
  <sheetData>
    <row r="2" spans="2:8" s="32" customFormat="1" ht="18.75">
      <c r="B2" s="226" t="s">
        <v>1085</v>
      </c>
      <c r="D2" s="33"/>
    </row>
    <row r="3" spans="2:8" s="32" customFormat="1">
      <c r="B3" s="171" t="str">
        <f>'EU CQ7'!B3</f>
        <v>31.12.2022 - in EUR million</v>
      </c>
    </row>
    <row r="4" spans="2:8" s="32" customFormat="1">
      <c r="B4"/>
    </row>
    <row r="5" spans="2:8" s="32" customFormat="1">
      <c r="B5"/>
    </row>
    <row r="6" spans="2:8" ht="13.5" customHeight="1">
      <c r="B6" s="829" t="s">
        <v>1086</v>
      </c>
      <c r="C6" s="829"/>
      <c r="D6" s="217" t="s">
        <v>102</v>
      </c>
      <c r="E6" s="217" t="s">
        <v>103</v>
      </c>
      <c r="F6" s="217" t="s">
        <v>104</v>
      </c>
      <c r="G6" s="217" t="s">
        <v>235</v>
      </c>
      <c r="H6" s="278" t="s">
        <v>143</v>
      </c>
    </row>
    <row r="7" spans="2:8" ht="15" customHeight="1">
      <c r="B7" s="829"/>
      <c r="C7" s="829"/>
      <c r="D7" s="829" t="s">
        <v>1087</v>
      </c>
      <c r="E7" s="829"/>
      <c r="F7" s="829"/>
      <c r="G7" s="662" t="s">
        <v>1088</v>
      </c>
      <c r="H7" s="662" t="s">
        <v>1089</v>
      </c>
    </row>
    <row r="8" spans="2:8" ht="15" customHeight="1">
      <c r="B8" s="829"/>
      <c r="C8" s="829"/>
      <c r="D8" s="385" t="s">
        <v>1090</v>
      </c>
      <c r="E8" s="385" t="s">
        <v>1091</v>
      </c>
      <c r="F8" s="385" t="s">
        <v>1092</v>
      </c>
      <c r="G8" s="662"/>
      <c r="H8" s="662"/>
    </row>
    <row r="9" spans="2:8" ht="31.5" customHeight="1">
      <c r="B9" s="137">
        <v>1</v>
      </c>
      <c r="C9" s="248" t="s">
        <v>1093</v>
      </c>
      <c r="D9" s="501">
        <v>0</v>
      </c>
      <c r="E9" s="501">
        <v>0</v>
      </c>
      <c r="F9" s="501">
        <v>0</v>
      </c>
      <c r="G9" s="501">
        <v>0</v>
      </c>
      <c r="H9" s="501">
        <v>0</v>
      </c>
    </row>
    <row r="10" spans="2:8" ht="31.5" customHeight="1">
      <c r="B10" s="137">
        <v>2</v>
      </c>
      <c r="C10" s="249" t="s">
        <v>1094</v>
      </c>
      <c r="D10" s="501">
        <v>239.9</v>
      </c>
      <c r="E10" s="501">
        <v>241.3</v>
      </c>
      <c r="F10" s="501">
        <v>252.8</v>
      </c>
      <c r="G10" s="501">
        <v>32.200000000000003</v>
      </c>
      <c r="H10" s="501">
        <v>403</v>
      </c>
    </row>
    <row r="11" spans="2:8" ht="31.5" customHeight="1">
      <c r="B11" s="137">
        <v>3</v>
      </c>
      <c r="C11" s="279" t="s">
        <v>1095</v>
      </c>
      <c r="D11" s="501">
        <v>239.9</v>
      </c>
      <c r="E11" s="501">
        <v>241.3</v>
      </c>
      <c r="F11" s="501">
        <v>252.8</v>
      </c>
      <c r="G11" s="502"/>
      <c r="H11" s="503"/>
    </row>
    <row r="12" spans="2:8" ht="31.5" customHeight="1">
      <c r="B12" s="137">
        <v>4</v>
      </c>
      <c r="C12" s="279" t="s">
        <v>1096</v>
      </c>
      <c r="D12" s="501">
        <v>0</v>
      </c>
      <c r="E12" s="501">
        <v>0</v>
      </c>
      <c r="F12" s="501">
        <v>0</v>
      </c>
      <c r="G12" s="502"/>
      <c r="H12" s="504"/>
    </row>
    <row r="13" spans="2:8" ht="31.5" customHeight="1">
      <c r="B13" s="219">
        <v>5</v>
      </c>
      <c r="C13" s="249" t="s">
        <v>1097</v>
      </c>
      <c r="D13" s="501">
        <v>0</v>
      </c>
      <c r="E13" s="501">
        <v>0</v>
      </c>
      <c r="F13" s="501">
        <v>0</v>
      </c>
      <c r="G13" s="501">
        <v>0</v>
      </c>
      <c r="H13" s="501">
        <v>0</v>
      </c>
    </row>
  </sheetData>
  <mergeCells count="4">
    <mergeCell ref="B6:C8"/>
    <mergeCell ref="D7:F7"/>
    <mergeCell ref="G7:G8"/>
    <mergeCell ref="H7:H8"/>
  </mergeCells>
  <pageMargins left="0.7" right="0.7" top="0.75" bottom="0.75" header="0.3" footer="0.3"/>
  <pageSetup paperSize="9" scale="72" orientation="landscape" verticalDpi="9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K15"/>
  <sheetViews>
    <sheetView showGridLines="0" zoomScale="90" zoomScaleNormal="90" zoomScalePageLayoutView="60" workbookViewId="0">
      <selection activeCell="C18" sqref="C18"/>
    </sheetView>
  </sheetViews>
  <sheetFormatPr baseColWidth="10" defaultColWidth="9.140625" defaultRowHeight="23.25" customHeight="1"/>
  <cols>
    <col min="1" max="1" width="3.140625" style="19" customWidth="1"/>
    <col min="2" max="2" width="9.140625" style="19"/>
    <col min="3" max="3" width="48.42578125" style="19" customWidth="1"/>
    <col min="4" max="10" width="16.42578125" style="19" customWidth="1"/>
    <col min="11" max="11" width="15.7109375" style="19" customWidth="1"/>
    <col min="12" max="16384" width="9.140625" style="19"/>
  </cols>
  <sheetData>
    <row r="2" spans="2:11" ht="17.25" customHeight="1">
      <c r="B2" s="830" t="s">
        <v>1098</v>
      </c>
      <c r="C2" s="830"/>
      <c r="D2" s="830"/>
      <c r="E2" s="830"/>
      <c r="F2" s="831"/>
      <c r="G2" s="831"/>
      <c r="H2" s="831"/>
      <c r="I2" s="831"/>
      <c r="J2" s="831"/>
      <c r="K2" s="831"/>
    </row>
    <row r="3" spans="2:11" ht="17.25" customHeight="1">
      <c r="B3" s="287" t="str">
        <f>'EU LR3'!B4</f>
        <v>31.12.2022 - in EUR million</v>
      </c>
      <c r="C3" s="285"/>
      <c r="D3" s="285"/>
      <c r="E3" s="285"/>
      <c r="F3" s="286"/>
      <c r="G3" s="286"/>
      <c r="H3" s="286"/>
      <c r="I3" s="286"/>
      <c r="J3" s="286"/>
      <c r="K3" s="286"/>
    </row>
    <row r="4" spans="2:11" ht="23.25" customHeight="1">
      <c r="B4" s="594"/>
      <c r="C4" s="595"/>
      <c r="D4" s="832" t="s">
        <v>1099</v>
      </c>
      <c r="E4" s="833"/>
      <c r="F4" s="836" t="s">
        <v>1100</v>
      </c>
      <c r="G4" s="837"/>
      <c r="H4" s="837" t="s">
        <v>1101</v>
      </c>
      <c r="I4" s="837"/>
      <c r="J4" s="837" t="s">
        <v>1102</v>
      </c>
      <c r="K4" s="837"/>
    </row>
    <row r="5" spans="2:11" ht="15" customHeight="1">
      <c r="B5" s="594"/>
      <c r="C5" s="594"/>
      <c r="D5" s="834"/>
      <c r="E5" s="835"/>
      <c r="F5" s="833"/>
      <c r="G5" s="837"/>
      <c r="H5" s="838"/>
      <c r="I5" s="837"/>
      <c r="J5" s="838"/>
      <c r="K5" s="837"/>
    </row>
    <row r="6" spans="2:11" ht="69.75" customHeight="1">
      <c r="B6" s="594"/>
      <c r="C6" s="594"/>
      <c r="D6" s="596"/>
      <c r="E6" s="585" t="s">
        <v>1103</v>
      </c>
      <c r="F6" s="596"/>
      <c r="G6" s="585" t="s">
        <v>1103</v>
      </c>
      <c r="H6" s="596"/>
      <c r="I6" s="585" t="s">
        <v>1104</v>
      </c>
      <c r="J6" s="596"/>
      <c r="K6" s="585" t="s">
        <v>1104</v>
      </c>
    </row>
    <row r="7" spans="2:11" ht="15">
      <c r="B7" s="597" t="s">
        <v>584</v>
      </c>
      <c r="C7" s="592" t="s">
        <v>1105</v>
      </c>
      <c r="D7" s="537">
        <v>190.4</v>
      </c>
      <c r="E7" s="537">
        <v>12.6</v>
      </c>
      <c r="F7" s="538"/>
      <c r="G7" s="538"/>
      <c r="H7" s="537">
        <v>5806</v>
      </c>
      <c r="I7" s="537">
        <v>1387.1</v>
      </c>
      <c r="J7" s="598"/>
      <c r="K7" s="598"/>
    </row>
    <row r="8" spans="2:11" ht="15">
      <c r="B8" s="599" t="s">
        <v>846</v>
      </c>
      <c r="C8" s="600" t="s">
        <v>1106</v>
      </c>
      <c r="D8" s="580">
        <v>0</v>
      </c>
      <c r="E8" s="580">
        <v>0</v>
      </c>
      <c r="F8" s="580">
        <v>0</v>
      </c>
      <c r="G8" s="580">
        <v>0</v>
      </c>
      <c r="H8" s="580">
        <v>18</v>
      </c>
      <c r="I8" s="580">
        <v>0</v>
      </c>
      <c r="J8" s="580">
        <v>4.5999999999999996</v>
      </c>
      <c r="K8" s="580">
        <v>0</v>
      </c>
    </row>
    <row r="9" spans="2:11" ht="15">
      <c r="B9" s="599" t="s">
        <v>848</v>
      </c>
      <c r="C9" s="600" t="s">
        <v>859</v>
      </c>
      <c r="D9" s="580">
        <v>38.1</v>
      </c>
      <c r="E9" s="580">
        <v>12.6</v>
      </c>
      <c r="F9" s="580">
        <v>38.1</v>
      </c>
      <c r="G9" s="580">
        <v>12.6</v>
      </c>
      <c r="H9" s="580">
        <v>1023.2</v>
      </c>
      <c r="I9" s="580">
        <v>705.4</v>
      </c>
      <c r="J9" s="580">
        <v>693.5</v>
      </c>
      <c r="K9" s="580">
        <v>598.20000000000005</v>
      </c>
    </row>
    <row r="10" spans="2:11" ht="15">
      <c r="B10" s="599" t="s">
        <v>850</v>
      </c>
      <c r="C10" s="591" t="s">
        <v>1107</v>
      </c>
      <c r="D10" s="580">
        <v>0</v>
      </c>
      <c r="E10" s="580">
        <v>0</v>
      </c>
      <c r="F10" s="580">
        <v>0</v>
      </c>
      <c r="G10" s="580">
        <v>0</v>
      </c>
      <c r="H10" s="580">
        <v>0</v>
      </c>
      <c r="I10" s="580">
        <v>0</v>
      </c>
      <c r="J10" s="580">
        <v>0</v>
      </c>
      <c r="K10" s="580">
        <v>0</v>
      </c>
    </row>
    <row r="11" spans="2:11" ht="15">
      <c r="B11" s="599" t="s">
        <v>852</v>
      </c>
      <c r="C11" s="591" t="s">
        <v>1108</v>
      </c>
      <c r="D11" s="580">
        <v>0</v>
      </c>
      <c r="E11" s="580">
        <v>0</v>
      </c>
      <c r="F11" s="580">
        <v>0</v>
      </c>
      <c r="G11" s="580">
        <v>0</v>
      </c>
      <c r="H11" s="580">
        <v>0</v>
      </c>
      <c r="I11" s="580">
        <v>0</v>
      </c>
      <c r="J11" s="580">
        <v>0</v>
      </c>
      <c r="K11" s="580">
        <v>0</v>
      </c>
    </row>
    <row r="12" spans="2:11" ht="15">
      <c r="B12" s="599" t="s">
        <v>854</v>
      </c>
      <c r="C12" s="591" t="s">
        <v>1109</v>
      </c>
      <c r="D12" s="580">
        <v>25.5</v>
      </c>
      <c r="E12" s="580">
        <v>0</v>
      </c>
      <c r="F12" s="580">
        <v>25.5</v>
      </c>
      <c r="G12" s="580">
        <v>0</v>
      </c>
      <c r="H12" s="580">
        <v>897.1</v>
      </c>
      <c r="I12" s="580">
        <v>680.2</v>
      </c>
      <c r="J12" s="580">
        <v>615</v>
      </c>
      <c r="K12" s="580">
        <v>590.70000000000005</v>
      </c>
    </row>
    <row r="13" spans="2:11" ht="15">
      <c r="B13" s="599" t="s">
        <v>856</v>
      </c>
      <c r="C13" s="591" t="s">
        <v>1110</v>
      </c>
      <c r="D13" s="580">
        <v>12.6</v>
      </c>
      <c r="E13" s="580">
        <v>12.6</v>
      </c>
      <c r="F13" s="580">
        <v>12.6</v>
      </c>
      <c r="G13" s="580">
        <v>12.6</v>
      </c>
      <c r="H13" s="580">
        <v>119.1</v>
      </c>
      <c r="I13" s="580">
        <v>25.2</v>
      </c>
      <c r="J13" s="580">
        <v>78.5</v>
      </c>
      <c r="K13" s="580">
        <v>7.5</v>
      </c>
    </row>
    <row r="14" spans="2:11" ht="15">
      <c r="B14" s="599" t="s">
        <v>858</v>
      </c>
      <c r="C14" s="591" t="s">
        <v>1111</v>
      </c>
      <c r="D14" s="580">
        <v>0</v>
      </c>
      <c r="E14" s="580">
        <v>0</v>
      </c>
      <c r="F14" s="580">
        <v>0</v>
      </c>
      <c r="G14" s="580">
        <v>0</v>
      </c>
      <c r="H14" s="580">
        <v>7</v>
      </c>
      <c r="I14" s="580">
        <v>0</v>
      </c>
      <c r="J14" s="580">
        <v>0</v>
      </c>
      <c r="K14" s="580">
        <v>0</v>
      </c>
    </row>
    <row r="15" spans="2:11" ht="15">
      <c r="B15" s="601">
        <v>120</v>
      </c>
      <c r="C15" s="600" t="s">
        <v>258</v>
      </c>
      <c r="D15" s="580">
        <v>0</v>
      </c>
      <c r="E15" s="580">
        <v>0</v>
      </c>
      <c r="F15" s="288"/>
      <c r="G15" s="288"/>
      <c r="H15" s="580">
        <v>272.2</v>
      </c>
      <c r="I15" s="580">
        <v>58.7</v>
      </c>
      <c r="J15" s="288"/>
      <c r="K15" s="288"/>
    </row>
  </sheetData>
  <mergeCells count="8">
    <mergeCell ref="B2:E2"/>
    <mergeCell ref="F2:G2"/>
    <mergeCell ref="H2:I2"/>
    <mergeCell ref="J2:K2"/>
    <mergeCell ref="D4:E5"/>
    <mergeCell ref="F4:G5"/>
    <mergeCell ref="H4:I5"/>
    <mergeCell ref="J4:K5"/>
  </mergeCells>
  <pageMargins left="0.7" right="0.7" top="0.75" bottom="0.75" header="0.3" footer="0.3"/>
  <pageSetup paperSize="9" scale="53" orientation="landscape" verticalDpi="90" r:id="rId1"/>
  <ignoredErrors>
    <ignoredError sqref="B7:B15"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G21"/>
  <sheetViews>
    <sheetView showGridLines="0" zoomScale="90" zoomScaleNormal="90" zoomScalePageLayoutView="60" workbookViewId="0">
      <selection activeCell="F35" sqref="F35"/>
    </sheetView>
  </sheetViews>
  <sheetFormatPr baseColWidth="10" defaultColWidth="20.28515625" defaultRowHeight="15"/>
  <cols>
    <col min="1" max="1" width="4.5703125" style="16" customWidth="1"/>
    <col min="2" max="2" width="10.7109375" style="16" customWidth="1"/>
    <col min="3" max="3" width="71.28515625" style="16" customWidth="1"/>
    <col min="4" max="7" width="22.42578125" style="16" customWidth="1"/>
    <col min="8" max="16384" width="20.28515625" style="16"/>
  </cols>
  <sheetData>
    <row r="2" spans="2:7" ht="18.75" customHeight="1">
      <c r="B2" s="839" t="s">
        <v>1112</v>
      </c>
      <c r="C2" s="839"/>
      <c r="D2" s="839"/>
      <c r="E2" s="839"/>
      <c r="F2" s="839"/>
      <c r="G2" s="839"/>
    </row>
    <row r="3" spans="2:7" ht="18.75">
      <c r="B3" s="110" t="str">
        <f>'EU AE1'!B3</f>
        <v>31.12.2022 - in EUR million</v>
      </c>
      <c r="C3" s="151"/>
      <c r="D3" s="152"/>
      <c r="E3" s="152"/>
      <c r="F3" s="152"/>
      <c r="G3" s="152"/>
    </row>
    <row r="4" spans="2:7">
      <c r="B4" s="153"/>
      <c r="C4" s="148"/>
      <c r="D4" s="840" t="s">
        <v>1113</v>
      </c>
      <c r="E4" s="840"/>
      <c r="F4" s="645" t="s">
        <v>1114</v>
      </c>
      <c r="G4" s="645"/>
    </row>
    <row r="5" spans="2:7" ht="33.75" customHeight="1">
      <c r="B5" s="153"/>
      <c r="C5" s="148"/>
      <c r="D5" s="841"/>
      <c r="E5" s="840"/>
      <c r="F5" s="683" t="s">
        <v>1115</v>
      </c>
      <c r="G5" s="684"/>
    </row>
    <row r="6" spans="2:7" ht="45.75" customHeight="1">
      <c r="B6" s="148"/>
      <c r="C6" s="148"/>
      <c r="D6" s="154"/>
      <c r="E6" s="36" t="s">
        <v>1103</v>
      </c>
      <c r="F6" s="155"/>
      <c r="G6" s="36" t="s">
        <v>1104</v>
      </c>
    </row>
    <row r="7" spans="2:7">
      <c r="B7" s="148"/>
      <c r="C7" s="148"/>
      <c r="D7" s="156" t="s">
        <v>584</v>
      </c>
      <c r="E7" s="156" t="s">
        <v>846</v>
      </c>
      <c r="F7" s="156" t="s">
        <v>848</v>
      </c>
      <c r="G7" s="156" t="s">
        <v>852</v>
      </c>
    </row>
    <row r="8" spans="2:7">
      <c r="B8" s="36">
        <v>130</v>
      </c>
      <c r="C8" s="87" t="s">
        <v>1116</v>
      </c>
      <c r="D8" s="539">
        <v>1.4</v>
      </c>
      <c r="E8" s="539">
        <v>0</v>
      </c>
      <c r="F8" s="539">
        <v>62.6</v>
      </c>
      <c r="G8" s="539">
        <v>0</v>
      </c>
    </row>
    <row r="9" spans="2:7">
      <c r="B9" s="116">
        <v>140</v>
      </c>
      <c r="C9" s="114" t="s">
        <v>1117</v>
      </c>
      <c r="D9" s="319">
        <v>0</v>
      </c>
      <c r="E9" s="319">
        <v>0</v>
      </c>
      <c r="F9" s="319">
        <v>0</v>
      </c>
      <c r="G9" s="319">
        <v>0</v>
      </c>
    </row>
    <row r="10" spans="2:7">
      <c r="B10" s="116">
        <v>150</v>
      </c>
      <c r="C10" s="114" t="s">
        <v>1106</v>
      </c>
      <c r="D10" s="319">
        <v>0</v>
      </c>
      <c r="E10" s="319">
        <v>0</v>
      </c>
      <c r="F10" s="319">
        <v>5.8</v>
      </c>
      <c r="G10" s="319">
        <v>0</v>
      </c>
    </row>
    <row r="11" spans="2:7">
      <c r="B11" s="116">
        <v>160</v>
      </c>
      <c r="C11" s="114" t="s">
        <v>859</v>
      </c>
      <c r="D11" s="319">
        <v>0</v>
      </c>
      <c r="E11" s="319">
        <v>0</v>
      </c>
      <c r="F11" s="319">
        <v>2.6</v>
      </c>
      <c r="G11" s="319">
        <v>0</v>
      </c>
    </row>
    <row r="12" spans="2:7">
      <c r="B12" s="116">
        <v>170</v>
      </c>
      <c r="C12" s="114" t="s">
        <v>1107</v>
      </c>
      <c r="D12" s="319">
        <v>0</v>
      </c>
      <c r="E12" s="319">
        <v>0</v>
      </c>
      <c r="F12" s="319">
        <v>0</v>
      </c>
      <c r="G12" s="319">
        <v>0</v>
      </c>
    </row>
    <row r="13" spans="2:7">
      <c r="B13" s="116">
        <v>180</v>
      </c>
      <c r="C13" s="114" t="s">
        <v>1108</v>
      </c>
      <c r="D13" s="319">
        <v>0</v>
      </c>
      <c r="E13" s="319">
        <v>0</v>
      </c>
      <c r="F13" s="319">
        <v>0</v>
      </c>
      <c r="G13" s="319">
        <v>0</v>
      </c>
    </row>
    <row r="14" spans="2:7">
      <c r="B14" s="116">
        <v>190</v>
      </c>
      <c r="C14" s="114" t="s">
        <v>1109</v>
      </c>
      <c r="D14" s="319">
        <v>0</v>
      </c>
      <c r="E14" s="319">
        <v>0</v>
      </c>
      <c r="F14" s="319">
        <v>2.6</v>
      </c>
      <c r="G14" s="319">
        <v>0</v>
      </c>
    </row>
    <row r="15" spans="2:7">
      <c r="B15" s="116">
        <v>200</v>
      </c>
      <c r="C15" s="114" t="s">
        <v>1110</v>
      </c>
      <c r="D15" s="319">
        <v>0</v>
      </c>
      <c r="E15" s="319">
        <v>0</v>
      </c>
      <c r="F15" s="319">
        <v>0</v>
      </c>
      <c r="G15" s="319">
        <v>0</v>
      </c>
    </row>
    <row r="16" spans="2:7">
      <c r="B16" s="116">
        <v>210</v>
      </c>
      <c r="C16" s="114" t="s">
        <v>1111</v>
      </c>
      <c r="D16" s="319">
        <v>0</v>
      </c>
      <c r="E16" s="319">
        <v>0</v>
      </c>
      <c r="F16" s="319">
        <v>0</v>
      </c>
      <c r="G16" s="319">
        <v>0</v>
      </c>
    </row>
    <row r="17" spans="2:7">
      <c r="B17" s="116">
        <v>220</v>
      </c>
      <c r="C17" s="114" t="s">
        <v>1118</v>
      </c>
      <c r="D17" s="319">
        <v>1.4</v>
      </c>
      <c r="E17" s="319">
        <v>0</v>
      </c>
      <c r="F17" s="319">
        <v>54.2</v>
      </c>
      <c r="G17" s="319">
        <v>0</v>
      </c>
    </row>
    <row r="18" spans="2:7">
      <c r="B18" s="116">
        <v>230</v>
      </c>
      <c r="C18" s="114" t="s">
        <v>1119</v>
      </c>
      <c r="D18" s="319">
        <v>0</v>
      </c>
      <c r="E18" s="319">
        <v>0</v>
      </c>
      <c r="F18" s="319">
        <v>0</v>
      </c>
      <c r="G18" s="319">
        <v>0</v>
      </c>
    </row>
    <row r="19" spans="2:7">
      <c r="B19" s="36">
        <v>240</v>
      </c>
      <c r="C19" s="87" t="s">
        <v>1120</v>
      </c>
      <c r="D19" s="539">
        <v>0</v>
      </c>
      <c r="E19" s="539">
        <v>0</v>
      </c>
      <c r="F19" s="539">
        <v>0</v>
      </c>
      <c r="G19" s="539">
        <v>0</v>
      </c>
    </row>
    <row r="20" spans="2:7">
      <c r="B20" s="36">
        <v>241</v>
      </c>
      <c r="C20" s="87" t="s">
        <v>1121</v>
      </c>
      <c r="D20" s="540"/>
      <c r="E20" s="540"/>
      <c r="F20" s="539">
        <v>0</v>
      </c>
      <c r="G20" s="539">
        <v>0</v>
      </c>
    </row>
    <row r="21" spans="2:7">
      <c r="B21" s="36">
        <v>250</v>
      </c>
      <c r="C21" s="87" t="s">
        <v>1122</v>
      </c>
      <c r="D21" s="539">
        <v>191.8</v>
      </c>
      <c r="E21" s="539">
        <v>12.6</v>
      </c>
      <c r="F21" s="540"/>
      <c r="G21" s="540"/>
    </row>
  </sheetData>
  <mergeCells count="4">
    <mergeCell ref="B2:G2"/>
    <mergeCell ref="D4:E5"/>
    <mergeCell ref="F4:G4"/>
    <mergeCell ref="F5:G5"/>
  </mergeCells>
  <pageMargins left="0.7" right="0.7" top="0.75" bottom="0.75" header="0.3" footer="0.3"/>
  <pageSetup paperSize="9" scale="53" orientation="landscape" verticalDpi="90" r:id="rId1"/>
  <ignoredErrors>
    <ignoredError sqref="D7:G7"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E7"/>
  <sheetViews>
    <sheetView showGridLines="0" zoomScale="90" zoomScaleNormal="90" zoomScalePageLayoutView="80" workbookViewId="0">
      <selection activeCell="E16" sqref="E16"/>
    </sheetView>
  </sheetViews>
  <sheetFormatPr baseColWidth="10" defaultColWidth="9.140625" defaultRowHeight="15"/>
  <cols>
    <col min="1" max="1" width="3.5703125" customWidth="1"/>
    <col min="3" max="3" width="46" customWidth="1"/>
    <col min="4" max="5" width="26.140625" customWidth="1"/>
  </cols>
  <sheetData>
    <row r="2" spans="2:5" ht="16.5" customHeight="1">
      <c r="B2" s="843" t="s">
        <v>1123</v>
      </c>
      <c r="C2" s="843"/>
      <c r="D2" s="843"/>
      <c r="E2" s="843"/>
    </row>
    <row r="3" spans="2:5" ht="16.5" customHeight="1">
      <c r="B3" s="110" t="str">
        <f>'EU AE2'!B3</f>
        <v>31.12.2022 - in EUR million</v>
      </c>
      <c r="C3" s="29"/>
      <c r="D3" s="28"/>
      <c r="E3" s="28"/>
    </row>
    <row r="4" spans="2:5" ht="17.25" customHeight="1">
      <c r="B4" s="27"/>
      <c r="C4" s="27"/>
      <c r="D4" s="842" t="s">
        <v>1124</v>
      </c>
      <c r="E4" s="842" t="s">
        <v>1125</v>
      </c>
    </row>
    <row r="5" spans="2:5" ht="72.75" customHeight="1">
      <c r="B5" s="27"/>
      <c r="C5" s="27"/>
      <c r="D5" s="842"/>
      <c r="E5" s="842" t="s">
        <v>1126</v>
      </c>
    </row>
    <row r="6" spans="2:5">
      <c r="B6" s="27"/>
      <c r="C6" s="27"/>
      <c r="D6" s="541" t="s">
        <v>584</v>
      </c>
      <c r="E6" s="541" t="s">
        <v>846</v>
      </c>
    </row>
    <row r="7" spans="2:5">
      <c r="B7" s="23" t="s">
        <v>584</v>
      </c>
      <c r="C7" s="26" t="s">
        <v>1127</v>
      </c>
      <c r="D7" s="30">
        <v>24.3</v>
      </c>
      <c r="E7" s="30">
        <v>26.6</v>
      </c>
    </row>
  </sheetData>
  <mergeCells count="3">
    <mergeCell ref="D4:D5"/>
    <mergeCell ref="E4:E5"/>
    <mergeCell ref="B2:E2"/>
  </mergeCells>
  <pageMargins left="0.7" right="0.7" top="0.75" bottom="0.75" header="0.3" footer="0.3"/>
  <pageSetup paperSize="9" scale="88" orientation="landscape" verticalDpi="90" r:id="rId1"/>
  <ignoredErrors>
    <ignoredError sqref="D6:E6 B7"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A2937-ECEE-4E47-AAA0-765D4CA09EA1}">
  <dimension ref="B1:I14"/>
  <sheetViews>
    <sheetView showGridLines="0" zoomScale="90" zoomScaleNormal="90" zoomScalePageLayoutView="64" workbookViewId="0">
      <selection activeCell="F22" sqref="F22"/>
    </sheetView>
  </sheetViews>
  <sheetFormatPr baseColWidth="10" defaultColWidth="9.140625" defaultRowHeight="15"/>
  <cols>
    <col min="1" max="1" width="4.42578125" customWidth="1"/>
    <col min="2" max="2" width="4.85546875" customWidth="1"/>
    <col min="3" max="3" width="43.85546875" customWidth="1"/>
    <col min="4" max="7" width="17.7109375" customWidth="1"/>
    <col min="9" max="9" width="13.140625" style="4" customWidth="1"/>
    <col min="10" max="10" width="52.42578125" customWidth="1"/>
  </cols>
  <sheetData>
    <row r="1" spans="2:8">
      <c r="B1" s="31"/>
      <c r="C1" s="12"/>
      <c r="D1" s="12"/>
      <c r="E1" s="12"/>
      <c r="F1" s="12"/>
      <c r="G1" s="12"/>
      <c r="H1" s="12"/>
    </row>
    <row r="2" spans="2:8" s="32" customFormat="1" ht="18.75">
      <c r="B2" s="207" t="s">
        <v>1128</v>
      </c>
      <c r="D2" s="33"/>
    </row>
    <row r="3" spans="2:8" s="32" customFormat="1">
      <c r="B3" s="171" t="str">
        <f>'EU OR1'!B3</f>
        <v>31.12.2022 - in EUR million</v>
      </c>
    </row>
    <row r="4" spans="2:8" s="32" customFormat="1">
      <c r="B4"/>
    </row>
    <row r="5" spans="2:8" s="32" customFormat="1">
      <c r="B5"/>
    </row>
    <row r="6" spans="2:8" ht="13.5" customHeight="1">
      <c r="B6" s="844" t="s">
        <v>1129</v>
      </c>
      <c r="C6" s="845"/>
      <c r="D6" s="217" t="s">
        <v>102</v>
      </c>
      <c r="E6" s="217" t="s">
        <v>103</v>
      </c>
      <c r="F6" s="217" t="s">
        <v>104</v>
      </c>
      <c r="G6" s="217" t="s">
        <v>235</v>
      </c>
    </row>
    <row r="7" spans="2:8" ht="62.1" customHeight="1">
      <c r="B7" s="846"/>
      <c r="C7" s="847"/>
      <c r="D7" s="850" t="s">
        <v>1130</v>
      </c>
      <c r="E7" s="851"/>
      <c r="F7" s="850" t="s">
        <v>1131</v>
      </c>
      <c r="G7" s="851"/>
    </row>
    <row r="8" spans="2:8">
      <c r="B8" s="848"/>
      <c r="C8" s="849"/>
      <c r="D8" s="385" t="s">
        <v>1132</v>
      </c>
      <c r="E8" s="385" t="s">
        <v>1133</v>
      </c>
      <c r="F8" s="385" t="s">
        <v>1132</v>
      </c>
      <c r="G8" s="385" t="s">
        <v>1133</v>
      </c>
    </row>
    <row r="9" spans="2:8">
      <c r="B9" s="137">
        <v>1</v>
      </c>
      <c r="C9" s="34" t="s">
        <v>1134</v>
      </c>
      <c r="D9" s="406">
        <v>-8.3919274650000002</v>
      </c>
      <c r="E9" s="406">
        <v>-52.477664130000001</v>
      </c>
      <c r="F9" s="406">
        <v>6.7561444699999971</v>
      </c>
      <c r="G9" s="406">
        <v>-2.1345850899999976</v>
      </c>
    </row>
    <row r="10" spans="2:8">
      <c r="B10" s="137">
        <v>2</v>
      </c>
      <c r="C10" s="35" t="s">
        <v>1135</v>
      </c>
      <c r="D10" s="406">
        <v>-1.199463545</v>
      </c>
      <c r="E10" s="406">
        <v>12.490119974999999</v>
      </c>
      <c r="F10" s="406">
        <v>-6.2071486700000031</v>
      </c>
      <c r="G10" s="406">
        <v>-1.9731545599999849</v>
      </c>
    </row>
    <row r="11" spans="2:8">
      <c r="B11" s="137">
        <v>3</v>
      </c>
      <c r="C11" s="34" t="s">
        <v>1136</v>
      </c>
      <c r="D11" s="406">
        <v>10.397232814999999</v>
      </c>
      <c r="E11" s="406">
        <v>4.5734085899999997</v>
      </c>
      <c r="F11" s="218"/>
      <c r="G11" s="218"/>
    </row>
    <row r="12" spans="2:8">
      <c r="B12" s="137">
        <v>4</v>
      </c>
      <c r="C12" s="34" t="s">
        <v>1137</v>
      </c>
      <c r="D12" s="406">
        <v>-25.01285811</v>
      </c>
      <c r="E12" s="406">
        <v>-24.896804635000002</v>
      </c>
      <c r="F12" s="218"/>
      <c r="G12" s="218"/>
    </row>
    <row r="13" spans="2:8">
      <c r="B13" s="137">
        <v>5</v>
      </c>
      <c r="C13" s="34" t="s">
        <v>1138</v>
      </c>
      <c r="D13" s="406">
        <v>-26.464892885000001</v>
      </c>
      <c r="E13" s="406">
        <v>-45.231876135</v>
      </c>
      <c r="F13" s="218"/>
      <c r="G13" s="218"/>
    </row>
    <row r="14" spans="2:8">
      <c r="B14" s="219">
        <v>6</v>
      </c>
      <c r="C14" s="34" t="s">
        <v>1139</v>
      </c>
      <c r="D14" s="406">
        <v>11.646797445000001</v>
      </c>
      <c r="E14" s="406">
        <v>17.240282799999999</v>
      </c>
      <c r="F14" s="218"/>
      <c r="G14" s="218"/>
    </row>
  </sheetData>
  <mergeCells count="3">
    <mergeCell ref="B6:C8"/>
    <mergeCell ref="D7:E7"/>
    <mergeCell ref="F7:G7"/>
  </mergeCells>
  <pageMargins left="0.7" right="0.7" top="0.75" bottom="0.75" header="0.3" footer="0.3"/>
  <pageSetup paperSize="9" scale="75" orientation="landscape" r:id="rId1"/>
  <headerFooter>
    <oddHeader>&amp;CEN
Annex XX</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34"/>
  <sheetViews>
    <sheetView showGridLines="0" zoomScale="90" zoomScaleNormal="90" workbookViewId="0">
      <selection activeCell="C7" sqref="C7:F7"/>
    </sheetView>
  </sheetViews>
  <sheetFormatPr baseColWidth="10" defaultColWidth="9.140625" defaultRowHeight="15"/>
  <cols>
    <col min="1" max="1" width="4.42578125" style="16" customWidth="1"/>
    <col min="2" max="2" width="8.42578125" style="16" customWidth="1"/>
    <col min="3" max="3" width="100.5703125" style="16" customWidth="1"/>
    <col min="4" max="6" width="13.28515625" style="16" customWidth="1"/>
    <col min="7" max="16384" width="9.140625" style="16"/>
  </cols>
  <sheetData>
    <row r="1" spans="1:6">
      <c r="A1" s="157"/>
    </row>
    <row r="2" spans="1:6" ht="18.75">
      <c r="A2" s="157"/>
      <c r="B2" s="65" t="s">
        <v>142</v>
      </c>
    </row>
    <row r="3" spans="1:6">
      <c r="A3" s="157"/>
      <c r="B3" s="16" t="str">
        <f>'EU OV1'!B3</f>
        <v>31.12.2022 - in EUR million</v>
      </c>
    </row>
    <row r="4" spans="1:6" ht="18" customHeight="1">
      <c r="A4" s="157"/>
    </row>
    <row r="5" spans="1:6" ht="18" customHeight="1">
      <c r="A5" s="157"/>
      <c r="B5" s="160"/>
      <c r="C5" s="161"/>
      <c r="D5" s="116" t="s">
        <v>102</v>
      </c>
      <c r="E5" s="116" t="s">
        <v>104</v>
      </c>
      <c r="F5" s="116" t="s">
        <v>143</v>
      </c>
    </row>
    <row r="6" spans="1:6" ht="18" customHeight="1">
      <c r="A6" s="157"/>
      <c r="B6" s="162"/>
      <c r="C6" s="163"/>
      <c r="D6" s="36" t="s">
        <v>105</v>
      </c>
      <c r="E6" s="36" t="s">
        <v>144</v>
      </c>
      <c r="F6" s="36" t="s">
        <v>106</v>
      </c>
    </row>
    <row r="7" spans="1:6" ht="15.75" customHeight="1">
      <c r="A7" s="157"/>
      <c r="B7" s="164"/>
      <c r="C7" s="646" t="s">
        <v>145</v>
      </c>
      <c r="D7" s="647"/>
      <c r="E7" s="647"/>
      <c r="F7" s="648"/>
    </row>
    <row r="8" spans="1:6" ht="15.75" customHeight="1">
      <c r="A8" s="157"/>
      <c r="B8" s="116">
        <v>1</v>
      </c>
      <c r="C8" s="86" t="s">
        <v>146</v>
      </c>
      <c r="D8" s="419">
        <v>736.5</v>
      </c>
      <c r="E8" s="419">
        <v>743.9</v>
      </c>
      <c r="F8" s="419">
        <v>804.3</v>
      </c>
    </row>
    <row r="9" spans="1:6" ht="15.75" customHeight="1">
      <c r="A9" s="157"/>
      <c r="B9" s="116">
        <v>2</v>
      </c>
      <c r="C9" s="86" t="s">
        <v>147</v>
      </c>
      <c r="D9" s="419">
        <v>736.5</v>
      </c>
      <c r="E9" s="419">
        <v>743.9</v>
      </c>
      <c r="F9" s="419">
        <v>804.3</v>
      </c>
    </row>
    <row r="10" spans="1:6" ht="15.75" customHeight="1">
      <c r="A10" s="157"/>
      <c r="B10" s="116">
        <v>3</v>
      </c>
      <c r="C10" s="86" t="s">
        <v>148</v>
      </c>
      <c r="D10" s="419">
        <v>736.5</v>
      </c>
      <c r="E10" s="419">
        <v>743.9</v>
      </c>
      <c r="F10" s="419">
        <v>804.3</v>
      </c>
    </row>
    <row r="11" spans="1:6" ht="15.75" customHeight="1">
      <c r="A11" s="157"/>
      <c r="B11" s="165"/>
      <c r="C11" s="646" t="s">
        <v>149</v>
      </c>
      <c r="D11" s="647"/>
      <c r="E11" s="647"/>
      <c r="F11" s="648"/>
    </row>
    <row r="12" spans="1:6" ht="15.75" customHeight="1">
      <c r="A12" s="157"/>
      <c r="B12" s="116">
        <v>4</v>
      </c>
      <c r="C12" s="86" t="s">
        <v>150</v>
      </c>
      <c r="D12" s="415">
        <v>3487.3</v>
      </c>
      <c r="E12" s="415">
        <v>3728</v>
      </c>
      <c r="F12" s="415">
        <v>3624.9</v>
      </c>
    </row>
    <row r="13" spans="1:6" ht="15.75" customHeight="1">
      <c r="A13" s="157"/>
      <c r="B13" s="165"/>
      <c r="C13" s="646" t="s">
        <v>151</v>
      </c>
      <c r="D13" s="647"/>
      <c r="E13" s="647"/>
      <c r="F13" s="648"/>
    </row>
    <row r="14" spans="1:6" ht="15.75" customHeight="1">
      <c r="A14" s="157"/>
      <c r="B14" s="116">
        <v>5</v>
      </c>
      <c r="C14" s="86" t="s">
        <v>152</v>
      </c>
      <c r="D14" s="414">
        <v>0.2112</v>
      </c>
      <c r="E14" s="414">
        <v>0.19950000000000001</v>
      </c>
      <c r="F14" s="414">
        <v>0.22189999999999999</v>
      </c>
    </row>
    <row r="15" spans="1:6" ht="15.75" customHeight="1">
      <c r="A15" s="157"/>
      <c r="B15" s="116">
        <v>6</v>
      </c>
      <c r="C15" s="86" t="s">
        <v>153</v>
      </c>
      <c r="D15" s="414">
        <v>0.2112</v>
      </c>
      <c r="E15" s="414">
        <v>0.19950000000000001</v>
      </c>
      <c r="F15" s="414">
        <v>0.22189999999999999</v>
      </c>
    </row>
    <row r="16" spans="1:6" ht="15.75" customHeight="1">
      <c r="A16" s="157"/>
      <c r="B16" s="116">
        <v>7</v>
      </c>
      <c r="C16" s="86" t="s">
        <v>154</v>
      </c>
      <c r="D16" s="414">
        <v>0.2112</v>
      </c>
      <c r="E16" s="414">
        <v>0.19950000000000001</v>
      </c>
      <c r="F16" s="414">
        <v>0.22189999999999999</v>
      </c>
    </row>
    <row r="17" spans="1:6" ht="15.75" customHeight="1">
      <c r="A17" s="157"/>
      <c r="B17" s="165"/>
      <c r="C17" s="646" t="s">
        <v>155</v>
      </c>
      <c r="D17" s="647"/>
      <c r="E17" s="647"/>
      <c r="F17" s="648"/>
    </row>
    <row r="18" spans="1:6" ht="15.75" customHeight="1">
      <c r="B18" s="140" t="s">
        <v>156</v>
      </c>
      <c r="C18" s="142" t="s">
        <v>157</v>
      </c>
      <c r="D18" s="414">
        <v>3.2500000000000001E-2</v>
      </c>
      <c r="E18" s="414">
        <v>3.2500000000000001E-2</v>
      </c>
      <c r="F18" s="414">
        <v>4.1000000000000002E-2</v>
      </c>
    </row>
    <row r="19" spans="1:6" ht="15.75" customHeight="1">
      <c r="B19" s="140" t="s">
        <v>158</v>
      </c>
      <c r="C19" s="142" t="s">
        <v>159</v>
      </c>
      <c r="D19" s="414">
        <v>1.83E-2</v>
      </c>
      <c r="E19" s="414">
        <v>1.83E-2</v>
      </c>
      <c r="F19" s="414">
        <v>4.1000000000000002E-2</v>
      </c>
    </row>
    <row r="20" spans="1:6" ht="15.75" customHeight="1">
      <c r="B20" s="140" t="s">
        <v>160</v>
      </c>
      <c r="C20" s="142" t="s">
        <v>161</v>
      </c>
      <c r="D20" s="414">
        <v>2.4400000000000002E-2</v>
      </c>
      <c r="E20" s="414">
        <v>2.4400000000000002E-2</v>
      </c>
      <c r="F20" s="414">
        <v>4.1000000000000002E-2</v>
      </c>
    </row>
    <row r="21" spans="1:6" ht="15.75" customHeight="1">
      <c r="A21" s="157"/>
      <c r="B21" s="116" t="s">
        <v>162</v>
      </c>
      <c r="C21" s="86" t="s">
        <v>163</v>
      </c>
      <c r="D21" s="414">
        <v>0.1125</v>
      </c>
      <c r="E21" s="414">
        <v>0.1125</v>
      </c>
      <c r="F21" s="414">
        <v>0.121</v>
      </c>
    </row>
    <row r="22" spans="1:6" ht="15.75" customHeight="1">
      <c r="A22" s="157"/>
      <c r="B22" s="165"/>
      <c r="C22" s="646" t="s">
        <v>164</v>
      </c>
      <c r="D22" s="647"/>
      <c r="E22" s="647"/>
      <c r="F22" s="648"/>
    </row>
    <row r="23" spans="1:6" ht="15.75" customHeight="1">
      <c r="A23" s="157"/>
      <c r="B23" s="116">
        <v>8</v>
      </c>
      <c r="C23" s="86" t="s">
        <v>165</v>
      </c>
      <c r="D23" s="414">
        <v>2.5000000000000001E-2</v>
      </c>
      <c r="E23" s="414">
        <v>2.5000000000000001E-2</v>
      </c>
      <c r="F23" s="414">
        <v>2.5000000000000001E-2</v>
      </c>
    </row>
    <row r="24" spans="1:6" ht="15.75" customHeight="1">
      <c r="A24" s="157"/>
      <c r="B24" s="116" t="s">
        <v>116</v>
      </c>
      <c r="C24" s="86" t="s">
        <v>166</v>
      </c>
      <c r="D24" s="414">
        <v>0</v>
      </c>
      <c r="E24" s="414">
        <v>0</v>
      </c>
      <c r="F24" s="414">
        <v>0</v>
      </c>
    </row>
    <row r="25" spans="1:6" ht="15.75" customHeight="1">
      <c r="A25" s="157"/>
      <c r="B25" s="116">
        <v>9</v>
      </c>
      <c r="C25" s="86" t="s">
        <v>167</v>
      </c>
      <c r="D25" s="414">
        <v>0</v>
      </c>
      <c r="E25" s="414">
        <v>0</v>
      </c>
      <c r="F25" s="414">
        <v>0</v>
      </c>
    </row>
    <row r="26" spans="1:6" ht="15.75" customHeight="1">
      <c r="A26" s="157"/>
      <c r="B26" s="116" t="s">
        <v>168</v>
      </c>
      <c r="C26" s="86" t="s">
        <v>169</v>
      </c>
      <c r="D26" s="414">
        <v>0</v>
      </c>
      <c r="E26" s="414">
        <v>0</v>
      </c>
      <c r="F26" s="414">
        <v>0</v>
      </c>
    </row>
    <row r="27" spans="1:6" ht="15.75" customHeight="1">
      <c r="A27" s="157"/>
      <c r="B27" s="116">
        <v>10</v>
      </c>
      <c r="C27" s="86" t="s">
        <v>170</v>
      </c>
      <c r="D27" s="414">
        <v>0</v>
      </c>
      <c r="E27" s="414">
        <v>0</v>
      </c>
      <c r="F27" s="414">
        <v>0</v>
      </c>
    </row>
    <row r="28" spans="1:6" ht="15.75" customHeight="1">
      <c r="A28" s="157"/>
      <c r="B28" s="116" t="s">
        <v>171</v>
      </c>
      <c r="C28" s="86" t="s">
        <v>172</v>
      </c>
      <c r="D28" s="414">
        <v>0</v>
      </c>
      <c r="E28" s="414">
        <v>0</v>
      </c>
      <c r="F28" s="414">
        <v>0</v>
      </c>
    </row>
    <row r="29" spans="1:6" ht="15.75" customHeight="1">
      <c r="A29" s="157"/>
      <c r="B29" s="116">
        <v>11</v>
      </c>
      <c r="C29" s="86" t="s">
        <v>173</v>
      </c>
      <c r="D29" s="414">
        <v>2.5000000000000001E-2</v>
      </c>
      <c r="E29" s="414">
        <v>2.5000000000000001E-2</v>
      </c>
      <c r="F29" s="414">
        <v>2.5000000000000001E-2</v>
      </c>
    </row>
    <row r="30" spans="1:6" ht="15.75" customHeight="1">
      <c r="A30" s="157"/>
      <c r="B30" s="116" t="s">
        <v>174</v>
      </c>
      <c r="C30" s="86" t="s">
        <v>175</v>
      </c>
      <c r="D30" s="414">
        <v>0.13750000000000001</v>
      </c>
      <c r="E30" s="414">
        <v>0.13750000000000001</v>
      </c>
      <c r="F30" s="414">
        <v>0.14599999999999999</v>
      </c>
    </row>
    <row r="31" spans="1:6" ht="15.75" customHeight="1">
      <c r="A31" s="157"/>
      <c r="B31" s="116">
        <v>12</v>
      </c>
      <c r="C31" s="86" t="s">
        <v>176</v>
      </c>
      <c r="D31" s="414">
        <v>9.8699999999999996E-2</v>
      </c>
      <c r="E31" s="414">
        <v>8.6999999999999994E-2</v>
      </c>
      <c r="F31" s="414">
        <v>0.1009</v>
      </c>
    </row>
    <row r="32" spans="1:6" ht="15.75" customHeight="1">
      <c r="A32" s="157"/>
      <c r="B32" s="165"/>
      <c r="C32" s="649" t="s">
        <v>177</v>
      </c>
      <c r="D32" s="650"/>
      <c r="E32" s="650"/>
      <c r="F32" s="651"/>
    </row>
    <row r="33" spans="1:6" ht="15.75" customHeight="1">
      <c r="A33" s="157"/>
      <c r="B33" s="116">
        <v>13</v>
      </c>
      <c r="C33" s="84" t="s">
        <v>178</v>
      </c>
      <c r="D33" s="415">
        <v>6334</v>
      </c>
      <c r="E33" s="415">
        <v>6063.4</v>
      </c>
      <c r="F33" s="415">
        <v>6227.9</v>
      </c>
    </row>
    <row r="34" spans="1:6" ht="15.75" customHeight="1">
      <c r="A34" s="157"/>
      <c r="B34" s="116">
        <v>14</v>
      </c>
      <c r="C34" s="84" t="s">
        <v>179</v>
      </c>
      <c r="D34" s="414">
        <v>0.1163</v>
      </c>
      <c r="E34" s="414">
        <v>0.1227</v>
      </c>
      <c r="F34" s="414">
        <v>0.12909999999999999</v>
      </c>
    </row>
    <row r="35" spans="1:6" ht="15.75" customHeight="1">
      <c r="B35" s="165"/>
      <c r="C35" s="646" t="s">
        <v>180</v>
      </c>
      <c r="D35" s="647"/>
      <c r="E35" s="647"/>
      <c r="F35" s="648"/>
    </row>
    <row r="36" spans="1:6" ht="15.75" customHeight="1">
      <c r="B36" s="140" t="s">
        <v>181</v>
      </c>
      <c r="C36" s="142" t="s">
        <v>182</v>
      </c>
      <c r="D36" s="414">
        <v>0</v>
      </c>
      <c r="E36" s="414">
        <v>0</v>
      </c>
      <c r="F36" s="414">
        <v>0</v>
      </c>
    </row>
    <row r="37" spans="1:6" ht="15.75" customHeight="1">
      <c r="B37" s="140" t="s">
        <v>183</v>
      </c>
      <c r="C37" s="142" t="s">
        <v>159</v>
      </c>
      <c r="D37" s="414">
        <v>0</v>
      </c>
      <c r="E37" s="414">
        <v>0</v>
      </c>
      <c r="F37" s="414">
        <v>0</v>
      </c>
    </row>
    <row r="38" spans="1:6" ht="15.75" customHeight="1">
      <c r="B38" s="140" t="s">
        <v>184</v>
      </c>
      <c r="C38" s="142" t="s">
        <v>185</v>
      </c>
      <c r="D38" s="414">
        <v>0.03</v>
      </c>
      <c r="E38" s="414">
        <v>0.03</v>
      </c>
      <c r="F38" s="414">
        <v>0.03</v>
      </c>
    </row>
    <row r="39" spans="1:6" ht="15.75" customHeight="1">
      <c r="B39" s="165"/>
      <c r="C39" s="652" t="s">
        <v>186</v>
      </c>
      <c r="D39" s="653"/>
      <c r="E39" s="653"/>
      <c r="F39" s="654"/>
    </row>
    <row r="40" spans="1:6" ht="15.75" customHeight="1">
      <c r="B40" s="140" t="s">
        <v>187</v>
      </c>
      <c r="C40" s="143" t="s">
        <v>188</v>
      </c>
      <c r="D40" s="420">
        <v>0</v>
      </c>
      <c r="E40" s="414">
        <v>0</v>
      </c>
      <c r="F40" s="414">
        <v>0</v>
      </c>
    </row>
    <row r="41" spans="1:6" ht="15.75" customHeight="1">
      <c r="B41" s="140" t="s">
        <v>189</v>
      </c>
      <c r="C41" s="86" t="s">
        <v>190</v>
      </c>
      <c r="D41" s="414">
        <v>0.03</v>
      </c>
      <c r="E41" s="414">
        <v>0.03</v>
      </c>
      <c r="F41" s="414">
        <v>0.03</v>
      </c>
    </row>
    <row r="42" spans="1:6" ht="15.75" customHeight="1">
      <c r="A42" s="157"/>
      <c r="B42" s="165"/>
      <c r="C42" s="646" t="s">
        <v>191</v>
      </c>
      <c r="D42" s="647"/>
      <c r="E42" s="647"/>
      <c r="F42" s="648"/>
    </row>
    <row r="43" spans="1:6" ht="15.75" customHeight="1">
      <c r="A43" s="157"/>
      <c r="B43" s="116">
        <v>15</v>
      </c>
      <c r="C43" s="84" t="s">
        <v>192</v>
      </c>
      <c r="D43" s="415">
        <v>1623.9</v>
      </c>
      <c r="E43" s="415">
        <v>1521.9</v>
      </c>
      <c r="F43" s="415">
        <v>1492.9</v>
      </c>
    </row>
    <row r="44" spans="1:6" ht="15.75" customHeight="1">
      <c r="A44" s="157"/>
      <c r="B44" s="116" t="s">
        <v>193</v>
      </c>
      <c r="C44" s="84" t="s">
        <v>194</v>
      </c>
      <c r="D44" s="415">
        <v>821</v>
      </c>
      <c r="E44" s="415">
        <v>850.6</v>
      </c>
      <c r="F44" s="415">
        <v>895.7</v>
      </c>
    </row>
    <row r="45" spans="1:6" ht="15.75" customHeight="1">
      <c r="A45" s="157"/>
      <c r="B45" s="116" t="s">
        <v>195</v>
      </c>
      <c r="C45" s="84" t="s">
        <v>196</v>
      </c>
      <c r="D45" s="415">
        <v>205.5</v>
      </c>
      <c r="E45" s="415">
        <v>211.3</v>
      </c>
      <c r="F45" s="415">
        <v>210.8</v>
      </c>
    </row>
    <row r="46" spans="1:6" ht="15.75" customHeight="1">
      <c r="A46" s="157"/>
      <c r="B46" s="116">
        <v>16</v>
      </c>
      <c r="C46" s="84" t="s">
        <v>197</v>
      </c>
      <c r="D46" s="415">
        <v>615.5</v>
      </c>
      <c r="E46" s="415">
        <v>639.20000000000005</v>
      </c>
      <c r="F46" s="415">
        <v>684.9</v>
      </c>
    </row>
    <row r="47" spans="1:6" ht="15.75" customHeight="1">
      <c r="A47" s="157"/>
      <c r="B47" s="116">
        <v>17</v>
      </c>
      <c r="C47" s="84" t="s">
        <v>198</v>
      </c>
      <c r="D47" s="414">
        <v>2.637</v>
      </c>
      <c r="E47" s="414">
        <v>2.3934000000000002</v>
      </c>
      <c r="F47" s="414">
        <v>2.1869999999999998</v>
      </c>
    </row>
    <row r="48" spans="1:6" ht="15.75" customHeight="1">
      <c r="A48" s="157"/>
      <c r="B48" s="165"/>
      <c r="C48" s="646" t="s">
        <v>40</v>
      </c>
      <c r="D48" s="647"/>
      <c r="E48" s="647"/>
      <c r="F48" s="648"/>
    </row>
    <row r="49" spans="1:6" ht="15.75" customHeight="1">
      <c r="A49" s="157"/>
      <c r="B49" s="116">
        <v>18</v>
      </c>
      <c r="C49" s="84" t="s">
        <v>199</v>
      </c>
      <c r="D49" s="415">
        <v>4842.8</v>
      </c>
      <c r="E49" s="415">
        <v>4620.3999999999996</v>
      </c>
      <c r="F49" s="415">
        <v>4719.8999999999996</v>
      </c>
    </row>
    <row r="50" spans="1:6" ht="15.75" customHeight="1">
      <c r="A50" s="157"/>
      <c r="B50" s="116">
        <v>19</v>
      </c>
      <c r="C50" s="84" t="s">
        <v>200</v>
      </c>
      <c r="D50" s="415">
        <v>2839.9</v>
      </c>
      <c r="E50" s="415">
        <v>2898.2</v>
      </c>
      <c r="F50" s="415">
        <v>2902.3</v>
      </c>
    </row>
    <row r="51" spans="1:6" ht="15.75" customHeight="1">
      <c r="A51" s="157"/>
      <c r="B51" s="116">
        <v>20</v>
      </c>
      <c r="C51" s="84" t="s">
        <v>201</v>
      </c>
      <c r="D51" s="414">
        <v>1.7053</v>
      </c>
      <c r="E51" s="414">
        <v>1.5942000000000001</v>
      </c>
      <c r="F51" s="414">
        <v>1.6262000000000001</v>
      </c>
    </row>
    <row r="52" spans="1:6">
      <c r="A52" s="157"/>
    </row>
    <row r="53" spans="1:6">
      <c r="A53" s="157"/>
    </row>
    <row r="54" spans="1:6">
      <c r="A54" s="157"/>
    </row>
    <row r="55" spans="1:6">
      <c r="A55" s="157"/>
    </row>
    <row r="56" spans="1:6">
      <c r="A56" s="157"/>
    </row>
    <row r="57" spans="1:6">
      <c r="A57" s="157"/>
    </row>
    <row r="58" spans="1:6">
      <c r="A58" s="157"/>
    </row>
    <row r="59" spans="1:6">
      <c r="A59" s="157"/>
    </row>
    <row r="60" spans="1:6">
      <c r="A60" s="157"/>
    </row>
    <row r="61" spans="1:6">
      <c r="A61" s="157"/>
    </row>
    <row r="62" spans="1:6">
      <c r="A62" s="157"/>
    </row>
    <row r="63" spans="1:6">
      <c r="A63" s="157"/>
    </row>
    <row r="64" spans="1:6">
      <c r="A64" s="157"/>
    </row>
    <row r="65" spans="1:1">
      <c r="A65" s="157"/>
    </row>
    <row r="66" spans="1:1">
      <c r="A66" s="157"/>
    </row>
    <row r="67" spans="1:1">
      <c r="A67" s="157"/>
    </row>
    <row r="68" spans="1:1">
      <c r="A68" s="157"/>
    </row>
    <row r="69" spans="1:1">
      <c r="A69" s="157"/>
    </row>
    <row r="70" spans="1:1">
      <c r="A70" s="157"/>
    </row>
    <row r="71" spans="1:1">
      <c r="A71" s="157"/>
    </row>
    <row r="72" spans="1:1">
      <c r="A72" s="157"/>
    </row>
    <row r="73" spans="1:1">
      <c r="A73" s="157"/>
    </row>
    <row r="74" spans="1:1">
      <c r="A74" s="157"/>
    </row>
    <row r="75" spans="1:1">
      <c r="A75" s="157"/>
    </row>
    <row r="76" spans="1:1">
      <c r="A76" s="157"/>
    </row>
    <row r="77" spans="1:1">
      <c r="A77" s="157"/>
    </row>
    <row r="78" spans="1:1">
      <c r="A78" s="157"/>
    </row>
    <row r="79" spans="1:1">
      <c r="A79" s="157"/>
    </row>
    <row r="80" spans="1:1">
      <c r="A80" s="157"/>
    </row>
    <row r="81" spans="1:1">
      <c r="A81" s="157"/>
    </row>
    <row r="82" spans="1:1">
      <c r="A82" s="157"/>
    </row>
    <row r="83" spans="1:1">
      <c r="A83" s="157"/>
    </row>
    <row r="84" spans="1:1">
      <c r="A84" s="157"/>
    </row>
    <row r="85" spans="1:1">
      <c r="A85" s="157"/>
    </row>
    <row r="86" spans="1:1">
      <c r="A86" s="157"/>
    </row>
    <row r="87" spans="1:1">
      <c r="A87" s="157"/>
    </row>
    <row r="88" spans="1:1">
      <c r="A88" s="157"/>
    </row>
    <row r="89" spans="1:1">
      <c r="A89" s="157"/>
    </row>
    <row r="90" spans="1:1">
      <c r="A90" s="157"/>
    </row>
    <row r="91" spans="1:1">
      <c r="A91" s="157"/>
    </row>
    <row r="92" spans="1:1">
      <c r="A92" s="157"/>
    </row>
    <row r="93" spans="1:1">
      <c r="A93" s="157"/>
    </row>
    <row r="94" spans="1:1">
      <c r="A94" s="157"/>
    </row>
    <row r="95" spans="1:1">
      <c r="A95" s="157"/>
    </row>
    <row r="96" spans="1:1">
      <c r="A96" s="157"/>
    </row>
    <row r="97" spans="1:7">
      <c r="A97" s="157"/>
    </row>
    <row r="98" spans="1:7">
      <c r="A98" s="157"/>
    </row>
    <row r="99" spans="1:7">
      <c r="A99" s="157"/>
    </row>
    <row r="100" spans="1:7">
      <c r="A100" s="157"/>
    </row>
    <row r="101" spans="1:7">
      <c r="A101" s="157"/>
    </row>
    <row r="102" spans="1:7">
      <c r="A102" s="157"/>
    </row>
    <row r="103" spans="1:7">
      <c r="A103" s="157"/>
    </row>
    <row r="104" spans="1:7">
      <c r="A104" s="157"/>
    </row>
    <row r="105" spans="1:7">
      <c r="A105" s="157"/>
      <c r="B105" s="157"/>
      <c r="C105" s="157"/>
      <c r="D105" s="157"/>
      <c r="E105" s="157"/>
      <c r="F105" s="157"/>
      <c r="G105" s="157"/>
    </row>
    <row r="106" spans="1:7">
      <c r="A106" s="157"/>
      <c r="B106" s="157"/>
      <c r="C106" s="157"/>
      <c r="D106" s="157"/>
      <c r="E106" s="157"/>
      <c r="F106" s="157"/>
      <c r="G106" s="157"/>
    </row>
    <row r="107" spans="1:7">
      <c r="A107" s="157"/>
      <c r="B107" s="157"/>
      <c r="C107" s="157"/>
      <c r="D107" s="157"/>
      <c r="E107" s="157"/>
      <c r="F107" s="157"/>
      <c r="G107" s="157"/>
    </row>
    <row r="108" spans="1:7">
      <c r="A108" s="157"/>
      <c r="B108" s="157"/>
      <c r="C108" s="157"/>
      <c r="D108" s="157"/>
      <c r="E108" s="157"/>
      <c r="F108" s="157"/>
      <c r="G108" s="157"/>
    </row>
    <row r="109" spans="1:7">
      <c r="A109" s="157"/>
      <c r="B109" s="157"/>
      <c r="C109" s="157"/>
      <c r="D109" s="157"/>
      <c r="E109" s="157"/>
      <c r="F109" s="157"/>
      <c r="G109" s="157"/>
    </row>
    <row r="110" spans="1:7">
      <c r="A110" s="157"/>
      <c r="B110" s="157"/>
      <c r="C110" s="157"/>
      <c r="D110" s="157"/>
      <c r="E110" s="157"/>
      <c r="F110" s="157"/>
      <c r="G110" s="157"/>
    </row>
    <row r="111" spans="1:7">
      <c r="A111" s="157"/>
      <c r="B111" s="157"/>
      <c r="C111" s="157"/>
      <c r="D111" s="157"/>
      <c r="E111" s="157"/>
      <c r="F111" s="157"/>
      <c r="G111" s="157"/>
    </row>
    <row r="112" spans="1:7">
      <c r="A112" s="157"/>
      <c r="B112" s="157"/>
      <c r="C112" s="157"/>
      <c r="D112" s="157"/>
      <c r="E112" s="157"/>
      <c r="F112" s="157"/>
      <c r="G112" s="157"/>
    </row>
    <row r="113" spans="1:7">
      <c r="A113" s="157"/>
      <c r="B113" s="157"/>
      <c r="C113" s="157"/>
      <c r="D113" s="157"/>
      <c r="E113" s="157"/>
      <c r="F113" s="157"/>
      <c r="G113" s="157"/>
    </row>
    <row r="114" spans="1:7">
      <c r="A114" s="157"/>
      <c r="B114" s="157"/>
      <c r="C114" s="157"/>
      <c r="D114" s="157"/>
      <c r="E114" s="157"/>
      <c r="F114" s="157"/>
      <c r="G114" s="157"/>
    </row>
    <row r="115" spans="1:7">
      <c r="A115" s="157"/>
      <c r="B115" s="157"/>
      <c r="C115" s="157"/>
      <c r="D115" s="157"/>
      <c r="E115" s="157"/>
      <c r="F115" s="157"/>
      <c r="G115" s="157"/>
    </row>
    <row r="116" spans="1:7">
      <c r="A116" s="157"/>
      <c r="B116" s="157"/>
      <c r="C116" s="157"/>
      <c r="D116" s="157"/>
      <c r="E116" s="157"/>
      <c r="F116" s="157"/>
      <c r="G116" s="157"/>
    </row>
    <row r="117" spans="1:7">
      <c r="A117" s="157"/>
      <c r="B117" s="157"/>
      <c r="C117" s="157"/>
      <c r="D117" s="157"/>
      <c r="E117" s="157"/>
      <c r="F117" s="157"/>
      <c r="G117" s="157"/>
    </row>
    <row r="118" spans="1:7">
      <c r="A118" s="157"/>
      <c r="B118" s="157"/>
      <c r="C118" s="157"/>
      <c r="D118" s="157"/>
      <c r="E118" s="157"/>
      <c r="F118" s="157"/>
      <c r="G118" s="157"/>
    </row>
    <row r="119" spans="1:7">
      <c r="A119" s="157"/>
      <c r="B119" s="157"/>
      <c r="C119" s="157"/>
      <c r="D119" s="157"/>
      <c r="E119" s="157"/>
      <c r="F119" s="157"/>
      <c r="G119" s="157"/>
    </row>
    <row r="120" spans="1:7">
      <c r="A120" s="157"/>
      <c r="B120" s="157"/>
      <c r="C120" s="157"/>
      <c r="D120" s="157"/>
      <c r="E120" s="157"/>
      <c r="F120" s="157"/>
      <c r="G120" s="157"/>
    </row>
    <row r="121" spans="1:7">
      <c r="A121" s="157"/>
      <c r="B121" s="157"/>
      <c r="C121" s="157"/>
      <c r="D121" s="157"/>
      <c r="E121" s="157"/>
      <c r="F121" s="157"/>
      <c r="G121" s="157"/>
    </row>
    <row r="122" spans="1:7">
      <c r="A122" s="157"/>
      <c r="B122" s="157"/>
      <c r="C122" s="157"/>
      <c r="D122" s="157"/>
      <c r="E122" s="157"/>
      <c r="F122" s="157"/>
      <c r="G122" s="157"/>
    </row>
    <row r="123" spans="1:7">
      <c r="A123" s="157"/>
      <c r="B123" s="157"/>
      <c r="C123" s="157"/>
      <c r="D123" s="157"/>
      <c r="E123" s="157"/>
      <c r="F123" s="157"/>
      <c r="G123" s="157"/>
    </row>
    <row r="124" spans="1:7">
      <c r="A124" s="157"/>
      <c r="B124" s="157"/>
      <c r="C124" s="157"/>
      <c r="D124" s="157"/>
      <c r="E124" s="157"/>
      <c r="F124" s="157"/>
      <c r="G124" s="157"/>
    </row>
    <row r="125" spans="1:7">
      <c r="A125" s="157"/>
      <c r="B125" s="157"/>
      <c r="C125" s="157"/>
      <c r="D125" s="157"/>
      <c r="E125" s="157"/>
      <c r="F125" s="157"/>
      <c r="G125" s="157"/>
    </row>
    <row r="126" spans="1:7">
      <c r="A126" s="157"/>
      <c r="B126" s="157"/>
      <c r="C126" s="157"/>
      <c r="D126" s="157"/>
      <c r="E126" s="157"/>
      <c r="F126" s="157"/>
      <c r="G126" s="157"/>
    </row>
    <row r="127" spans="1:7">
      <c r="A127" s="157"/>
      <c r="B127" s="157"/>
      <c r="C127" s="157"/>
      <c r="D127" s="157"/>
      <c r="E127" s="157"/>
      <c r="F127" s="157"/>
      <c r="G127" s="157"/>
    </row>
    <row r="128" spans="1:7">
      <c r="A128" s="157"/>
      <c r="B128" s="157"/>
      <c r="C128" s="157"/>
      <c r="D128" s="157"/>
      <c r="E128" s="157"/>
      <c r="F128" s="157"/>
      <c r="G128" s="157"/>
    </row>
    <row r="129" spans="1:7">
      <c r="A129" s="157"/>
      <c r="B129" s="157"/>
      <c r="C129" s="157"/>
      <c r="D129" s="157"/>
      <c r="E129" s="157"/>
      <c r="F129" s="157"/>
      <c r="G129" s="157"/>
    </row>
    <row r="130" spans="1:7">
      <c r="A130" s="157"/>
      <c r="B130" s="157"/>
      <c r="C130" s="157"/>
      <c r="D130" s="157"/>
      <c r="E130" s="157"/>
      <c r="F130" s="157"/>
      <c r="G130" s="157"/>
    </row>
    <row r="131" spans="1:7">
      <c r="A131" s="157"/>
      <c r="B131" s="157"/>
      <c r="C131" s="157"/>
      <c r="D131" s="157"/>
      <c r="E131" s="157"/>
      <c r="F131" s="157"/>
      <c r="G131" s="157"/>
    </row>
    <row r="132" spans="1:7">
      <c r="A132" s="157"/>
      <c r="B132" s="157"/>
      <c r="C132" s="157"/>
      <c r="D132" s="157"/>
      <c r="E132" s="157"/>
      <c r="F132" s="157"/>
      <c r="G132" s="157"/>
    </row>
    <row r="133" spans="1:7">
      <c r="A133" s="157"/>
      <c r="B133" s="157"/>
      <c r="C133" s="157"/>
      <c r="D133" s="157"/>
      <c r="E133" s="157"/>
      <c r="F133" s="157"/>
      <c r="G133" s="157"/>
    </row>
    <row r="134" spans="1:7">
      <c r="A134" s="157"/>
      <c r="B134" s="157"/>
      <c r="C134" s="157"/>
      <c r="D134" s="157"/>
      <c r="E134" s="157"/>
      <c r="F134" s="157"/>
      <c r="G134" s="157"/>
    </row>
  </sheetData>
  <mergeCells count="10">
    <mergeCell ref="C35:F35"/>
    <mergeCell ref="C42:F42"/>
    <mergeCell ref="C48:F48"/>
    <mergeCell ref="C7:F7"/>
    <mergeCell ref="C11:F11"/>
    <mergeCell ref="C13:F13"/>
    <mergeCell ref="C17:F17"/>
    <mergeCell ref="C22:F22"/>
    <mergeCell ref="C32:F32"/>
    <mergeCell ref="C39:F39"/>
  </mergeCells>
  <pageMargins left="0.7" right="0.7" top="0.75" bottom="0.75" header="0.3" footer="0.3"/>
  <pageSetup paperSize="9" orientation="landscape" verticalDpi="1200" r:id="rId1"/>
  <headerFooter>
    <oddHeader>&amp;CEN
Annex 1</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93C97-35A3-46E2-9231-7FF48DDF38E6}">
  <dimension ref="B2:S17"/>
  <sheetViews>
    <sheetView showGridLines="0" zoomScale="90" zoomScaleNormal="90" workbookViewId="0">
      <selection activeCell="H24" sqref="H23:H24"/>
    </sheetView>
  </sheetViews>
  <sheetFormatPr baseColWidth="10" defaultColWidth="9.140625" defaultRowHeight="15"/>
  <cols>
    <col min="1" max="1" width="2.5703125" customWidth="1"/>
    <col min="2" max="2" width="6.140625" customWidth="1"/>
    <col min="3" max="4" width="18.28515625" customWidth="1"/>
    <col min="5" max="7" width="12.7109375" customWidth="1"/>
    <col min="8" max="8" width="13.85546875" customWidth="1"/>
    <col min="9" max="14" width="12.7109375" customWidth="1"/>
    <col min="15" max="15" width="13.85546875" customWidth="1"/>
    <col min="16" max="19" width="12.7109375" customWidth="1"/>
    <col min="20" max="20" width="16.85546875" customWidth="1"/>
  </cols>
  <sheetData>
    <row r="2" spans="2:19" ht="18.75">
      <c r="B2" s="843" t="s">
        <v>1140</v>
      </c>
      <c r="C2" s="843"/>
      <c r="D2" s="843"/>
      <c r="E2" s="843"/>
      <c r="F2" s="679"/>
      <c r="G2" s="679"/>
      <c r="H2" s="679"/>
      <c r="I2" s="679"/>
      <c r="J2" s="679"/>
      <c r="K2" s="679"/>
      <c r="L2" s="679"/>
      <c r="M2" s="679"/>
      <c r="N2" s="679"/>
    </row>
    <row r="3" spans="2:19" ht="17.25" customHeight="1">
      <c r="B3" s="110" t="str">
        <f>'EU AE3'!B3</f>
        <v>31.12.2022 - in EUR million</v>
      </c>
      <c r="C3" s="58"/>
      <c r="D3" s="58"/>
      <c r="E3" s="58"/>
      <c r="F3" s="58"/>
      <c r="G3" s="58"/>
      <c r="H3" s="58"/>
      <c r="I3" s="58"/>
      <c r="J3" s="58"/>
      <c r="K3" s="58"/>
      <c r="L3" s="58"/>
      <c r="M3" s="58"/>
      <c r="N3" s="58"/>
      <c r="O3" s="58"/>
      <c r="P3" s="58"/>
      <c r="Q3" s="58"/>
      <c r="R3" s="58"/>
      <c r="S3" s="58"/>
    </row>
    <row r="4" spans="2:19" ht="17.25" customHeight="1">
      <c r="B4" s="110"/>
      <c r="C4" s="58"/>
      <c r="D4" s="58"/>
      <c r="E4" s="58"/>
      <c r="F4" s="58"/>
      <c r="G4" s="58"/>
      <c r="H4" s="58"/>
      <c r="I4" s="58"/>
      <c r="J4" s="58"/>
      <c r="K4" s="58"/>
      <c r="L4" s="58"/>
      <c r="M4" s="58"/>
      <c r="N4" s="58"/>
      <c r="O4" s="58"/>
      <c r="P4" s="58"/>
      <c r="Q4" s="58"/>
      <c r="R4" s="58"/>
      <c r="S4" s="58"/>
    </row>
    <row r="5" spans="2:19" ht="17.25" customHeight="1">
      <c r="B5" s="58"/>
      <c r="C5" s="58"/>
      <c r="D5" s="58"/>
      <c r="E5" s="365" t="s">
        <v>102</v>
      </c>
      <c r="F5" s="365" t="s">
        <v>103</v>
      </c>
      <c r="G5" s="365" t="s">
        <v>104</v>
      </c>
      <c r="H5" s="365" t="s">
        <v>235</v>
      </c>
      <c r="I5" s="365" t="s">
        <v>143</v>
      </c>
      <c r="J5" s="365" t="s">
        <v>236</v>
      </c>
      <c r="K5" s="365" t="s">
        <v>237</v>
      </c>
      <c r="L5" s="329" t="s">
        <v>287</v>
      </c>
      <c r="M5" s="329" t="s">
        <v>564</v>
      </c>
      <c r="N5" s="329" t="s">
        <v>565</v>
      </c>
      <c r="O5" s="329" t="s">
        <v>566</v>
      </c>
      <c r="P5" s="329" t="s">
        <v>567</v>
      </c>
      <c r="Q5" s="329" t="s">
        <v>568</v>
      </c>
      <c r="R5" s="329" t="s">
        <v>827</v>
      </c>
      <c r="S5" s="365" t="s">
        <v>828</v>
      </c>
    </row>
    <row r="6" spans="2:19" ht="44.25" customHeight="1">
      <c r="B6" s="858"/>
      <c r="C6" s="858"/>
      <c r="D6" s="858"/>
      <c r="E6" s="859" t="s">
        <v>947</v>
      </c>
      <c r="F6" s="860"/>
      <c r="G6" s="860"/>
      <c r="H6" s="860"/>
      <c r="I6" s="860"/>
      <c r="J6" s="860"/>
      <c r="K6" s="860"/>
      <c r="L6" s="861" t="s">
        <v>1141</v>
      </c>
      <c r="M6" s="862"/>
      <c r="N6" s="862"/>
      <c r="O6" s="862"/>
      <c r="P6" s="862"/>
      <c r="Q6" s="862"/>
      <c r="R6" s="863"/>
      <c r="S6" s="505" t="s">
        <v>1142</v>
      </c>
    </row>
    <row r="7" spans="2:19" ht="30" customHeight="1">
      <c r="B7" s="858"/>
      <c r="C7" s="858"/>
      <c r="D7" s="858"/>
      <c r="E7" s="864"/>
      <c r="F7" s="872" t="s">
        <v>1143</v>
      </c>
      <c r="G7" s="860"/>
      <c r="H7" s="860"/>
      <c r="I7" s="859" t="s">
        <v>1144</v>
      </c>
      <c r="J7" s="860"/>
      <c r="K7" s="860"/>
      <c r="L7" s="873"/>
      <c r="M7" s="859" t="s">
        <v>1143</v>
      </c>
      <c r="N7" s="860"/>
      <c r="O7" s="860"/>
      <c r="P7" s="859" t="s">
        <v>1144</v>
      </c>
      <c r="Q7" s="860"/>
      <c r="R7" s="860"/>
      <c r="S7" s="867" t="s">
        <v>1145</v>
      </c>
    </row>
    <row r="8" spans="2:19" ht="30" customHeight="1">
      <c r="B8" s="858"/>
      <c r="C8" s="858"/>
      <c r="D8" s="858"/>
      <c r="E8" s="865"/>
      <c r="F8" s="864"/>
      <c r="G8" s="854" t="s">
        <v>1146</v>
      </c>
      <c r="H8" s="869" t="s">
        <v>1147</v>
      </c>
      <c r="I8" s="870"/>
      <c r="J8" s="854" t="s">
        <v>1146</v>
      </c>
      <c r="K8" s="855" t="s">
        <v>1148</v>
      </c>
      <c r="L8" s="873"/>
      <c r="M8" s="870"/>
      <c r="N8" s="854" t="s">
        <v>1146</v>
      </c>
      <c r="O8" s="869" t="s">
        <v>1147</v>
      </c>
      <c r="P8" s="870"/>
      <c r="Q8" s="854" t="s">
        <v>1146</v>
      </c>
      <c r="R8" s="855" t="s">
        <v>1148</v>
      </c>
      <c r="S8" s="867"/>
    </row>
    <row r="9" spans="2:19" ht="125.25" customHeight="1">
      <c r="B9" s="858"/>
      <c r="C9" s="858"/>
      <c r="D9" s="858"/>
      <c r="E9" s="866"/>
      <c r="F9" s="868"/>
      <c r="G9" s="854"/>
      <c r="H9" s="869"/>
      <c r="I9" s="871"/>
      <c r="J9" s="854"/>
      <c r="K9" s="855"/>
      <c r="L9" s="873"/>
      <c r="M9" s="871"/>
      <c r="N9" s="854"/>
      <c r="O9" s="869"/>
      <c r="P9" s="871"/>
      <c r="Q9" s="854"/>
      <c r="R9" s="855"/>
      <c r="S9" s="867"/>
    </row>
    <row r="10" spans="2:19" ht="27.75" customHeight="1">
      <c r="B10" s="329">
        <v>1</v>
      </c>
      <c r="C10" s="856" t="s">
        <v>1149</v>
      </c>
      <c r="D10" s="857"/>
      <c r="E10" s="542">
        <v>0</v>
      </c>
      <c r="F10" s="602">
        <v>0</v>
      </c>
      <c r="G10" s="602">
        <v>0</v>
      </c>
      <c r="H10" s="602">
        <v>0</v>
      </c>
      <c r="I10" s="602">
        <v>0</v>
      </c>
      <c r="J10" s="602">
        <v>0</v>
      </c>
      <c r="K10" s="602">
        <v>0</v>
      </c>
      <c r="L10" s="603">
        <v>0</v>
      </c>
      <c r="M10" s="604">
        <v>0</v>
      </c>
      <c r="N10" s="604">
        <v>0</v>
      </c>
      <c r="O10" s="604">
        <v>0</v>
      </c>
      <c r="P10" s="604">
        <v>0</v>
      </c>
      <c r="Q10" s="604">
        <v>0</v>
      </c>
      <c r="R10" s="604">
        <v>0</v>
      </c>
      <c r="S10" s="602">
        <v>0</v>
      </c>
    </row>
    <row r="11" spans="2:19" ht="27.75" customHeight="1">
      <c r="B11" s="329">
        <v>2</v>
      </c>
      <c r="C11" s="856" t="s">
        <v>1150</v>
      </c>
      <c r="D11" s="857"/>
      <c r="E11" s="543">
        <v>0</v>
      </c>
      <c r="F11" s="605">
        <v>0</v>
      </c>
      <c r="G11" s="605">
        <v>0</v>
      </c>
      <c r="H11" s="605">
        <v>0</v>
      </c>
      <c r="I11" s="605">
        <v>0</v>
      </c>
      <c r="J11" s="605">
        <v>0</v>
      </c>
      <c r="K11" s="605">
        <v>0</v>
      </c>
      <c r="L11" s="603">
        <v>0</v>
      </c>
      <c r="M11" s="603">
        <v>0</v>
      </c>
      <c r="N11" s="603">
        <v>0</v>
      </c>
      <c r="O11" s="603">
        <v>0</v>
      </c>
      <c r="P11" s="603">
        <v>0</v>
      </c>
      <c r="Q11" s="603">
        <v>0</v>
      </c>
      <c r="R11" s="603">
        <v>0</v>
      </c>
      <c r="S11" s="605">
        <v>0</v>
      </c>
    </row>
    <row r="12" spans="2:19" ht="27.75" customHeight="1">
      <c r="B12" s="381">
        <v>3</v>
      </c>
      <c r="C12" s="852" t="s">
        <v>1151</v>
      </c>
      <c r="D12" s="853"/>
      <c r="E12" s="605">
        <v>0</v>
      </c>
      <c r="F12" s="605">
        <v>0</v>
      </c>
      <c r="G12" s="605">
        <v>0</v>
      </c>
      <c r="H12" s="605">
        <v>0</v>
      </c>
      <c r="I12" s="605">
        <v>0</v>
      </c>
      <c r="J12" s="605">
        <v>0</v>
      </c>
      <c r="K12" s="605">
        <v>0</v>
      </c>
      <c r="L12" s="603">
        <v>0</v>
      </c>
      <c r="M12" s="603">
        <v>0</v>
      </c>
      <c r="N12" s="603">
        <v>0</v>
      </c>
      <c r="O12" s="603">
        <v>0</v>
      </c>
      <c r="P12" s="603">
        <v>0</v>
      </c>
      <c r="Q12" s="603">
        <v>0</v>
      </c>
      <c r="R12" s="603">
        <v>0</v>
      </c>
      <c r="S12" s="605">
        <v>0</v>
      </c>
    </row>
    <row r="13" spans="2:19" ht="27.75" customHeight="1">
      <c r="B13" s="329">
        <v>4</v>
      </c>
      <c r="C13" s="856" t="s">
        <v>1152</v>
      </c>
      <c r="D13" s="857"/>
      <c r="E13" s="543">
        <v>0</v>
      </c>
      <c r="F13" s="506">
        <v>0</v>
      </c>
      <c r="G13" s="506">
        <v>0</v>
      </c>
      <c r="H13" s="506">
        <v>0</v>
      </c>
      <c r="I13" s="506">
        <v>0</v>
      </c>
      <c r="J13" s="506">
        <v>0</v>
      </c>
      <c r="K13" s="506">
        <v>0</v>
      </c>
      <c r="L13" s="507">
        <v>0</v>
      </c>
      <c r="M13" s="507">
        <v>0</v>
      </c>
      <c r="N13" s="507">
        <v>0</v>
      </c>
      <c r="O13" s="507">
        <v>0</v>
      </c>
      <c r="P13" s="507">
        <v>0</v>
      </c>
      <c r="Q13" s="507">
        <v>0</v>
      </c>
      <c r="R13" s="507">
        <v>0</v>
      </c>
      <c r="S13" s="506">
        <v>0</v>
      </c>
    </row>
    <row r="14" spans="2:19" ht="27.75" customHeight="1">
      <c r="B14" s="381">
        <v>5</v>
      </c>
      <c r="C14" s="852" t="s">
        <v>1153</v>
      </c>
      <c r="D14" s="853"/>
      <c r="E14" s="605">
        <v>0</v>
      </c>
      <c r="F14" s="506">
        <v>0</v>
      </c>
      <c r="G14" s="506">
        <v>0</v>
      </c>
      <c r="H14" s="506">
        <v>0</v>
      </c>
      <c r="I14" s="506">
        <v>0</v>
      </c>
      <c r="J14" s="506">
        <v>0</v>
      </c>
      <c r="K14" s="506">
        <v>0</v>
      </c>
      <c r="L14" s="507">
        <v>0</v>
      </c>
      <c r="M14" s="507">
        <v>0</v>
      </c>
      <c r="N14" s="507">
        <v>0</v>
      </c>
      <c r="O14" s="507">
        <v>0</v>
      </c>
      <c r="P14" s="507">
        <v>0</v>
      </c>
      <c r="Q14" s="507">
        <v>0</v>
      </c>
      <c r="R14" s="507">
        <v>0</v>
      </c>
      <c r="S14" s="506">
        <v>0</v>
      </c>
    </row>
    <row r="15" spans="2:19" ht="27.75" customHeight="1">
      <c r="B15" s="381">
        <v>6</v>
      </c>
      <c r="C15" s="852" t="s">
        <v>1154</v>
      </c>
      <c r="D15" s="853"/>
      <c r="E15" s="605">
        <v>0</v>
      </c>
      <c r="F15" s="506">
        <v>0</v>
      </c>
      <c r="G15" s="506">
        <v>0</v>
      </c>
      <c r="H15" s="506">
        <v>0</v>
      </c>
      <c r="I15" s="506">
        <v>0</v>
      </c>
      <c r="J15" s="506">
        <v>0</v>
      </c>
      <c r="K15" s="506">
        <v>0</v>
      </c>
      <c r="L15" s="507">
        <v>0</v>
      </c>
      <c r="M15" s="507">
        <v>0</v>
      </c>
      <c r="N15" s="507">
        <v>0</v>
      </c>
      <c r="O15" s="507">
        <v>0</v>
      </c>
      <c r="P15" s="507">
        <v>0</v>
      </c>
      <c r="Q15" s="507">
        <v>0</v>
      </c>
      <c r="R15" s="507">
        <v>0</v>
      </c>
      <c r="S15" s="506">
        <v>0</v>
      </c>
    </row>
    <row r="16" spans="2:19" ht="15.75">
      <c r="B16" s="68"/>
      <c r="C16" s="81"/>
      <c r="D16" s="81"/>
      <c r="E16" s="81"/>
      <c r="F16" s="81"/>
      <c r="G16" s="81"/>
      <c r="H16" s="81"/>
      <c r="I16" s="81"/>
      <c r="J16" s="81"/>
      <c r="K16" s="81"/>
      <c r="L16" s="81"/>
      <c r="M16" s="81"/>
      <c r="N16" s="81"/>
      <c r="O16" s="81"/>
      <c r="P16" s="81"/>
      <c r="Q16" s="81"/>
      <c r="R16" s="81"/>
      <c r="S16" s="81"/>
    </row>
    <row r="17" spans="2:19" ht="15.75">
      <c r="B17" s="81"/>
      <c r="C17" s="81"/>
      <c r="D17" s="81"/>
      <c r="E17" s="81"/>
      <c r="F17" s="81"/>
      <c r="G17" s="81"/>
      <c r="H17" s="81"/>
      <c r="I17" s="81"/>
      <c r="J17" s="81"/>
      <c r="K17" s="81"/>
      <c r="L17" s="81"/>
      <c r="M17" s="81"/>
      <c r="N17" s="81"/>
      <c r="O17" s="81"/>
      <c r="P17" s="81"/>
      <c r="Q17" s="81"/>
      <c r="R17" s="81"/>
      <c r="S17" s="81"/>
    </row>
  </sheetData>
  <mergeCells count="29">
    <mergeCell ref="S7:S9"/>
    <mergeCell ref="F8:F9"/>
    <mergeCell ref="G8:G9"/>
    <mergeCell ref="H8:H9"/>
    <mergeCell ref="I8:I9"/>
    <mergeCell ref="J8:J9"/>
    <mergeCell ref="K8:K9"/>
    <mergeCell ref="M8:M9"/>
    <mergeCell ref="N8:N9"/>
    <mergeCell ref="O8:O9"/>
    <mergeCell ref="F7:H7"/>
    <mergeCell ref="I7:K7"/>
    <mergeCell ref="L7:L9"/>
    <mergeCell ref="M7:O7"/>
    <mergeCell ref="P7:R7"/>
    <mergeCell ref="P8:P9"/>
    <mergeCell ref="B2:N2"/>
    <mergeCell ref="C14:D14"/>
    <mergeCell ref="C15:D15"/>
    <mergeCell ref="Q8:Q9"/>
    <mergeCell ref="R8:R9"/>
    <mergeCell ref="C10:D10"/>
    <mergeCell ref="C11:D11"/>
    <mergeCell ref="C12:D12"/>
    <mergeCell ref="C13:D13"/>
    <mergeCell ref="B6:D9"/>
    <mergeCell ref="E6:K6"/>
    <mergeCell ref="L6:R6"/>
    <mergeCell ref="E7:E9"/>
  </mergeCells>
  <pageMargins left="0.7" right="0.7" top="0.75" bottom="0.75" header="0.3" footer="0.3"/>
  <pageSetup paperSize="9" orientation="portrait" horizontalDpi="90" verticalDpi="9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C9DB7-09F9-4B31-8BB8-8AD3171FF740}">
  <dimension ref="B2:N18"/>
  <sheetViews>
    <sheetView showGridLines="0" zoomScale="90" zoomScaleNormal="90" workbookViewId="0">
      <selection activeCell="G20" sqref="G20"/>
    </sheetView>
  </sheetViews>
  <sheetFormatPr baseColWidth="10" defaultColWidth="9.140625" defaultRowHeight="15"/>
  <cols>
    <col min="1" max="1" width="2.42578125" customWidth="1"/>
    <col min="2" max="2" width="5.5703125" customWidth="1"/>
    <col min="3" max="3" width="34.140625" customWidth="1"/>
    <col min="4" max="4" width="9.5703125" customWidth="1"/>
    <col min="5" max="10" width="13" customWidth="1"/>
    <col min="11" max="11" width="10.140625" customWidth="1"/>
  </cols>
  <sheetData>
    <row r="2" spans="2:14" ht="16.5" customHeight="1">
      <c r="B2" s="843" t="s">
        <v>1155</v>
      </c>
      <c r="C2" s="843"/>
      <c r="D2" s="843"/>
      <c r="E2" s="843"/>
      <c r="F2" s="679"/>
      <c r="G2" s="679"/>
      <c r="H2" s="679"/>
      <c r="I2" s="679"/>
      <c r="J2" s="679"/>
      <c r="K2" s="679"/>
      <c r="L2" s="679"/>
      <c r="M2" s="679"/>
      <c r="N2" s="679"/>
    </row>
    <row r="3" spans="2:14" ht="16.5" customHeight="1">
      <c r="B3" s="110" t="str">
        <f>'EU AE3'!B3</f>
        <v>31.12.2022 - in EUR million</v>
      </c>
      <c r="C3" s="228"/>
      <c r="D3" s="228"/>
      <c r="E3" s="228"/>
    </row>
    <row r="4" spans="2:14" ht="25.5" customHeight="1">
      <c r="B4" s="16"/>
      <c r="C4" s="58"/>
      <c r="D4" s="58"/>
      <c r="E4" s="58"/>
      <c r="F4" s="58"/>
      <c r="G4" s="58"/>
      <c r="H4" s="58"/>
      <c r="I4" s="58"/>
      <c r="J4" s="58"/>
      <c r="K4" s="58"/>
    </row>
    <row r="5" spans="2:14" ht="25.5" customHeight="1">
      <c r="B5" s="320"/>
      <c r="C5" s="320"/>
      <c r="D5" s="329" t="s">
        <v>102</v>
      </c>
      <c r="E5" s="329" t="s">
        <v>103</v>
      </c>
      <c r="F5" s="329" t="s">
        <v>104</v>
      </c>
      <c r="G5" s="329" t="s">
        <v>235</v>
      </c>
      <c r="H5" s="329" t="s">
        <v>143</v>
      </c>
      <c r="I5" s="329" t="s">
        <v>236</v>
      </c>
      <c r="J5" s="329" t="s">
        <v>237</v>
      </c>
      <c r="K5" s="329" t="s">
        <v>287</v>
      </c>
      <c r="L5" s="329" t="s">
        <v>564</v>
      </c>
    </row>
    <row r="6" spans="2:14" ht="25.5" customHeight="1">
      <c r="B6" s="876"/>
      <c r="C6" s="876"/>
      <c r="D6" s="877" t="s">
        <v>1156</v>
      </c>
      <c r="E6" s="879" t="s">
        <v>947</v>
      </c>
      <c r="F6" s="879"/>
      <c r="G6" s="879"/>
      <c r="H6" s="879"/>
      <c r="I6" s="879"/>
      <c r="J6" s="879"/>
      <c r="K6" s="879"/>
      <c r="L6" s="880"/>
    </row>
    <row r="7" spans="2:14" ht="25.5" customHeight="1">
      <c r="B7" s="876"/>
      <c r="C7" s="876"/>
      <c r="D7" s="878"/>
      <c r="E7" s="879"/>
      <c r="F7" s="874" t="s">
        <v>1157</v>
      </c>
      <c r="G7" s="874" t="s">
        <v>1158</v>
      </c>
      <c r="H7" s="881" t="s">
        <v>1159</v>
      </c>
      <c r="I7" s="882"/>
      <c r="J7" s="882"/>
      <c r="K7" s="882"/>
      <c r="L7" s="882"/>
      <c r="M7" s="58"/>
    </row>
    <row r="8" spans="2:14" ht="25.5" customHeight="1">
      <c r="B8" s="876"/>
      <c r="C8" s="876"/>
      <c r="D8" s="878"/>
      <c r="E8" s="879"/>
      <c r="F8" s="874"/>
      <c r="G8" s="874"/>
      <c r="H8" s="881" t="s">
        <v>1160</v>
      </c>
      <c r="I8" s="874" t="s">
        <v>1161</v>
      </c>
      <c r="J8" s="874" t="s">
        <v>1162</v>
      </c>
      <c r="K8" s="874" t="s">
        <v>1163</v>
      </c>
      <c r="L8" s="875" t="s">
        <v>1164</v>
      </c>
      <c r="M8" s="58"/>
    </row>
    <row r="9" spans="2:14" ht="25.5" customHeight="1">
      <c r="B9" s="876"/>
      <c r="C9" s="876"/>
      <c r="D9" s="878"/>
      <c r="E9" s="879"/>
      <c r="F9" s="874"/>
      <c r="G9" s="874"/>
      <c r="H9" s="881"/>
      <c r="I9" s="875"/>
      <c r="J9" s="875"/>
      <c r="K9" s="875"/>
      <c r="L9" s="875"/>
      <c r="M9" s="58"/>
    </row>
    <row r="10" spans="2:14" ht="25.5" customHeight="1">
      <c r="B10" s="876"/>
      <c r="C10" s="876"/>
      <c r="D10" s="878"/>
      <c r="E10" s="879"/>
      <c r="F10" s="874"/>
      <c r="G10" s="874"/>
      <c r="H10" s="881"/>
      <c r="I10" s="875"/>
      <c r="J10" s="875"/>
      <c r="K10" s="875"/>
      <c r="L10" s="875"/>
      <c r="M10" s="58"/>
    </row>
    <row r="11" spans="2:14" ht="30">
      <c r="B11" s="329">
        <v>1</v>
      </c>
      <c r="C11" s="606" t="s">
        <v>1165</v>
      </c>
      <c r="D11" s="607">
        <v>35.887999999999998</v>
      </c>
      <c r="E11" s="608">
        <v>337.7</v>
      </c>
      <c r="F11" s="508"/>
      <c r="G11" s="508"/>
      <c r="H11" s="508"/>
      <c r="I11" s="508"/>
      <c r="J11" s="508"/>
      <c r="K11" s="508"/>
      <c r="L11" s="508"/>
      <c r="M11" s="58"/>
    </row>
    <row r="12" spans="2:14" ht="30">
      <c r="B12" s="329">
        <v>2</v>
      </c>
      <c r="C12" s="606" t="s">
        <v>1166</v>
      </c>
      <c r="D12" s="609">
        <v>35.887999999999998</v>
      </c>
      <c r="E12" s="610">
        <v>337.7</v>
      </c>
      <c r="F12" s="610">
        <v>282.2</v>
      </c>
      <c r="G12" s="610">
        <v>337.7</v>
      </c>
      <c r="H12" s="610">
        <v>0</v>
      </c>
      <c r="I12" s="610">
        <v>0</v>
      </c>
      <c r="J12" s="610">
        <v>0</v>
      </c>
      <c r="K12" s="610">
        <v>0</v>
      </c>
      <c r="L12" s="610">
        <v>0</v>
      </c>
      <c r="M12" s="58"/>
    </row>
    <row r="13" spans="2:14">
      <c r="B13" s="329">
        <v>3</v>
      </c>
      <c r="C13" s="606" t="s">
        <v>1150</v>
      </c>
      <c r="D13" s="382"/>
      <c r="E13" s="610">
        <v>233.7</v>
      </c>
      <c r="F13" s="610">
        <v>192.7</v>
      </c>
      <c r="G13" s="610">
        <v>233.7</v>
      </c>
      <c r="H13" s="610">
        <v>0</v>
      </c>
      <c r="I13" s="610">
        <v>0</v>
      </c>
      <c r="J13" s="610">
        <v>0</v>
      </c>
      <c r="K13" s="610">
        <v>0</v>
      </c>
      <c r="L13" s="610">
        <v>0</v>
      </c>
      <c r="M13" s="58"/>
    </row>
    <row r="14" spans="2:14" ht="30">
      <c r="B14" s="381">
        <v>4</v>
      </c>
      <c r="C14" s="383" t="s">
        <v>1167</v>
      </c>
      <c r="D14" s="382"/>
      <c r="E14" s="610">
        <v>71.8</v>
      </c>
      <c r="F14" s="610">
        <v>54.3</v>
      </c>
      <c r="G14" s="610">
        <v>71.8</v>
      </c>
      <c r="H14" s="610">
        <v>0</v>
      </c>
      <c r="I14" s="610">
        <v>0</v>
      </c>
      <c r="J14" s="610">
        <v>0</v>
      </c>
      <c r="K14" s="610">
        <v>0</v>
      </c>
      <c r="L14" s="610">
        <v>0</v>
      </c>
      <c r="M14" s="58"/>
    </row>
    <row r="15" spans="2:14">
      <c r="B15" s="329">
        <v>5</v>
      </c>
      <c r="C15" s="606" t="s">
        <v>1152</v>
      </c>
      <c r="D15" s="382"/>
      <c r="E15" s="610">
        <v>100.4</v>
      </c>
      <c r="F15" s="610">
        <v>86.9</v>
      </c>
      <c r="G15" s="610">
        <v>100.4</v>
      </c>
      <c r="H15" s="610">
        <v>0</v>
      </c>
      <c r="I15" s="610">
        <v>0</v>
      </c>
      <c r="J15" s="610">
        <v>0</v>
      </c>
      <c r="K15" s="610">
        <v>0</v>
      </c>
      <c r="L15" s="610">
        <v>0</v>
      </c>
      <c r="M15" s="58"/>
    </row>
    <row r="16" spans="2:14" ht="30">
      <c r="B16" s="381">
        <v>6</v>
      </c>
      <c r="C16" s="383" t="s">
        <v>1168</v>
      </c>
      <c r="D16" s="382"/>
      <c r="E16" s="610">
        <v>40.200000000000003</v>
      </c>
      <c r="F16" s="610">
        <v>35.6</v>
      </c>
      <c r="G16" s="610">
        <v>40.200000000000003</v>
      </c>
      <c r="H16" s="610">
        <v>0</v>
      </c>
      <c r="I16" s="610">
        <v>0</v>
      </c>
      <c r="J16" s="610">
        <v>0</v>
      </c>
      <c r="K16" s="610">
        <v>0</v>
      </c>
      <c r="L16" s="610">
        <v>0</v>
      </c>
      <c r="M16" s="58"/>
    </row>
    <row r="17" spans="2:13" ht="30">
      <c r="B17" s="381">
        <v>7</v>
      </c>
      <c r="C17" s="383" t="s">
        <v>1169</v>
      </c>
      <c r="D17" s="382"/>
      <c r="E17" s="610">
        <v>81.8</v>
      </c>
      <c r="F17" s="610">
        <v>71.599999999999994</v>
      </c>
      <c r="G17" s="610">
        <v>81.8</v>
      </c>
      <c r="H17" s="610">
        <v>0</v>
      </c>
      <c r="I17" s="610">
        <v>0</v>
      </c>
      <c r="J17" s="610">
        <v>0</v>
      </c>
      <c r="K17" s="610">
        <v>0</v>
      </c>
      <c r="L17" s="610">
        <v>0</v>
      </c>
      <c r="M17" s="58"/>
    </row>
    <row r="18" spans="2:13" ht="15.75">
      <c r="B18" s="68"/>
      <c r="C18" s="81"/>
      <c r="D18" s="81"/>
      <c r="E18" s="81"/>
      <c r="F18" s="81"/>
      <c r="G18" s="81"/>
      <c r="H18" s="81"/>
      <c r="I18" s="81"/>
      <c r="J18" s="81"/>
      <c r="K18" s="81"/>
    </row>
  </sheetData>
  <mergeCells count="13">
    <mergeCell ref="B2:N2"/>
    <mergeCell ref="K8:K10"/>
    <mergeCell ref="L8:L10"/>
    <mergeCell ref="B6:C10"/>
    <mergeCell ref="D6:D10"/>
    <mergeCell ref="E6:L6"/>
    <mergeCell ref="E7:E10"/>
    <mergeCell ref="F7:F10"/>
    <mergeCell ref="G7:G10"/>
    <mergeCell ref="H7:L7"/>
    <mergeCell ref="H8:H10"/>
    <mergeCell ref="I8:I10"/>
    <mergeCell ref="J8:J10"/>
  </mergeCells>
  <pageMargins left="0.7" right="0.7" top="0.75" bottom="0.75" header="0.3" footer="0.3"/>
  <pageSetup paperSize="9" orientation="portrait" verticalDpi="9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C0979-3B18-4135-9530-B4A2C10318C1}">
  <sheetPr>
    <pageSetUpPr fitToPage="1"/>
  </sheetPr>
  <dimension ref="B1:P14"/>
  <sheetViews>
    <sheetView showGridLines="0" zoomScale="90" zoomScaleNormal="90" workbookViewId="0">
      <selection activeCell="E26" sqref="E26"/>
    </sheetView>
  </sheetViews>
  <sheetFormatPr baseColWidth="10" defaultColWidth="9.140625" defaultRowHeight="11.25"/>
  <cols>
    <col min="1" max="1" width="2.42578125" style="211" customWidth="1"/>
    <col min="2" max="2" width="5" style="211" customWidth="1"/>
    <col min="3" max="3" width="67.85546875" style="211" customWidth="1"/>
    <col min="4" max="7" width="19.7109375" style="211" customWidth="1"/>
    <col min="8" max="8" width="34.5703125" style="211" customWidth="1"/>
    <col min="9" max="9" width="11.42578125" style="211" customWidth="1"/>
    <col min="10" max="10" width="2.7109375" style="211" customWidth="1"/>
    <col min="11" max="11" width="9.140625" style="211"/>
    <col min="12" max="12" width="14.85546875" style="211" customWidth="1"/>
    <col min="13" max="16384" width="9.140625" style="211"/>
  </cols>
  <sheetData>
    <row r="1" spans="2:16" ht="15" customHeight="1">
      <c r="B1" s="210"/>
    </row>
    <row r="2" spans="2:16" ht="15.75" customHeight="1">
      <c r="B2" s="843" t="s">
        <v>1170</v>
      </c>
      <c r="C2" s="843"/>
      <c r="D2" s="843"/>
      <c r="E2" s="843"/>
      <c r="F2" s="679"/>
      <c r="G2" s="679"/>
      <c r="H2" s="679"/>
      <c r="I2" s="679"/>
      <c r="J2" s="679"/>
      <c r="K2" s="679"/>
      <c r="L2" s="679"/>
      <c r="M2" s="679"/>
      <c r="N2" s="679"/>
      <c r="O2" s="208"/>
      <c r="P2" s="208"/>
    </row>
    <row r="3" spans="2:16" ht="15.75" customHeight="1">
      <c r="B3" s="110" t="str">
        <f>'Covid19 (2)'!B3</f>
        <v>31.12.2022 - in EUR million</v>
      </c>
      <c r="C3" s="212"/>
      <c r="D3" s="212"/>
      <c r="E3" s="212"/>
      <c r="F3" s="212"/>
      <c r="G3" s="212"/>
      <c r="H3" s="212"/>
      <c r="I3" s="212"/>
      <c r="J3" s="212"/>
      <c r="K3" s="212"/>
      <c r="L3" s="212"/>
      <c r="M3" s="212"/>
      <c r="N3" s="212"/>
      <c r="O3" s="212"/>
      <c r="P3" s="212"/>
    </row>
    <row r="4" spans="2:16" ht="20.25" customHeight="1">
      <c r="B4" s="212"/>
      <c r="C4" s="212"/>
      <c r="D4" s="212"/>
      <c r="E4" s="212"/>
      <c r="F4" s="212"/>
      <c r="G4" s="212"/>
      <c r="H4" s="212"/>
      <c r="I4" s="212"/>
      <c r="J4" s="212"/>
      <c r="K4" s="212"/>
      <c r="L4" s="212"/>
      <c r="M4" s="212"/>
      <c r="N4" s="212"/>
      <c r="O4" s="212"/>
      <c r="P4" s="212"/>
    </row>
    <row r="5" spans="2:16" ht="20.25" customHeight="1">
      <c r="B5" s="213"/>
      <c r="D5" s="329" t="s">
        <v>102</v>
      </c>
      <c r="E5" s="329" t="s">
        <v>103</v>
      </c>
      <c r="F5" s="365" t="s">
        <v>104</v>
      </c>
      <c r="G5" s="365" t="s">
        <v>235</v>
      </c>
    </row>
    <row r="6" spans="2:16" ht="57" customHeight="1">
      <c r="C6" s="214"/>
      <c r="D6" s="883" t="s">
        <v>947</v>
      </c>
      <c r="E6" s="884"/>
      <c r="F6" s="612" t="s">
        <v>1171</v>
      </c>
      <c r="G6" s="612" t="s">
        <v>947</v>
      </c>
    </row>
    <row r="7" spans="2:16" ht="53.45" customHeight="1">
      <c r="C7" s="214"/>
      <c r="D7" s="611"/>
      <c r="E7" s="613" t="s">
        <v>1172</v>
      </c>
      <c r="F7" s="614" t="s">
        <v>1173</v>
      </c>
      <c r="G7" s="615" t="s">
        <v>1145</v>
      </c>
    </row>
    <row r="8" spans="2:16" ht="15">
      <c r="B8" s="329">
        <v>1</v>
      </c>
      <c r="C8" s="384" t="s">
        <v>1174</v>
      </c>
      <c r="D8" s="509">
        <v>0</v>
      </c>
      <c r="E8" s="509">
        <v>0</v>
      </c>
      <c r="F8" s="509">
        <v>0</v>
      </c>
      <c r="G8" s="509">
        <v>0</v>
      </c>
    </row>
    <row r="9" spans="2:16" ht="17.25" customHeight="1">
      <c r="B9" s="381">
        <v>2</v>
      </c>
      <c r="C9" s="606" t="s">
        <v>1150</v>
      </c>
      <c r="D9" s="616">
        <v>0</v>
      </c>
      <c r="E9" s="510"/>
      <c r="F9" s="510"/>
      <c r="G9" s="610">
        <v>0</v>
      </c>
    </row>
    <row r="10" spans="2:16" ht="17.25" customHeight="1">
      <c r="B10" s="381">
        <v>3</v>
      </c>
      <c r="C10" s="617" t="s">
        <v>1151</v>
      </c>
      <c r="D10" s="618">
        <v>0</v>
      </c>
      <c r="E10" s="510"/>
      <c r="F10" s="510"/>
      <c r="G10" s="610">
        <v>0</v>
      </c>
    </row>
    <row r="11" spans="2:16" ht="17.25" customHeight="1">
      <c r="B11" s="381">
        <v>4</v>
      </c>
      <c r="C11" s="606" t="s">
        <v>1152</v>
      </c>
      <c r="D11" s="616">
        <v>0</v>
      </c>
      <c r="E11" s="610">
        <v>0</v>
      </c>
      <c r="F11" s="610">
        <v>0</v>
      </c>
      <c r="G11" s="610">
        <v>0</v>
      </c>
    </row>
    <row r="12" spans="2:16" ht="17.25" customHeight="1">
      <c r="B12" s="381">
        <v>5</v>
      </c>
      <c r="C12" s="617" t="s">
        <v>1153</v>
      </c>
      <c r="D12" s="618">
        <v>0</v>
      </c>
      <c r="E12" s="510"/>
      <c r="F12" s="510"/>
      <c r="G12" s="610">
        <v>0</v>
      </c>
    </row>
    <row r="13" spans="2:16" ht="17.25" customHeight="1">
      <c r="B13" s="381">
        <v>6</v>
      </c>
      <c r="C13" s="617" t="s">
        <v>1154</v>
      </c>
      <c r="D13" s="618">
        <v>0</v>
      </c>
      <c r="E13" s="510"/>
      <c r="F13" s="510"/>
      <c r="G13" s="610">
        <v>0</v>
      </c>
    </row>
    <row r="14" spans="2:16" ht="12">
      <c r="C14" s="215"/>
      <c r="D14" s="215"/>
    </row>
  </sheetData>
  <mergeCells count="2">
    <mergeCell ref="B2:N2"/>
    <mergeCell ref="D6:E6"/>
  </mergeCells>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scaleWithDoc="0" alignWithMargins="0">
    <oddHeader>&amp;CEN
ANNEX IV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CC28A-0171-41A3-9E51-3701022D0182}">
  <dimension ref="B1:K31"/>
  <sheetViews>
    <sheetView showGridLines="0" zoomScale="90" zoomScaleNormal="90" workbookViewId="0"/>
  </sheetViews>
  <sheetFormatPr baseColWidth="10" defaultColWidth="9.140625" defaultRowHeight="15"/>
  <cols>
    <col min="1" max="1" width="2.85546875" customWidth="1"/>
    <col min="2" max="2" width="5.28515625" customWidth="1"/>
    <col min="3" max="3" width="65.42578125" customWidth="1"/>
    <col min="4" max="6" width="12.7109375" customWidth="1"/>
  </cols>
  <sheetData>
    <row r="1" spans="2:10">
      <c r="B1" s="408"/>
      <c r="C1" s="407"/>
      <c r="D1" s="408"/>
      <c r="E1" s="408"/>
      <c r="F1" s="408"/>
      <c r="G1" s="408"/>
      <c r="H1" s="408"/>
      <c r="I1" s="408"/>
      <c r="J1" s="408"/>
    </row>
    <row r="2" spans="2:10" ht="80.25" customHeight="1">
      <c r="B2" s="408"/>
      <c r="C2" s="655" t="s">
        <v>9</v>
      </c>
      <c r="D2" s="655"/>
      <c r="E2" s="655"/>
      <c r="F2" s="655"/>
      <c r="G2" s="408"/>
      <c r="H2" s="408"/>
      <c r="I2" s="408"/>
      <c r="J2" s="408"/>
    </row>
    <row r="3" spans="2:10" ht="15" customHeight="1">
      <c r="B3" s="546"/>
      <c r="C3" s="16" t="str">
        <f>'EU OV1'!B3</f>
        <v>31.12.2022 - in EUR million</v>
      </c>
      <c r="D3" s="546"/>
      <c r="E3" s="546"/>
      <c r="F3" s="546"/>
      <c r="G3" s="408"/>
      <c r="H3" s="408"/>
      <c r="I3" s="407"/>
      <c r="J3" s="408"/>
    </row>
    <row r="4" spans="2:10" ht="15" customHeight="1">
      <c r="B4" s="546"/>
      <c r="C4" s="16"/>
      <c r="D4" s="116" t="s">
        <v>102</v>
      </c>
      <c r="E4" s="116" t="s">
        <v>104</v>
      </c>
      <c r="F4" s="116" t="s">
        <v>143</v>
      </c>
      <c r="G4" s="408"/>
      <c r="H4" s="408"/>
      <c r="I4" s="407"/>
      <c r="J4" s="408"/>
    </row>
    <row r="5" spans="2:10">
      <c r="B5" s="408"/>
      <c r="C5" s="16" t="s">
        <v>202</v>
      </c>
      <c r="D5" s="36" t="s">
        <v>105</v>
      </c>
      <c r="E5" s="36" t="s">
        <v>144</v>
      </c>
      <c r="F5" s="36" t="s">
        <v>106</v>
      </c>
      <c r="G5" s="409" t="s">
        <v>202</v>
      </c>
      <c r="H5" s="408"/>
      <c r="I5" s="408"/>
      <c r="J5" s="408"/>
    </row>
    <row r="6" spans="2:10">
      <c r="B6" s="116" t="s">
        <v>202</v>
      </c>
      <c r="C6" s="646" t="s">
        <v>203</v>
      </c>
      <c r="D6" s="647"/>
      <c r="E6" s="647"/>
      <c r="F6" s="648"/>
      <c r="G6" s="408"/>
      <c r="H6" s="408"/>
      <c r="I6" s="408"/>
      <c r="J6" s="408"/>
    </row>
    <row r="7" spans="2:10">
      <c r="B7" s="116">
        <v>1</v>
      </c>
      <c r="C7" s="86" t="s">
        <v>204</v>
      </c>
      <c r="D7" s="116">
        <v>736.5</v>
      </c>
      <c r="E7" s="116">
        <v>743.9</v>
      </c>
      <c r="F7" s="116">
        <v>804.3</v>
      </c>
      <c r="G7" s="408"/>
      <c r="H7" s="408"/>
      <c r="I7" s="408"/>
      <c r="J7" s="408"/>
    </row>
    <row r="8" spans="2:10" ht="30">
      <c r="B8" s="116">
        <v>2</v>
      </c>
      <c r="C8" s="86" t="s">
        <v>205</v>
      </c>
      <c r="D8" s="116">
        <v>726.5</v>
      </c>
      <c r="E8" s="116">
        <v>728.7</v>
      </c>
      <c r="F8" s="116">
        <v>777.1</v>
      </c>
      <c r="G8" s="408"/>
      <c r="H8" s="408"/>
      <c r="I8" s="408"/>
      <c r="J8" s="408"/>
    </row>
    <row r="9" spans="2:10" ht="60">
      <c r="B9" s="116" t="s">
        <v>206</v>
      </c>
      <c r="C9" s="86" t="s">
        <v>207</v>
      </c>
      <c r="D9" s="116">
        <v>705.4</v>
      </c>
      <c r="E9" s="116">
        <v>714.6</v>
      </c>
      <c r="F9" s="116" t="s">
        <v>208</v>
      </c>
      <c r="G9" s="408"/>
      <c r="H9" s="408"/>
      <c r="I9" s="408"/>
      <c r="J9" s="408"/>
    </row>
    <row r="10" spans="2:10">
      <c r="B10" s="116">
        <v>3</v>
      </c>
      <c r="C10" s="86" t="s">
        <v>209</v>
      </c>
      <c r="D10" s="116">
        <v>736.5</v>
      </c>
      <c r="E10" s="116">
        <v>743.9</v>
      </c>
      <c r="F10" s="116">
        <v>804.3</v>
      </c>
      <c r="G10" s="408"/>
      <c r="H10" s="408"/>
      <c r="I10" s="408"/>
      <c r="J10" s="408"/>
    </row>
    <row r="11" spans="2:10" ht="30">
      <c r="B11" s="116">
        <v>4</v>
      </c>
      <c r="C11" s="86" t="s">
        <v>210</v>
      </c>
      <c r="D11" s="116">
        <v>726.5</v>
      </c>
      <c r="E11" s="116">
        <v>728.7</v>
      </c>
      <c r="F11" s="116">
        <v>777.1</v>
      </c>
      <c r="G11" s="408"/>
      <c r="H11" s="408"/>
      <c r="I11" s="408"/>
      <c r="J11" s="408"/>
    </row>
    <row r="12" spans="2:10" ht="45">
      <c r="B12" s="116" t="s">
        <v>211</v>
      </c>
      <c r="C12" s="86" t="s">
        <v>212</v>
      </c>
      <c r="D12" s="116">
        <v>705.4</v>
      </c>
      <c r="E12" s="116">
        <v>714.6</v>
      </c>
      <c r="F12" s="116" t="s">
        <v>208</v>
      </c>
      <c r="G12" s="408"/>
      <c r="H12" s="408"/>
      <c r="I12" s="408"/>
      <c r="J12" s="408"/>
    </row>
    <row r="13" spans="2:10">
      <c r="B13" s="116">
        <v>5</v>
      </c>
      <c r="C13" s="86" t="s">
        <v>213</v>
      </c>
      <c r="D13" s="116">
        <v>736.5</v>
      </c>
      <c r="E13" s="116">
        <v>743.9</v>
      </c>
      <c r="F13" s="116">
        <v>804.3</v>
      </c>
      <c r="G13" s="408"/>
      <c r="H13" s="408"/>
      <c r="I13" s="408"/>
      <c r="J13" s="408"/>
    </row>
    <row r="14" spans="2:10" ht="30">
      <c r="B14" s="116">
        <v>6</v>
      </c>
      <c r="C14" s="86" t="s">
        <v>214</v>
      </c>
      <c r="D14" s="116">
        <v>726.5</v>
      </c>
      <c r="E14" s="116">
        <v>728.7</v>
      </c>
      <c r="F14" s="116">
        <v>777.1</v>
      </c>
      <c r="G14" s="408"/>
      <c r="H14" s="408"/>
      <c r="I14" s="408"/>
      <c r="J14" s="408"/>
    </row>
    <row r="15" spans="2:10" ht="45">
      <c r="B15" s="116" t="s">
        <v>215</v>
      </c>
      <c r="C15" s="86" t="s">
        <v>216</v>
      </c>
      <c r="D15" s="116">
        <v>705.4</v>
      </c>
      <c r="E15" s="116">
        <v>714.6</v>
      </c>
      <c r="F15" s="116" t="s">
        <v>208</v>
      </c>
      <c r="G15" s="408"/>
      <c r="H15" s="408"/>
      <c r="I15" s="408"/>
      <c r="J15" s="408"/>
    </row>
    <row r="16" spans="2:10">
      <c r="B16" s="116" t="s">
        <v>202</v>
      </c>
      <c r="C16" s="646" t="s">
        <v>217</v>
      </c>
      <c r="D16" s="647"/>
      <c r="E16" s="647"/>
      <c r="F16" s="648"/>
      <c r="G16" s="408"/>
      <c r="H16" s="408"/>
      <c r="I16" s="408"/>
      <c r="J16" s="408"/>
    </row>
    <row r="17" spans="2:11">
      <c r="B17" s="116">
        <v>7</v>
      </c>
      <c r="C17" s="86" t="s">
        <v>218</v>
      </c>
      <c r="D17" s="415">
        <v>3487.3</v>
      </c>
      <c r="E17" s="415">
        <v>3728</v>
      </c>
      <c r="F17" s="415">
        <v>3624.9</v>
      </c>
      <c r="G17" s="408"/>
      <c r="H17" s="408"/>
      <c r="I17" s="544"/>
      <c r="J17" s="544"/>
      <c r="K17" s="544"/>
    </row>
    <row r="18" spans="2:11" ht="30">
      <c r="B18" s="116">
        <v>8</v>
      </c>
      <c r="C18" s="86" t="s">
        <v>219</v>
      </c>
      <c r="D18" s="415">
        <v>3477.3</v>
      </c>
      <c r="E18" s="415">
        <v>3712.8</v>
      </c>
      <c r="F18" s="415">
        <v>3597.7</v>
      </c>
      <c r="G18" s="408"/>
      <c r="H18" s="408"/>
      <c r="I18" s="408"/>
      <c r="J18" s="408"/>
    </row>
    <row r="19" spans="2:11">
      <c r="B19" s="116" t="s">
        <v>202</v>
      </c>
      <c r="C19" s="646" t="s">
        <v>220</v>
      </c>
      <c r="D19" s="647"/>
      <c r="E19" s="647"/>
      <c r="F19" s="648"/>
      <c r="G19" s="408"/>
      <c r="H19" s="408"/>
      <c r="I19" s="408"/>
      <c r="J19" s="408"/>
    </row>
    <row r="20" spans="2:11">
      <c r="B20" s="116">
        <v>9</v>
      </c>
      <c r="C20" s="86" t="s">
        <v>221</v>
      </c>
      <c r="D20" s="414">
        <v>0.2112</v>
      </c>
      <c r="E20" s="414">
        <v>0.19950000000000001</v>
      </c>
      <c r="F20" s="414">
        <v>0.22189999999999999</v>
      </c>
      <c r="G20" s="408"/>
      <c r="H20" s="408"/>
      <c r="I20" s="408"/>
      <c r="J20" s="408"/>
    </row>
    <row r="21" spans="2:11" ht="30">
      <c r="B21" s="116">
        <v>10</v>
      </c>
      <c r="C21" s="86" t="s">
        <v>222</v>
      </c>
      <c r="D21" s="414">
        <v>0.2089</v>
      </c>
      <c r="E21" s="414">
        <v>0.1963</v>
      </c>
      <c r="F21" s="414">
        <v>0.216</v>
      </c>
      <c r="G21" s="408"/>
      <c r="H21" s="408"/>
      <c r="I21" s="408"/>
      <c r="J21" s="408"/>
    </row>
    <row r="22" spans="2:11" ht="60">
      <c r="B22" s="116" t="s">
        <v>223</v>
      </c>
      <c r="C22" s="86" t="s">
        <v>224</v>
      </c>
      <c r="D22" s="414">
        <v>0.20250000000000001</v>
      </c>
      <c r="E22" s="414">
        <v>0.1918</v>
      </c>
      <c r="F22" s="116" t="s">
        <v>208</v>
      </c>
      <c r="G22" s="408"/>
      <c r="H22" s="408"/>
      <c r="I22" s="408"/>
      <c r="J22" s="408"/>
    </row>
    <row r="23" spans="2:11">
      <c r="B23" s="116">
        <v>11</v>
      </c>
      <c r="C23" s="86" t="s">
        <v>225</v>
      </c>
      <c r="D23" s="414">
        <v>0.2112</v>
      </c>
      <c r="E23" s="414">
        <v>0.19950000000000001</v>
      </c>
      <c r="F23" s="414">
        <v>0.22189999999999999</v>
      </c>
      <c r="G23" s="408"/>
      <c r="H23" s="408"/>
      <c r="I23" s="408"/>
      <c r="J23" s="408"/>
    </row>
    <row r="24" spans="2:11" ht="30">
      <c r="B24" s="116">
        <v>12</v>
      </c>
      <c r="C24" s="86" t="s">
        <v>226</v>
      </c>
      <c r="D24" s="414">
        <v>0.2089</v>
      </c>
      <c r="E24" s="414">
        <v>0.1963</v>
      </c>
      <c r="F24" s="414">
        <v>0.216</v>
      </c>
      <c r="G24" s="408"/>
      <c r="H24" s="408"/>
      <c r="I24" s="408"/>
      <c r="J24" s="408"/>
    </row>
    <row r="25" spans="2:11" ht="60">
      <c r="B25" s="116" t="s">
        <v>227</v>
      </c>
      <c r="C25" s="86" t="s">
        <v>228</v>
      </c>
      <c r="D25" s="414">
        <v>0.20250000000000001</v>
      </c>
      <c r="E25" s="414">
        <v>0.1918</v>
      </c>
      <c r="F25" s="116" t="s">
        <v>208</v>
      </c>
      <c r="G25" s="408"/>
      <c r="H25" s="408"/>
      <c r="I25" s="408"/>
      <c r="J25" s="408"/>
    </row>
    <row r="26" spans="2:11">
      <c r="B26" s="116">
        <v>13</v>
      </c>
      <c r="C26" s="86" t="s">
        <v>229</v>
      </c>
      <c r="D26" s="414">
        <v>0.2112</v>
      </c>
      <c r="E26" s="414">
        <v>0.19950000000000001</v>
      </c>
      <c r="F26" s="414">
        <v>0.22189999999999999</v>
      </c>
      <c r="G26" s="408"/>
      <c r="H26" s="408"/>
      <c r="I26" s="408"/>
      <c r="J26" s="408"/>
    </row>
    <row r="27" spans="2:11" ht="30">
      <c r="B27" s="116">
        <v>14</v>
      </c>
      <c r="C27" s="86" t="s">
        <v>230</v>
      </c>
      <c r="D27" s="414">
        <v>0.2089</v>
      </c>
      <c r="E27" s="414">
        <v>0.1963</v>
      </c>
      <c r="F27" s="414">
        <v>0.216</v>
      </c>
      <c r="G27" s="408"/>
      <c r="H27" s="408"/>
      <c r="I27" s="408"/>
      <c r="J27" s="408"/>
    </row>
    <row r="28" spans="2:11" ht="60">
      <c r="B28" s="116" t="s">
        <v>231</v>
      </c>
      <c r="C28" s="86" t="s">
        <v>232</v>
      </c>
      <c r="D28" s="414">
        <v>0.20250000000000001</v>
      </c>
      <c r="E28" s="414">
        <v>0.1918</v>
      </c>
      <c r="F28" s="116" t="s">
        <v>208</v>
      </c>
      <c r="G28" s="408"/>
      <c r="H28" s="408"/>
      <c r="I28" s="408"/>
      <c r="J28" s="408"/>
    </row>
    <row r="29" spans="2:11">
      <c r="B29" s="116" t="s">
        <v>202</v>
      </c>
      <c r="C29" s="646" t="s">
        <v>177</v>
      </c>
      <c r="D29" s="647"/>
      <c r="E29" s="647"/>
      <c r="F29" s="648"/>
      <c r="G29" s="408"/>
      <c r="H29" s="408"/>
      <c r="I29" s="408"/>
      <c r="J29" s="408"/>
    </row>
    <row r="30" spans="2:11">
      <c r="B30" s="116">
        <v>15</v>
      </c>
      <c r="C30" s="86" t="s">
        <v>233</v>
      </c>
      <c r="D30" s="415">
        <v>6334</v>
      </c>
      <c r="E30" s="415">
        <v>6063.4</v>
      </c>
      <c r="F30" s="415">
        <v>6227.9</v>
      </c>
      <c r="G30" s="408"/>
      <c r="H30" s="408"/>
      <c r="I30" s="408"/>
      <c r="J30" s="408"/>
    </row>
    <row r="31" spans="2:11">
      <c r="B31" s="116">
        <v>16</v>
      </c>
      <c r="C31" s="86" t="s">
        <v>177</v>
      </c>
      <c r="D31" s="414">
        <v>0.1163</v>
      </c>
      <c r="E31" s="414">
        <v>0.1227</v>
      </c>
      <c r="F31" s="414">
        <v>0.12909999999999999</v>
      </c>
      <c r="G31" s="408"/>
      <c r="H31" s="408"/>
      <c r="I31" s="408"/>
      <c r="J31" s="408"/>
    </row>
  </sheetData>
  <mergeCells count="5">
    <mergeCell ref="C29:F29"/>
    <mergeCell ref="C2:F2"/>
    <mergeCell ref="C6:F6"/>
    <mergeCell ref="C16:F16"/>
    <mergeCell ref="C19:F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41F3F-3D07-4D0C-86AE-0E3E53820E7B}">
  <sheetPr>
    <pageSetUpPr fitToPage="1"/>
  </sheetPr>
  <dimension ref="B2:J35"/>
  <sheetViews>
    <sheetView showGridLines="0" zoomScale="90" zoomScaleNormal="90" zoomScalePageLayoutView="80" workbookViewId="0">
      <selection activeCell="B1" sqref="B1"/>
    </sheetView>
  </sheetViews>
  <sheetFormatPr baseColWidth="10" defaultColWidth="9.140625" defaultRowHeight="15"/>
  <cols>
    <col min="1" max="1" width="1.28515625" customWidth="1"/>
    <col min="2" max="2" width="7.5703125" style="4" customWidth="1"/>
    <col min="3" max="3" width="46.85546875" customWidth="1"/>
    <col min="4" max="10" width="21.7109375" customWidth="1"/>
  </cols>
  <sheetData>
    <row r="2" spans="2:10" ht="16.5" customHeight="1">
      <c r="B2" s="182" t="s">
        <v>234</v>
      </c>
      <c r="D2" s="182"/>
      <c r="E2" s="182"/>
      <c r="F2" s="182"/>
      <c r="G2" s="182"/>
      <c r="H2" s="182"/>
      <c r="I2" s="182"/>
      <c r="J2" s="182"/>
    </row>
    <row r="3" spans="2:10">
      <c r="B3" s="16" t="str">
        <f>'EU OV1'!B3</f>
        <v>31.12.2022 - in EUR million</v>
      </c>
    </row>
    <row r="4" spans="2:10">
      <c r="B4"/>
    </row>
    <row r="5" spans="2:10">
      <c r="B5"/>
      <c r="D5" s="78" t="s">
        <v>102</v>
      </c>
      <c r="E5" s="78" t="s">
        <v>103</v>
      </c>
      <c r="F5" s="78" t="s">
        <v>104</v>
      </c>
      <c r="G5" s="78" t="s">
        <v>235</v>
      </c>
      <c r="H5" s="78" t="s">
        <v>143</v>
      </c>
      <c r="I5" s="78" t="s">
        <v>236</v>
      </c>
      <c r="J5" s="78" t="s">
        <v>237</v>
      </c>
    </row>
    <row r="6" spans="2:10">
      <c r="B6"/>
      <c r="C6" t="s">
        <v>238</v>
      </c>
      <c r="D6" s="656" t="s">
        <v>239</v>
      </c>
      <c r="E6" s="656" t="s">
        <v>240</v>
      </c>
      <c r="F6" s="656" t="s">
        <v>241</v>
      </c>
      <c r="G6" s="656"/>
      <c r="H6" s="656"/>
      <c r="I6" s="656"/>
      <c r="J6" s="656"/>
    </row>
    <row r="7" spans="2:10" ht="60">
      <c r="B7"/>
      <c r="D7" s="656"/>
      <c r="E7" s="656"/>
      <c r="F7" s="194" t="s">
        <v>242</v>
      </c>
      <c r="G7" s="194" t="s">
        <v>243</v>
      </c>
      <c r="H7" s="194" t="s">
        <v>244</v>
      </c>
      <c r="I7" s="194" t="s">
        <v>245</v>
      </c>
      <c r="J7" s="194" t="s">
        <v>246</v>
      </c>
    </row>
    <row r="8" spans="2:10" ht="45">
      <c r="C8" s="511" t="s">
        <v>247</v>
      </c>
      <c r="D8" s="186"/>
      <c r="E8" s="187"/>
      <c r="F8" s="187"/>
      <c r="G8" s="187"/>
      <c r="H8" s="187"/>
      <c r="I8" s="187"/>
      <c r="J8" s="187"/>
    </row>
    <row r="9" spans="2:10">
      <c r="B9" s="11">
        <v>1</v>
      </c>
      <c r="C9" s="41" t="s">
        <v>248</v>
      </c>
      <c r="D9" s="197">
        <v>1382.9</v>
      </c>
      <c r="E9" s="191">
        <v>1382.9</v>
      </c>
      <c r="F9" s="197">
        <v>1382.9</v>
      </c>
      <c r="G9" s="191"/>
      <c r="H9" s="191"/>
      <c r="I9" s="191"/>
      <c r="J9" s="191"/>
    </row>
    <row r="10" spans="2:10">
      <c r="B10" s="11">
        <v>2</v>
      </c>
      <c r="C10" s="41" t="s">
        <v>249</v>
      </c>
      <c r="D10" s="197">
        <v>22.8</v>
      </c>
      <c r="E10" s="191">
        <v>22.8</v>
      </c>
      <c r="F10" s="197">
        <v>17.8</v>
      </c>
      <c r="G10" s="191">
        <v>5</v>
      </c>
      <c r="H10" s="191"/>
      <c r="I10" s="191"/>
      <c r="J10" s="191"/>
    </row>
    <row r="11" spans="2:10">
      <c r="B11" s="11">
        <v>3</v>
      </c>
      <c r="C11" s="41" t="s">
        <v>250</v>
      </c>
      <c r="D11" s="197">
        <v>89.2</v>
      </c>
      <c r="E11" s="191">
        <v>89.2</v>
      </c>
      <c r="F11" s="197">
        <v>84.5</v>
      </c>
      <c r="G11" s="191">
        <v>4.7</v>
      </c>
      <c r="H11" s="191"/>
      <c r="I11" s="191"/>
      <c r="J11" s="191"/>
    </row>
    <row r="12" spans="2:10">
      <c r="B12" s="11">
        <v>4</v>
      </c>
      <c r="C12" s="41" t="s">
        <v>251</v>
      </c>
      <c r="D12" s="197">
        <v>3292.7</v>
      </c>
      <c r="E12" s="191">
        <v>3292.7</v>
      </c>
      <c r="F12" s="197">
        <v>3258.6</v>
      </c>
      <c r="G12" s="191">
        <v>34.1</v>
      </c>
      <c r="H12" s="191"/>
      <c r="I12" s="191"/>
      <c r="J12" s="191"/>
    </row>
    <row r="13" spans="2:10">
      <c r="B13" s="11">
        <v>6</v>
      </c>
      <c r="C13" s="41" t="s">
        <v>252</v>
      </c>
      <c r="D13" s="197">
        <v>1061.5999999999999</v>
      </c>
      <c r="E13" s="191">
        <v>1061.5999999999999</v>
      </c>
      <c r="F13" s="197">
        <v>1061.5999999999999</v>
      </c>
      <c r="G13" s="191"/>
      <c r="H13" s="191"/>
      <c r="I13" s="191"/>
      <c r="J13" s="191"/>
    </row>
    <row r="14" spans="2:10">
      <c r="B14" s="11"/>
      <c r="C14" s="41" t="s">
        <v>253</v>
      </c>
      <c r="D14" s="197">
        <v>57.3</v>
      </c>
      <c r="E14" s="191">
        <v>57.3</v>
      </c>
      <c r="F14" s="197">
        <v>57.3</v>
      </c>
      <c r="G14" s="191"/>
      <c r="H14" s="191"/>
      <c r="I14" s="191"/>
      <c r="J14" s="191"/>
    </row>
    <row r="15" spans="2:10">
      <c r="B15" s="11">
        <v>7</v>
      </c>
      <c r="C15" s="41" t="s">
        <v>254</v>
      </c>
      <c r="D15" s="197">
        <v>4.3</v>
      </c>
      <c r="E15" s="191">
        <v>4.3</v>
      </c>
      <c r="F15" s="197">
        <v>4.3</v>
      </c>
      <c r="G15" s="191"/>
      <c r="H15" s="191"/>
      <c r="I15" s="191"/>
      <c r="J15" s="191"/>
    </row>
    <row r="16" spans="2:10">
      <c r="B16" s="11">
        <v>8</v>
      </c>
      <c r="C16" s="41" t="s">
        <v>255</v>
      </c>
      <c r="D16" s="197">
        <v>24.5</v>
      </c>
      <c r="E16" s="191">
        <v>24.5</v>
      </c>
      <c r="F16" s="197">
        <v>24.5</v>
      </c>
      <c r="G16" s="191"/>
      <c r="H16" s="191"/>
      <c r="I16" s="191"/>
      <c r="J16" s="191">
        <v>15.4</v>
      </c>
    </row>
    <row r="17" spans="2:10">
      <c r="B17" s="11">
        <v>9</v>
      </c>
      <c r="C17" s="41" t="s">
        <v>256</v>
      </c>
      <c r="D17" s="197">
        <v>5.4</v>
      </c>
      <c r="E17" s="191">
        <v>5.4</v>
      </c>
      <c r="F17" s="197">
        <v>5.4</v>
      </c>
      <c r="G17" s="191"/>
      <c r="H17" s="191"/>
      <c r="I17" s="191"/>
      <c r="J17" s="191"/>
    </row>
    <row r="18" spans="2:10">
      <c r="B18" s="11">
        <v>10</v>
      </c>
      <c r="C18" s="41" t="s">
        <v>257</v>
      </c>
      <c r="D18" s="197">
        <v>37</v>
      </c>
      <c r="E18" s="191">
        <v>37</v>
      </c>
      <c r="F18" s="197">
        <v>37</v>
      </c>
      <c r="G18" s="191"/>
      <c r="H18" s="191"/>
      <c r="I18" s="191"/>
      <c r="J18" s="191">
        <v>10.3</v>
      </c>
    </row>
    <row r="19" spans="2:10">
      <c r="B19" s="11">
        <v>11</v>
      </c>
      <c r="C19" s="41" t="s">
        <v>258</v>
      </c>
      <c r="D19" s="197">
        <v>17.100000000000001</v>
      </c>
      <c r="E19" s="191">
        <v>17.100000000000001</v>
      </c>
      <c r="F19" s="197">
        <v>17.100000000000001</v>
      </c>
      <c r="G19" s="191"/>
      <c r="H19" s="191"/>
      <c r="I19" s="191"/>
      <c r="J19" s="191"/>
    </row>
    <row r="20" spans="2:10">
      <c r="B20" s="11">
        <v>12</v>
      </c>
      <c r="C20" s="41" t="s">
        <v>259</v>
      </c>
      <c r="D20" s="197">
        <v>1.6</v>
      </c>
      <c r="E20" s="191">
        <v>1.6</v>
      </c>
      <c r="F20" s="197">
        <v>1.6</v>
      </c>
      <c r="G20" s="191"/>
      <c r="H20" s="191"/>
      <c r="I20" s="191"/>
      <c r="J20" s="191"/>
    </row>
    <row r="21" spans="2:10">
      <c r="B21" s="189"/>
      <c r="C21" s="190" t="s">
        <v>260</v>
      </c>
      <c r="D21" s="196">
        <v>5996.4</v>
      </c>
      <c r="E21" s="192">
        <v>5996.4</v>
      </c>
      <c r="F21" s="196">
        <v>5952.6</v>
      </c>
      <c r="G21" s="192">
        <v>43.8</v>
      </c>
      <c r="H21" s="192"/>
      <c r="I21" s="192"/>
      <c r="J21" s="192">
        <v>25.700000000000003</v>
      </c>
    </row>
    <row r="22" spans="2:10" ht="45">
      <c r="B22" s="11"/>
      <c r="C22" s="511" t="s">
        <v>261</v>
      </c>
      <c r="D22" s="619"/>
      <c r="E22" s="620"/>
      <c r="F22" s="621"/>
      <c r="G22" s="621"/>
      <c r="H22" s="621"/>
      <c r="I22" s="621"/>
      <c r="J22" s="621"/>
    </row>
    <row r="23" spans="2:10">
      <c r="B23" s="11">
        <v>1</v>
      </c>
      <c r="C23" s="41" t="s">
        <v>262</v>
      </c>
      <c r="D23" s="197">
        <v>3.1</v>
      </c>
      <c r="E23" s="191">
        <v>3.1</v>
      </c>
      <c r="F23" s="191"/>
      <c r="G23" s="191"/>
      <c r="H23" s="191"/>
      <c r="I23" s="191"/>
      <c r="J23" s="191"/>
    </row>
    <row r="24" spans="2:10">
      <c r="B24" s="11">
        <v>2</v>
      </c>
      <c r="C24" s="41" t="s">
        <v>263</v>
      </c>
      <c r="D24" s="197">
        <v>5136.8</v>
      </c>
      <c r="E24" s="191">
        <v>5136.8</v>
      </c>
      <c r="F24" s="191"/>
      <c r="G24" s="191"/>
      <c r="H24" s="191"/>
      <c r="I24" s="191"/>
      <c r="J24" s="191"/>
    </row>
    <row r="25" spans="2:10">
      <c r="B25" s="11">
        <v>3</v>
      </c>
      <c r="C25" s="41" t="s">
        <v>264</v>
      </c>
      <c r="D25" s="197">
        <v>83.4</v>
      </c>
      <c r="E25" s="191">
        <v>83.4</v>
      </c>
      <c r="F25" s="191"/>
      <c r="G25" s="191"/>
      <c r="H25" s="191"/>
      <c r="I25" s="191"/>
      <c r="J25" s="191"/>
    </row>
    <row r="26" spans="2:10">
      <c r="B26" s="11">
        <v>4</v>
      </c>
      <c r="C26" s="41" t="s">
        <v>265</v>
      </c>
      <c r="D26" s="197">
        <v>0.6</v>
      </c>
      <c r="E26" s="191">
        <v>0.6</v>
      </c>
      <c r="F26" s="191"/>
      <c r="G26" s="191"/>
      <c r="H26" s="191"/>
      <c r="I26" s="191"/>
      <c r="J26" s="191"/>
    </row>
    <row r="27" spans="2:10">
      <c r="B27" s="11">
        <v>5</v>
      </c>
      <c r="C27" s="41" t="s">
        <v>266</v>
      </c>
      <c r="D27" s="197">
        <v>26.2</v>
      </c>
      <c r="E27" s="191">
        <v>26.2</v>
      </c>
      <c r="F27" s="191"/>
      <c r="G27" s="191"/>
      <c r="H27" s="191"/>
      <c r="I27" s="191"/>
      <c r="J27" s="191"/>
    </row>
    <row r="28" spans="2:10">
      <c r="B28" s="59"/>
      <c r="C28" s="190" t="s">
        <v>267</v>
      </c>
      <c r="D28" s="196">
        <v>5250.2</v>
      </c>
      <c r="E28" s="192">
        <v>5250.2</v>
      </c>
      <c r="F28" s="192"/>
      <c r="G28" s="192"/>
      <c r="H28" s="192"/>
      <c r="I28" s="192"/>
      <c r="J28" s="192"/>
    </row>
    <row r="29" spans="2:10">
      <c r="C29" s="657"/>
      <c r="D29" s="657"/>
    </row>
    <row r="30" spans="2:10">
      <c r="C30" s="659"/>
      <c r="D30" s="659"/>
    </row>
    <row r="31" spans="2:10">
      <c r="C31" s="658"/>
      <c r="D31" s="658"/>
    </row>
    <row r="32" spans="2:10">
      <c r="C32" s="660"/>
      <c r="D32" s="660"/>
    </row>
    <row r="33" spans="3:4">
      <c r="C33" s="660"/>
      <c r="D33" s="660"/>
    </row>
    <row r="34" spans="3:4">
      <c r="C34" s="660"/>
      <c r="D34" s="660"/>
    </row>
    <row r="35" spans="3:4">
      <c r="C35" s="658"/>
      <c r="D35" s="658"/>
    </row>
  </sheetData>
  <mergeCells count="10">
    <mergeCell ref="D6:D7"/>
    <mergeCell ref="E6:E7"/>
    <mergeCell ref="F6:J6"/>
    <mergeCell ref="C29:D29"/>
    <mergeCell ref="C35:D35"/>
    <mergeCell ref="C30:D30"/>
    <mergeCell ref="C31:D31"/>
    <mergeCell ref="C32:D32"/>
    <mergeCell ref="C33:D33"/>
    <mergeCell ref="C34:D34"/>
  </mergeCells>
  <pageMargins left="1.3333333333333334E-2" right="0.70866141732283472" top="0.61624999999999996" bottom="0.74803149606299213" header="0.31496062992125984" footer="0.31496062992125984"/>
  <pageSetup paperSize="9" scale="69" orientation="landscape" horizontalDpi="1200" verticalDpi="1200" r:id="rId1"/>
  <headerFooter>
    <oddHeader>&amp;CEN
Annex 5</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53182-C72C-4799-B99E-5410E67260A4}">
  <sheetPr>
    <pageSetUpPr fitToPage="1"/>
  </sheetPr>
  <dimension ref="B2:H27"/>
  <sheetViews>
    <sheetView showGridLines="0" zoomScale="90" zoomScaleNormal="90" workbookViewId="0">
      <selection activeCell="E29" sqref="E29"/>
    </sheetView>
  </sheetViews>
  <sheetFormatPr baseColWidth="10" defaultColWidth="9.140625" defaultRowHeight="15"/>
  <cols>
    <col min="1" max="1" width="2.140625" customWidth="1"/>
    <col min="2" max="2" width="8.5703125" style="4" customWidth="1"/>
    <col min="3" max="3" width="88.42578125" customWidth="1"/>
    <col min="4" max="8" width="14.7109375" customWidth="1"/>
    <col min="9" max="9" width="25.42578125" customWidth="1"/>
  </cols>
  <sheetData>
    <row r="2" spans="2:8" s="193" customFormat="1" ht="18.75">
      <c r="B2" s="182" t="s">
        <v>268</v>
      </c>
    </row>
    <row r="3" spans="2:8">
      <c r="B3" s="16" t="str">
        <f>'EU OV1'!B3</f>
        <v>31.12.2022 - in EUR million</v>
      </c>
    </row>
    <row r="5" spans="2:8">
      <c r="B5"/>
      <c r="D5" s="78" t="s">
        <v>102</v>
      </c>
      <c r="E5" s="78" t="s">
        <v>103</v>
      </c>
      <c r="F5" s="78" t="s">
        <v>104</v>
      </c>
      <c r="G5" s="78" t="s">
        <v>235</v>
      </c>
      <c r="H5" s="78" t="s">
        <v>143</v>
      </c>
    </row>
    <row r="6" spans="2:8">
      <c r="B6"/>
      <c r="D6" s="656" t="s">
        <v>141</v>
      </c>
      <c r="E6" s="656" t="s">
        <v>269</v>
      </c>
      <c r="F6" s="656"/>
      <c r="G6" s="656"/>
      <c r="H6" s="656"/>
    </row>
    <row r="7" spans="2:8" ht="30">
      <c r="B7"/>
      <c r="D7" s="656"/>
      <c r="E7" s="194" t="s">
        <v>270</v>
      </c>
      <c r="F7" s="194" t="s">
        <v>271</v>
      </c>
      <c r="G7" s="403" t="s">
        <v>272</v>
      </c>
      <c r="H7" s="194" t="s">
        <v>273</v>
      </c>
    </row>
    <row r="8" spans="2:8" ht="16.5" customHeight="1">
      <c r="B8" s="194">
        <v>1</v>
      </c>
      <c r="C8" s="190" t="s">
        <v>274</v>
      </c>
      <c r="D8" s="622">
        <v>5996.4</v>
      </c>
      <c r="E8" s="623">
        <v>5952.6</v>
      </c>
      <c r="F8" s="623">
        <v>0</v>
      </c>
      <c r="G8" s="623">
        <v>43.8</v>
      </c>
      <c r="H8" s="196">
        <v>0</v>
      </c>
    </row>
    <row r="9" spans="2:8" ht="16.5" customHeight="1">
      <c r="B9" s="194">
        <v>2</v>
      </c>
      <c r="C9" s="190" t="s">
        <v>275</v>
      </c>
      <c r="D9" s="622">
        <v>0</v>
      </c>
      <c r="E9" s="624">
        <v>0</v>
      </c>
      <c r="F9" s="624">
        <v>0</v>
      </c>
      <c r="G9" s="624">
        <v>0</v>
      </c>
      <c r="H9" s="196">
        <v>0</v>
      </c>
    </row>
    <row r="10" spans="2:8" ht="16.5" customHeight="1">
      <c r="B10" s="194">
        <v>3</v>
      </c>
      <c r="C10" s="190" t="s">
        <v>276</v>
      </c>
      <c r="D10" s="622">
        <f>D8</f>
        <v>5996.4</v>
      </c>
      <c r="E10" s="624">
        <f>E8</f>
        <v>5952.6</v>
      </c>
      <c r="F10" s="624">
        <f>F8</f>
        <v>0</v>
      </c>
      <c r="G10" s="624">
        <f>G8</f>
        <v>43.8</v>
      </c>
      <c r="H10" s="196">
        <f>H8</f>
        <v>0</v>
      </c>
    </row>
    <row r="11" spans="2:8" ht="16.5" customHeight="1">
      <c r="B11" s="194">
        <v>4</v>
      </c>
      <c r="C11" s="190" t="s">
        <v>277</v>
      </c>
      <c r="D11" s="622">
        <f>SUM(E11:H11)</f>
        <v>890.5</v>
      </c>
      <c r="E11" s="624">
        <v>890.5</v>
      </c>
      <c r="F11" s="624">
        <v>0</v>
      </c>
      <c r="G11" s="624">
        <v>0</v>
      </c>
      <c r="H11" s="196">
        <v>0</v>
      </c>
    </row>
    <row r="12" spans="2:8" ht="16.5" customHeight="1">
      <c r="B12" s="78">
        <v>5</v>
      </c>
      <c r="C12" s="195" t="s">
        <v>278</v>
      </c>
      <c r="D12" s="625">
        <f>SUM(E12:H12)</f>
        <v>-0.9</v>
      </c>
      <c r="E12" s="626">
        <v>-0.9</v>
      </c>
      <c r="F12" s="626">
        <v>0</v>
      </c>
      <c r="G12" s="626">
        <v>0</v>
      </c>
      <c r="H12" s="197">
        <v>0</v>
      </c>
    </row>
    <row r="13" spans="2:8" ht="16.5" customHeight="1">
      <c r="B13" s="78">
        <v>6</v>
      </c>
      <c r="C13" s="195" t="s">
        <v>279</v>
      </c>
      <c r="D13" s="625">
        <v>0</v>
      </c>
      <c r="E13" s="626">
        <v>0</v>
      </c>
      <c r="F13" s="626">
        <v>0</v>
      </c>
      <c r="G13" s="626">
        <v>0</v>
      </c>
      <c r="H13" s="197">
        <v>0</v>
      </c>
    </row>
    <row r="14" spans="2:8" ht="16.5" customHeight="1">
      <c r="B14" s="78">
        <v>7</v>
      </c>
      <c r="C14" s="195" t="s">
        <v>280</v>
      </c>
      <c r="D14" s="625">
        <f>SUM(E14:H14)</f>
        <v>11.8</v>
      </c>
      <c r="E14" s="626">
        <v>11.8</v>
      </c>
      <c r="F14" s="626">
        <v>0</v>
      </c>
      <c r="G14" s="626">
        <v>0</v>
      </c>
      <c r="H14" s="197">
        <v>0</v>
      </c>
    </row>
    <row r="15" spans="2:8" ht="16.5" customHeight="1">
      <c r="B15" s="78">
        <v>8</v>
      </c>
      <c r="C15" s="195" t="s">
        <v>281</v>
      </c>
      <c r="D15" s="625">
        <f>SUM(E15:H15)</f>
        <v>-28.9</v>
      </c>
      <c r="E15" s="626">
        <v>-24.2</v>
      </c>
      <c r="F15" s="626">
        <v>0</v>
      </c>
      <c r="G15" s="626">
        <v>-4.7</v>
      </c>
      <c r="H15" s="197">
        <v>0</v>
      </c>
    </row>
    <row r="16" spans="2:8" ht="16.5" customHeight="1">
      <c r="B16" s="78">
        <v>9</v>
      </c>
      <c r="C16" s="195" t="s">
        <v>282</v>
      </c>
      <c r="D16" s="625">
        <f>SUM(E16:H16)</f>
        <v>-607.6</v>
      </c>
      <c r="E16" s="626">
        <v>-607.6</v>
      </c>
      <c r="F16" s="626">
        <v>0</v>
      </c>
      <c r="G16" s="626">
        <v>0</v>
      </c>
      <c r="H16" s="197">
        <v>0</v>
      </c>
    </row>
    <row r="17" spans="2:8" ht="16.5" customHeight="1">
      <c r="B17" s="78">
        <v>10</v>
      </c>
      <c r="C17" s="195" t="s">
        <v>283</v>
      </c>
      <c r="D17" s="625">
        <v>0</v>
      </c>
      <c r="E17" s="626">
        <v>0</v>
      </c>
      <c r="F17" s="626">
        <v>0</v>
      </c>
      <c r="G17" s="626">
        <v>0</v>
      </c>
      <c r="H17" s="197">
        <v>0</v>
      </c>
    </row>
    <row r="18" spans="2:8" ht="16.5" customHeight="1">
      <c r="B18" s="78">
        <v>11</v>
      </c>
      <c r="C18" s="195" t="s">
        <v>284</v>
      </c>
      <c r="D18" s="625">
        <f>SUM(E18:H18)</f>
        <v>49.900000000000006</v>
      </c>
      <c r="E18" s="626">
        <v>41.1</v>
      </c>
      <c r="F18" s="626">
        <v>0</v>
      </c>
      <c r="G18" s="626">
        <v>8.8000000000000007</v>
      </c>
      <c r="H18" s="197">
        <v>0</v>
      </c>
    </row>
    <row r="19" spans="2:8" ht="16.5" customHeight="1">
      <c r="B19" s="194">
        <v>12</v>
      </c>
      <c r="C19" s="190" t="s">
        <v>285</v>
      </c>
      <c r="D19" s="624">
        <f>SUM(D10:D18)+0.1</f>
        <v>6311.3</v>
      </c>
      <c r="E19" s="624">
        <f t="shared" ref="E19:H19" si="0">SUM(E10:E18)</f>
        <v>6263.3000000000011</v>
      </c>
      <c r="F19" s="624">
        <f t="shared" si="0"/>
        <v>0</v>
      </c>
      <c r="G19" s="624">
        <f t="shared" si="0"/>
        <v>47.899999999999991</v>
      </c>
      <c r="H19" s="624">
        <f t="shared" si="0"/>
        <v>0</v>
      </c>
    </row>
    <row r="22" spans="2:8">
      <c r="D22" s="188"/>
    </row>
    <row r="26" spans="2:8">
      <c r="E26" s="544"/>
    </row>
    <row r="27" spans="2:8">
      <c r="E27" s="544"/>
    </row>
  </sheetData>
  <mergeCells count="2">
    <mergeCell ref="D6:D7"/>
    <mergeCell ref="E6:H6"/>
  </mergeCells>
  <pageMargins left="0.70866141732283472" right="0.70866141732283472" top="0.74803149606299213" bottom="0.74803149606299213" header="0.31496062992125984" footer="0.31496062992125984"/>
  <pageSetup paperSize="9" scale="70" orientation="landscape" horizontalDpi="1200" verticalDpi="1200" r:id="rId1"/>
  <headerFooter>
    <oddHeader>&amp;CEN
Annex 5</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B4E63-F63F-4B9C-8AD9-910294924E9E}">
  <dimension ref="B2:I14"/>
  <sheetViews>
    <sheetView showGridLines="0" zoomScale="90" zoomScaleNormal="90" workbookViewId="0">
      <selection activeCell="B10" sqref="B10"/>
    </sheetView>
  </sheetViews>
  <sheetFormatPr baseColWidth="10" defaultColWidth="9.140625" defaultRowHeight="15"/>
  <cols>
    <col min="1" max="1" width="1.28515625" style="16" customWidth="1"/>
    <col min="2" max="2" width="30.42578125" style="16" customWidth="1"/>
    <col min="3" max="3" width="19.28515625" style="16" customWidth="1"/>
    <col min="4" max="8" width="14.42578125" style="16" customWidth="1"/>
    <col min="9" max="9" width="25.85546875" style="16" customWidth="1"/>
    <col min="10" max="16384" width="9.140625" style="16"/>
  </cols>
  <sheetData>
    <row r="2" spans="2:9" s="134" customFormat="1" ht="18.75">
      <c r="B2" s="182" t="s">
        <v>286</v>
      </c>
    </row>
    <row r="3" spans="2:9">
      <c r="B3" s="16" t="str">
        <f>'EU OV1'!B3</f>
        <v>31.12.2022 - in EUR million</v>
      </c>
    </row>
    <row r="5" spans="2:9">
      <c r="B5" s="132" t="s">
        <v>102</v>
      </c>
      <c r="C5" s="11" t="s">
        <v>103</v>
      </c>
      <c r="D5" s="132" t="s">
        <v>104</v>
      </c>
      <c r="E5" s="132" t="s">
        <v>235</v>
      </c>
      <c r="F5" s="132" t="s">
        <v>143</v>
      </c>
      <c r="G5" s="132" t="s">
        <v>236</v>
      </c>
      <c r="H5" s="132" t="s">
        <v>237</v>
      </c>
      <c r="I5" s="11" t="s">
        <v>287</v>
      </c>
    </row>
    <row r="6" spans="2:9">
      <c r="B6" s="661" t="s">
        <v>288</v>
      </c>
      <c r="C6" s="662" t="s">
        <v>289</v>
      </c>
      <c r="D6" s="663" t="s">
        <v>290</v>
      </c>
      <c r="E6" s="664"/>
      <c r="F6" s="664"/>
      <c r="G6" s="664"/>
      <c r="H6" s="665"/>
      <c r="I6" s="262" t="s">
        <v>291</v>
      </c>
    </row>
    <row r="7" spans="2:9" ht="45">
      <c r="B7" s="661"/>
      <c r="C7" s="662"/>
      <c r="D7" s="262" t="s">
        <v>292</v>
      </c>
      <c r="E7" s="262" t="s">
        <v>293</v>
      </c>
      <c r="F7" s="262" t="s">
        <v>294</v>
      </c>
      <c r="G7" s="262" t="s">
        <v>295</v>
      </c>
      <c r="H7" s="262" t="s">
        <v>296</v>
      </c>
      <c r="I7" s="402"/>
    </row>
    <row r="8" spans="2:9">
      <c r="B8" s="40" t="s">
        <v>297</v>
      </c>
      <c r="C8" s="179" t="s">
        <v>292</v>
      </c>
      <c r="D8" s="179" t="s">
        <v>298</v>
      </c>
      <c r="E8" s="179"/>
      <c r="F8" s="179"/>
      <c r="G8" s="179"/>
      <c r="H8" s="40"/>
      <c r="I8" s="179" t="s">
        <v>299</v>
      </c>
    </row>
    <row r="9" spans="2:9">
      <c r="B9" s="40" t="s">
        <v>300</v>
      </c>
      <c r="C9" s="179" t="s">
        <v>292</v>
      </c>
      <c r="D9" s="179" t="s">
        <v>298</v>
      </c>
      <c r="E9" s="179"/>
      <c r="F9" s="179"/>
      <c r="G9" s="179"/>
      <c r="H9" s="40"/>
      <c r="I9" s="179" t="s">
        <v>299</v>
      </c>
    </row>
    <row r="10" spans="2:9">
      <c r="B10" s="40" t="s">
        <v>300</v>
      </c>
      <c r="C10" s="179" t="s">
        <v>292</v>
      </c>
      <c r="D10" s="179" t="s">
        <v>298</v>
      </c>
      <c r="E10" s="179"/>
      <c r="F10" s="179"/>
      <c r="G10" s="179"/>
      <c r="H10" s="40"/>
      <c r="I10" s="179" t="s">
        <v>299</v>
      </c>
    </row>
    <row r="11" spans="2:9">
      <c r="B11" s="40" t="s">
        <v>300</v>
      </c>
      <c r="C11" s="179" t="s">
        <v>292</v>
      </c>
      <c r="D11" s="179" t="s">
        <v>298</v>
      </c>
      <c r="E11" s="179"/>
      <c r="F11" s="179"/>
      <c r="G11" s="179"/>
      <c r="H11" s="40"/>
      <c r="I11" s="179" t="s">
        <v>299</v>
      </c>
    </row>
    <row r="12" spans="2:9">
      <c r="B12" s="40" t="s">
        <v>301</v>
      </c>
      <c r="C12" s="179" t="s">
        <v>292</v>
      </c>
      <c r="D12" s="179" t="s">
        <v>298</v>
      </c>
      <c r="E12" s="179"/>
      <c r="F12" s="179"/>
      <c r="G12" s="179"/>
      <c r="H12" s="40"/>
      <c r="I12" s="179" t="s">
        <v>299</v>
      </c>
    </row>
    <row r="13" spans="2:9">
      <c r="B13" s="40" t="s">
        <v>302</v>
      </c>
      <c r="C13" s="179" t="s">
        <v>292</v>
      </c>
      <c r="D13" s="179" t="s">
        <v>298</v>
      </c>
      <c r="E13" s="179"/>
      <c r="F13" s="179"/>
      <c r="G13" s="179"/>
      <c r="H13" s="40"/>
      <c r="I13" s="179" t="s">
        <v>299</v>
      </c>
    </row>
    <row r="14" spans="2:9">
      <c r="B14" s="40" t="s">
        <v>303</v>
      </c>
      <c r="C14" s="179" t="s">
        <v>292</v>
      </c>
      <c r="D14" s="179" t="s">
        <v>298</v>
      </c>
      <c r="E14" s="179"/>
      <c r="F14" s="179"/>
      <c r="G14" s="179"/>
      <c r="H14" s="40"/>
      <c r="I14" s="179" t="s">
        <v>299</v>
      </c>
    </row>
  </sheetData>
  <mergeCells count="3">
    <mergeCell ref="B6:B7"/>
    <mergeCell ref="C6:C7"/>
    <mergeCell ref="D6:H6"/>
  </mergeCells>
  <pageMargins left="0.7" right="0.7" top="0.75" bottom="0.75" header="0.3" footer="0.3"/>
  <pageSetup paperSize="9"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25"/>
  <sheetViews>
    <sheetView showGridLines="0" zoomScale="90" zoomScaleNormal="90" workbookViewId="0">
      <selection activeCell="D22" sqref="D22"/>
    </sheetView>
  </sheetViews>
  <sheetFormatPr baseColWidth="10" defaultColWidth="9.140625" defaultRowHeight="15"/>
  <cols>
    <col min="1" max="1" width="2.140625" style="16" customWidth="1"/>
    <col min="2" max="2" width="9.140625" style="16"/>
    <col min="3" max="3" width="58.5703125" style="16" customWidth="1"/>
    <col min="4" max="4" width="35.42578125" style="16" customWidth="1"/>
    <col min="5" max="5" width="47.42578125" style="16" customWidth="1"/>
    <col min="6" max="6" width="31.5703125" style="16" customWidth="1"/>
    <col min="7" max="16384" width="9.140625" style="16"/>
  </cols>
  <sheetData>
    <row r="2" spans="2:6" ht="18.75">
      <c r="B2" s="65" t="s">
        <v>304</v>
      </c>
    </row>
    <row r="3" spans="2:6">
      <c r="B3" s="16" t="str">
        <f>'EU OV1'!B3</f>
        <v>31.12.2022 - in EUR million</v>
      </c>
    </row>
    <row r="4" spans="2:6">
      <c r="D4" s="64" t="s">
        <v>305</v>
      </c>
      <c r="E4" s="64" t="s">
        <v>306</v>
      </c>
      <c r="F4" s="17"/>
    </row>
    <row r="5" spans="2:6" ht="45">
      <c r="B5" s="674"/>
      <c r="C5" s="674"/>
      <c r="D5" s="36" t="s">
        <v>307</v>
      </c>
      <c r="E5" s="36" t="s">
        <v>308</v>
      </c>
      <c r="F5" s="17"/>
    </row>
    <row r="6" spans="2:6">
      <c r="B6" s="669" t="s">
        <v>309</v>
      </c>
      <c r="C6" s="670"/>
      <c r="D6" s="670"/>
      <c r="E6" s="671"/>
      <c r="F6" s="17"/>
    </row>
    <row r="7" spans="2:6">
      <c r="B7" s="133">
        <v>1</v>
      </c>
      <c r="C7" s="121" t="s">
        <v>310</v>
      </c>
      <c r="D7" s="421">
        <v>195</v>
      </c>
      <c r="E7" s="14" t="str">
        <f>'EU CC2 '!B33</f>
        <v>E2</v>
      </c>
      <c r="F7" s="17"/>
    </row>
    <row r="8" spans="2:6">
      <c r="B8" s="116"/>
      <c r="C8" s="84" t="s">
        <v>311</v>
      </c>
      <c r="D8" s="422">
        <v>0</v>
      </c>
      <c r="E8" s="14"/>
      <c r="F8" s="17"/>
    </row>
    <row r="9" spans="2:6">
      <c r="B9" s="116"/>
      <c r="C9" s="84" t="s">
        <v>312</v>
      </c>
      <c r="D9" s="422">
        <v>0</v>
      </c>
      <c r="E9" s="14"/>
      <c r="F9" s="17"/>
    </row>
    <row r="10" spans="2:6">
      <c r="B10" s="116"/>
      <c r="C10" s="84" t="s">
        <v>313</v>
      </c>
      <c r="D10" s="422">
        <v>0</v>
      </c>
      <c r="E10" s="14"/>
      <c r="F10" s="17"/>
    </row>
    <row r="11" spans="2:6">
      <c r="B11" s="116">
        <v>2</v>
      </c>
      <c r="C11" s="84" t="s">
        <v>314</v>
      </c>
      <c r="D11" s="415">
        <v>284.39999999999998</v>
      </c>
      <c r="E11" s="14" t="str">
        <f>'EU CC2 '!B42</f>
        <v>E11</v>
      </c>
      <c r="F11" s="146"/>
    </row>
    <row r="12" spans="2:6" ht="30">
      <c r="B12" s="116">
        <v>3</v>
      </c>
      <c r="C12" s="84" t="s">
        <v>315</v>
      </c>
      <c r="D12" s="415">
        <v>241.1</v>
      </c>
      <c r="E12" s="14" t="str">
        <f>'EU CC2 '!B35&amp;", "&amp;'EU CC2 '!B36&amp;", "&amp;'EU CC2 '!B37&amp;", "&amp;'EU CC2 '!B39&amp;", "&amp;'EU CC2 '!B40&amp;", rest of "&amp;'EU CC2 '!B42</f>
        <v>E4, E5, E6, E8, E9, rest of E11</v>
      </c>
    </row>
    <row r="13" spans="2:6">
      <c r="B13" s="116" t="s">
        <v>316</v>
      </c>
      <c r="C13" s="84" t="s">
        <v>317</v>
      </c>
      <c r="D13" s="415">
        <v>0</v>
      </c>
      <c r="E13" s="14"/>
    </row>
    <row r="14" spans="2:6" ht="30">
      <c r="B14" s="116">
        <v>4</v>
      </c>
      <c r="C14" s="84" t="s">
        <v>318</v>
      </c>
      <c r="D14" s="415">
        <v>0</v>
      </c>
      <c r="E14" s="14"/>
    </row>
    <row r="15" spans="2:6">
      <c r="B15" s="116">
        <v>5</v>
      </c>
      <c r="C15" s="84" t="s">
        <v>319</v>
      </c>
      <c r="D15" s="415">
        <v>0</v>
      </c>
      <c r="E15" s="14"/>
    </row>
    <row r="16" spans="2:6" ht="30">
      <c r="B16" s="116" t="s">
        <v>320</v>
      </c>
      <c r="C16" s="84" t="s">
        <v>321</v>
      </c>
      <c r="D16" s="415">
        <v>2.1</v>
      </c>
      <c r="E16" s="14" t="str">
        <f>+'EU CC2 '!B43</f>
        <v>E12</v>
      </c>
    </row>
    <row r="17" spans="2:5" ht="30">
      <c r="B17" s="36">
        <v>6</v>
      </c>
      <c r="C17" s="85" t="s">
        <v>322</v>
      </c>
      <c r="D17" s="415">
        <v>722.6</v>
      </c>
      <c r="E17" s="14"/>
    </row>
    <row r="18" spans="2:5">
      <c r="B18" s="669" t="s">
        <v>323</v>
      </c>
      <c r="C18" s="670"/>
      <c r="D18" s="670"/>
      <c r="E18" s="671"/>
    </row>
    <row r="19" spans="2:5">
      <c r="B19" s="116">
        <v>7</v>
      </c>
      <c r="C19" s="84" t="s">
        <v>324</v>
      </c>
      <c r="D19" s="415">
        <v>-0.9</v>
      </c>
      <c r="E19" s="116" t="str">
        <f>+'EU CC2 '!B10&amp;", "&amp;'EU CC2 '!B13&amp;", "&amp;'EU CC2 '!B23&amp;" - AVA simplified approach"</f>
        <v>A2, A5, L1 - AVA simplified approach</v>
      </c>
    </row>
    <row r="20" spans="2:5" ht="30">
      <c r="B20" s="116">
        <v>8</v>
      </c>
      <c r="C20" s="84" t="s">
        <v>325</v>
      </c>
      <c r="D20" s="415">
        <v>-15.4</v>
      </c>
      <c r="E20" s="116" t="str">
        <f>'EU CC2 '!B16&amp;" after application of prudential treatment on software assets – EBA/CP/2020/11"</f>
        <v>A8 after application of prudential treatment on software assets – EBA/CP/2020/11</v>
      </c>
    </row>
    <row r="21" spans="2:5">
      <c r="B21" s="116">
        <v>9</v>
      </c>
      <c r="C21" s="84" t="s">
        <v>121</v>
      </c>
      <c r="D21" s="422">
        <v>0</v>
      </c>
      <c r="E21" s="122"/>
    </row>
    <row r="22" spans="2:5" ht="60">
      <c r="B22" s="116">
        <v>10</v>
      </c>
      <c r="C22" s="84" t="s">
        <v>326</v>
      </c>
      <c r="D22" s="415">
        <v>-10.3</v>
      </c>
      <c r="E22" s="116" t="str">
        <f>'EU CC2 '!B18&amp;" acc.to Art.36 (1) c CRR"</f>
        <v>A10 acc.to Art.36 (1) c CRR</v>
      </c>
    </row>
    <row r="23" spans="2:5" ht="30">
      <c r="B23" s="116">
        <v>11</v>
      </c>
      <c r="C23" s="84" t="s">
        <v>327</v>
      </c>
      <c r="D23" s="415">
        <v>0</v>
      </c>
      <c r="E23" s="63"/>
    </row>
    <row r="24" spans="2:5" ht="30">
      <c r="B24" s="116">
        <v>12</v>
      </c>
      <c r="C24" s="84" t="s">
        <v>328</v>
      </c>
      <c r="D24" s="415">
        <v>0</v>
      </c>
      <c r="E24" s="63"/>
    </row>
    <row r="25" spans="2:5" ht="30">
      <c r="B25" s="116">
        <v>13</v>
      </c>
      <c r="C25" s="84" t="s">
        <v>329</v>
      </c>
      <c r="D25" s="415">
        <v>0</v>
      </c>
      <c r="E25" s="63"/>
    </row>
    <row r="26" spans="2:5" ht="30">
      <c r="B26" s="116">
        <v>14</v>
      </c>
      <c r="C26" s="84" t="s">
        <v>330</v>
      </c>
      <c r="D26" s="415">
        <v>0</v>
      </c>
      <c r="E26" s="63"/>
    </row>
    <row r="27" spans="2:5">
      <c r="B27" s="116">
        <v>15</v>
      </c>
      <c r="C27" s="84" t="s">
        <v>331</v>
      </c>
      <c r="D27" s="415">
        <v>0</v>
      </c>
      <c r="E27" s="63"/>
    </row>
    <row r="28" spans="2:5" ht="30">
      <c r="B28" s="116">
        <v>16</v>
      </c>
      <c r="C28" s="84" t="s">
        <v>332</v>
      </c>
      <c r="D28" s="415">
        <v>-0.4</v>
      </c>
      <c r="E28" s="14" t="str">
        <f>+'EU CC2 '!B34</f>
        <v>E3</v>
      </c>
    </row>
    <row r="29" spans="2:5" ht="60">
      <c r="B29" s="116">
        <v>17</v>
      </c>
      <c r="C29" s="84" t="s">
        <v>333</v>
      </c>
      <c r="D29" s="415">
        <v>0</v>
      </c>
      <c r="E29" s="63"/>
    </row>
    <row r="30" spans="2:5" ht="75">
      <c r="B30" s="116">
        <v>18</v>
      </c>
      <c r="C30" s="84" t="s">
        <v>334</v>
      </c>
      <c r="D30" s="415">
        <v>0</v>
      </c>
      <c r="E30" s="63"/>
    </row>
    <row r="31" spans="2:5" ht="75">
      <c r="B31" s="116">
        <v>19</v>
      </c>
      <c r="C31" s="84" t="s">
        <v>335</v>
      </c>
      <c r="D31" s="415">
        <v>0</v>
      </c>
      <c r="E31" s="63"/>
    </row>
    <row r="32" spans="2:5">
      <c r="B32" s="116">
        <v>20</v>
      </c>
      <c r="C32" s="84" t="s">
        <v>121</v>
      </c>
      <c r="D32" s="423">
        <v>0</v>
      </c>
      <c r="E32" s="122"/>
    </row>
    <row r="33" spans="2:5" ht="45">
      <c r="B33" s="116" t="s">
        <v>336</v>
      </c>
      <c r="C33" s="84" t="s">
        <v>337</v>
      </c>
      <c r="D33" s="415">
        <v>0</v>
      </c>
      <c r="E33" s="124"/>
    </row>
    <row r="34" spans="2:5" ht="30">
      <c r="B34" s="116" t="s">
        <v>338</v>
      </c>
      <c r="C34" s="84" t="s">
        <v>339</v>
      </c>
      <c r="D34" s="415">
        <v>0</v>
      </c>
      <c r="E34" s="63"/>
    </row>
    <row r="35" spans="2:5">
      <c r="B35" s="116" t="s">
        <v>340</v>
      </c>
      <c r="C35" s="84" t="s">
        <v>341</v>
      </c>
      <c r="D35" s="415">
        <v>0</v>
      </c>
      <c r="E35" s="63"/>
    </row>
    <row r="36" spans="2:5">
      <c r="B36" s="116" t="s">
        <v>342</v>
      </c>
      <c r="C36" s="84" t="s">
        <v>343</v>
      </c>
      <c r="D36" s="415">
        <v>0</v>
      </c>
      <c r="E36" s="63"/>
    </row>
    <row r="37" spans="2:5" ht="45">
      <c r="B37" s="116">
        <v>21</v>
      </c>
      <c r="C37" s="84" t="s">
        <v>344</v>
      </c>
      <c r="D37" s="415">
        <v>0</v>
      </c>
      <c r="E37" s="63"/>
    </row>
    <row r="38" spans="2:5">
      <c r="B38" s="116">
        <v>22</v>
      </c>
      <c r="C38" s="84" t="s">
        <v>345</v>
      </c>
      <c r="D38" s="415">
        <v>0</v>
      </c>
      <c r="E38" s="63"/>
    </row>
    <row r="39" spans="2:5" ht="60">
      <c r="B39" s="116">
        <v>23</v>
      </c>
      <c r="C39" s="84" t="s">
        <v>346</v>
      </c>
      <c r="D39" s="415">
        <v>0</v>
      </c>
      <c r="E39" s="122"/>
    </row>
    <row r="40" spans="2:5">
      <c r="B40" s="116">
        <v>24</v>
      </c>
      <c r="C40" s="84" t="s">
        <v>121</v>
      </c>
      <c r="D40" s="423">
        <v>0</v>
      </c>
      <c r="E40" s="122"/>
    </row>
    <row r="41" spans="2:5" ht="30">
      <c r="B41" s="116">
        <v>25</v>
      </c>
      <c r="C41" s="84" t="s">
        <v>347</v>
      </c>
      <c r="D41" s="415">
        <v>0</v>
      </c>
      <c r="E41" s="63"/>
    </row>
    <row r="42" spans="2:5">
      <c r="B42" s="116" t="s">
        <v>348</v>
      </c>
      <c r="C42" s="84" t="s">
        <v>349</v>
      </c>
      <c r="D42" s="415">
        <v>0</v>
      </c>
      <c r="E42" s="63"/>
    </row>
    <row r="43" spans="2:5" ht="75">
      <c r="B43" s="116" t="s">
        <v>350</v>
      </c>
      <c r="C43" s="84" t="s">
        <v>351</v>
      </c>
      <c r="D43" s="415">
        <v>0</v>
      </c>
      <c r="E43" s="125"/>
    </row>
    <row r="44" spans="2:5">
      <c r="B44" s="116">
        <v>26</v>
      </c>
      <c r="C44" s="84" t="s">
        <v>121</v>
      </c>
      <c r="D44" s="422">
        <v>0</v>
      </c>
      <c r="E44" s="124"/>
    </row>
    <row r="45" spans="2:5" ht="30">
      <c r="B45" s="116">
        <v>27</v>
      </c>
      <c r="C45" s="84" t="s">
        <v>352</v>
      </c>
      <c r="D45" s="415">
        <v>0</v>
      </c>
      <c r="E45" s="63"/>
    </row>
    <row r="46" spans="2:5" ht="30">
      <c r="B46" s="116" t="s">
        <v>353</v>
      </c>
      <c r="C46" s="84" t="s">
        <v>354</v>
      </c>
      <c r="D46" s="415">
        <v>40.9</v>
      </c>
      <c r="E46" s="123" t="s">
        <v>355</v>
      </c>
    </row>
    <row r="47" spans="2:5">
      <c r="B47" s="116">
        <v>28</v>
      </c>
      <c r="C47" s="85" t="s">
        <v>356</v>
      </c>
      <c r="D47" s="415">
        <v>13.9</v>
      </c>
      <c r="E47" s="63"/>
    </row>
    <row r="48" spans="2:5">
      <c r="B48" s="116">
        <v>29</v>
      </c>
      <c r="C48" s="85" t="s">
        <v>357</v>
      </c>
      <c r="D48" s="415">
        <v>736.5</v>
      </c>
      <c r="E48" s="63"/>
    </row>
    <row r="49" spans="2:5">
      <c r="B49" s="669" t="s">
        <v>358</v>
      </c>
      <c r="C49" s="670"/>
      <c r="D49" s="670"/>
      <c r="E49" s="671"/>
    </row>
    <row r="50" spans="2:5">
      <c r="B50" s="116">
        <v>30</v>
      </c>
      <c r="C50" s="84" t="s">
        <v>310</v>
      </c>
      <c r="D50" s="424">
        <v>0</v>
      </c>
      <c r="E50" s="64"/>
    </row>
    <row r="51" spans="2:5" ht="30">
      <c r="B51" s="116">
        <v>31</v>
      </c>
      <c r="C51" s="84" t="s">
        <v>359</v>
      </c>
      <c r="D51" s="424">
        <v>0</v>
      </c>
      <c r="E51" s="124"/>
    </row>
    <row r="52" spans="2:5" ht="30">
      <c r="B52" s="116">
        <v>32</v>
      </c>
      <c r="C52" s="84" t="s">
        <v>360</v>
      </c>
      <c r="D52" s="424">
        <v>0</v>
      </c>
      <c r="E52" s="124"/>
    </row>
    <row r="53" spans="2:5" ht="30">
      <c r="B53" s="116">
        <v>33</v>
      </c>
      <c r="C53" s="84" t="s">
        <v>361</v>
      </c>
      <c r="D53" s="424">
        <v>0</v>
      </c>
      <c r="E53" s="63"/>
    </row>
    <row r="54" spans="2:5" ht="30">
      <c r="B54" s="116" t="s">
        <v>362</v>
      </c>
      <c r="C54" s="84" t="s">
        <v>363</v>
      </c>
      <c r="D54" s="424">
        <v>0</v>
      </c>
      <c r="E54" s="63"/>
    </row>
    <row r="55" spans="2:5" ht="30">
      <c r="B55" s="116" t="s">
        <v>364</v>
      </c>
      <c r="C55" s="84" t="s">
        <v>365</v>
      </c>
      <c r="D55" s="424">
        <v>0</v>
      </c>
      <c r="E55" s="63"/>
    </row>
    <row r="56" spans="2:5" ht="45">
      <c r="B56" s="116">
        <v>34</v>
      </c>
      <c r="C56" s="84" t="s">
        <v>366</v>
      </c>
      <c r="D56" s="424">
        <v>0</v>
      </c>
      <c r="E56" s="63"/>
    </row>
    <row r="57" spans="2:5" ht="30">
      <c r="B57" s="116">
        <v>35</v>
      </c>
      <c r="C57" s="84" t="s">
        <v>367</v>
      </c>
      <c r="D57" s="424">
        <v>0</v>
      </c>
      <c r="E57" s="63"/>
    </row>
    <row r="58" spans="2:5">
      <c r="B58" s="36">
        <v>36</v>
      </c>
      <c r="C58" s="85" t="s">
        <v>368</v>
      </c>
      <c r="D58" s="424">
        <v>0</v>
      </c>
      <c r="E58" s="63"/>
    </row>
    <row r="59" spans="2:5">
      <c r="B59" s="669" t="s">
        <v>369</v>
      </c>
      <c r="C59" s="670"/>
      <c r="D59" s="670"/>
      <c r="E59" s="671"/>
    </row>
    <row r="60" spans="2:5" ht="30">
      <c r="B60" s="116">
        <v>37</v>
      </c>
      <c r="C60" s="84" t="s">
        <v>370</v>
      </c>
      <c r="D60" s="415">
        <v>0</v>
      </c>
      <c r="E60" s="124"/>
    </row>
    <row r="61" spans="2:5" ht="60">
      <c r="B61" s="116">
        <v>38</v>
      </c>
      <c r="C61" s="84" t="s">
        <v>371</v>
      </c>
      <c r="D61" s="415">
        <v>0</v>
      </c>
      <c r="E61" s="63"/>
    </row>
    <row r="62" spans="2:5" ht="60">
      <c r="B62" s="116">
        <v>39</v>
      </c>
      <c r="C62" s="84" t="s">
        <v>372</v>
      </c>
      <c r="D62" s="415">
        <v>0</v>
      </c>
      <c r="E62" s="63"/>
    </row>
    <row r="63" spans="2:5" ht="60">
      <c r="B63" s="116">
        <v>40</v>
      </c>
      <c r="C63" s="84" t="s">
        <v>373</v>
      </c>
      <c r="D63" s="415">
        <v>0</v>
      </c>
      <c r="E63" s="63"/>
    </row>
    <row r="64" spans="2:5">
      <c r="B64" s="116">
        <v>41</v>
      </c>
      <c r="C64" s="84" t="s">
        <v>121</v>
      </c>
      <c r="D64" s="423">
        <v>0</v>
      </c>
      <c r="E64" s="63"/>
    </row>
    <row r="65" spans="2:8" ht="30">
      <c r="B65" s="116">
        <v>42</v>
      </c>
      <c r="C65" s="84" t="s">
        <v>374</v>
      </c>
      <c r="D65" s="415">
        <v>0</v>
      </c>
      <c r="E65" s="63"/>
    </row>
    <row r="66" spans="2:8">
      <c r="B66" s="116" t="s">
        <v>375</v>
      </c>
      <c r="C66" s="84" t="s">
        <v>376</v>
      </c>
      <c r="D66" s="415">
        <v>0</v>
      </c>
      <c r="E66" s="63"/>
    </row>
    <row r="67" spans="2:8">
      <c r="B67" s="36">
        <v>43</v>
      </c>
      <c r="C67" s="85" t="s">
        <v>377</v>
      </c>
      <c r="D67" s="415">
        <v>0</v>
      </c>
      <c r="E67" s="63"/>
    </row>
    <row r="68" spans="2:8">
      <c r="B68" s="36">
        <v>44</v>
      </c>
      <c r="C68" s="85" t="s">
        <v>378</v>
      </c>
      <c r="D68" s="415">
        <v>0</v>
      </c>
      <c r="E68" s="124"/>
      <c r="H68" s="126"/>
    </row>
    <row r="69" spans="2:8">
      <c r="B69" s="36">
        <v>45</v>
      </c>
      <c r="C69" s="85" t="s">
        <v>379</v>
      </c>
      <c r="D69" s="415">
        <v>736.5</v>
      </c>
      <c r="E69" s="124"/>
      <c r="H69" s="61"/>
    </row>
    <row r="70" spans="2:8">
      <c r="B70" s="669" t="s">
        <v>380</v>
      </c>
      <c r="C70" s="670"/>
      <c r="D70" s="670"/>
      <c r="E70" s="671"/>
      <c r="H70" s="61"/>
    </row>
    <row r="71" spans="2:8">
      <c r="B71" s="116">
        <v>46</v>
      </c>
      <c r="C71" s="84" t="s">
        <v>381</v>
      </c>
      <c r="D71" s="415">
        <v>0</v>
      </c>
      <c r="E71" s="63"/>
    </row>
    <row r="72" spans="2:8" ht="45">
      <c r="B72" s="116">
        <v>47</v>
      </c>
      <c r="C72" s="84" t="s">
        <v>382</v>
      </c>
      <c r="D72" s="415">
        <v>0</v>
      </c>
      <c r="E72" s="124"/>
    </row>
    <row r="73" spans="2:8" ht="30">
      <c r="B73" s="116" t="s">
        <v>383</v>
      </c>
      <c r="C73" s="84" t="s">
        <v>384</v>
      </c>
      <c r="D73" s="415">
        <v>0</v>
      </c>
      <c r="E73" s="124"/>
    </row>
    <row r="74" spans="2:8" ht="30">
      <c r="B74" s="116" t="s">
        <v>385</v>
      </c>
      <c r="C74" s="84" t="s">
        <v>386</v>
      </c>
      <c r="D74" s="415">
        <v>0</v>
      </c>
      <c r="E74" s="124"/>
    </row>
    <row r="75" spans="2:8" ht="60">
      <c r="B75" s="116">
        <v>48</v>
      </c>
      <c r="C75" s="84" t="s">
        <v>387</v>
      </c>
      <c r="D75" s="415">
        <v>0</v>
      </c>
      <c r="E75" s="63"/>
    </row>
    <row r="76" spans="2:8" ht="30">
      <c r="B76" s="116">
        <v>49</v>
      </c>
      <c r="C76" s="84" t="s">
        <v>388</v>
      </c>
      <c r="D76" s="415">
        <v>0</v>
      </c>
      <c r="E76" s="63"/>
    </row>
    <row r="77" spans="2:8">
      <c r="B77" s="116">
        <v>50</v>
      </c>
      <c r="C77" s="84" t="s">
        <v>389</v>
      </c>
      <c r="D77" s="415">
        <v>0</v>
      </c>
      <c r="E77" s="63"/>
    </row>
    <row r="78" spans="2:8">
      <c r="B78" s="36">
        <v>51</v>
      </c>
      <c r="C78" s="85" t="s">
        <v>390</v>
      </c>
      <c r="D78" s="415">
        <v>0</v>
      </c>
      <c r="E78" s="63"/>
    </row>
    <row r="79" spans="2:8">
      <c r="B79" s="669" t="s">
        <v>391</v>
      </c>
      <c r="C79" s="670"/>
      <c r="D79" s="670"/>
      <c r="E79" s="671"/>
    </row>
    <row r="80" spans="2:8" ht="30">
      <c r="B80" s="116">
        <v>52</v>
      </c>
      <c r="C80" s="84" t="s">
        <v>392</v>
      </c>
      <c r="D80" s="415">
        <v>0</v>
      </c>
      <c r="E80" s="63"/>
    </row>
    <row r="81" spans="2:5" ht="75">
      <c r="B81" s="116">
        <v>53</v>
      </c>
      <c r="C81" s="84" t="s">
        <v>393</v>
      </c>
      <c r="D81" s="415">
        <v>0</v>
      </c>
      <c r="E81" s="63"/>
    </row>
    <row r="82" spans="2:5" ht="75">
      <c r="B82" s="116">
        <v>54</v>
      </c>
      <c r="C82" s="84" t="s">
        <v>394</v>
      </c>
      <c r="D82" s="415">
        <v>0</v>
      </c>
      <c r="E82" s="63"/>
    </row>
    <row r="83" spans="2:5">
      <c r="B83" s="116" t="s">
        <v>395</v>
      </c>
      <c r="C83" s="84" t="s">
        <v>121</v>
      </c>
      <c r="D83" s="423">
        <v>0</v>
      </c>
      <c r="E83" s="63"/>
    </row>
    <row r="84" spans="2:5" ht="60">
      <c r="B84" s="116">
        <v>55</v>
      </c>
      <c r="C84" s="84" t="s">
        <v>396</v>
      </c>
      <c r="D84" s="415">
        <v>0</v>
      </c>
      <c r="E84" s="63"/>
    </row>
    <row r="85" spans="2:5">
      <c r="B85" s="116">
        <v>56</v>
      </c>
      <c r="C85" s="84" t="s">
        <v>121</v>
      </c>
      <c r="D85" s="415">
        <v>0</v>
      </c>
      <c r="E85" s="122"/>
    </row>
    <row r="86" spans="2:5" ht="30">
      <c r="B86" s="116" t="s">
        <v>397</v>
      </c>
      <c r="C86" s="86" t="s">
        <v>398</v>
      </c>
      <c r="D86" s="415">
        <v>0</v>
      </c>
      <c r="E86" s="63"/>
    </row>
    <row r="87" spans="2:5">
      <c r="B87" s="116" t="s">
        <v>399</v>
      </c>
      <c r="C87" s="86" t="s">
        <v>400</v>
      </c>
      <c r="D87" s="415">
        <v>0</v>
      </c>
      <c r="E87" s="63"/>
    </row>
    <row r="88" spans="2:5">
      <c r="B88" s="36">
        <v>57</v>
      </c>
      <c r="C88" s="87" t="s">
        <v>401</v>
      </c>
      <c r="D88" s="415">
        <v>0</v>
      </c>
      <c r="E88" s="127"/>
    </row>
    <row r="89" spans="2:5">
      <c r="B89" s="36">
        <v>58</v>
      </c>
      <c r="C89" s="87" t="s">
        <v>402</v>
      </c>
      <c r="D89" s="415">
        <v>0</v>
      </c>
      <c r="E89" s="63"/>
    </row>
    <row r="90" spans="2:5">
      <c r="B90" s="36">
        <v>59</v>
      </c>
      <c r="C90" s="87" t="s">
        <v>403</v>
      </c>
      <c r="D90" s="415">
        <v>736.5</v>
      </c>
      <c r="E90" s="63"/>
    </row>
    <row r="91" spans="2:5">
      <c r="B91" s="36">
        <v>60</v>
      </c>
      <c r="C91" s="87" t="s">
        <v>404</v>
      </c>
      <c r="D91" s="415">
        <v>3487.3</v>
      </c>
      <c r="E91" s="63"/>
    </row>
    <row r="92" spans="2:5">
      <c r="B92" s="669" t="s">
        <v>405</v>
      </c>
      <c r="C92" s="670"/>
      <c r="D92" s="670"/>
      <c r="E92" s="671"/>
    </row>
    <row r="93" spans="2:5">
      <c r="B93" s="116">
        <v>61</v>
      </c>
      <c r="C93" s="84" t="s">
        <v>406</v>
      </c>
      <c r="D93" s="414">
        <v>0.2112</v>
      </c>
      <c r="E93" s="63"/>
    </row>
    <row r="94" spans="2:5">
      <c r="B94" s="116">
        <v>62</v>
      </c>
      <c r="C94" s="84" t="s">
        <v>407</v>
      </c>
      <c r="D94" s="414">
        <v>0.2112</v>
      </c>
      <c r="E94" s="63"/>
    </row>
    <row r="95" spans="2:5">
      <c r="B95" s="116">
        <v>63</v>
      </c>
      <c r="C95" s="84" t="s">
        <v>213</v>
      </c>
      <c r="D95" s="414">
        <v>0.2112</v>
      </c>
      <c r="E95" s="63"/>
    </row>
    <row r="96" spans="2:5">
      <c r="B96" s="116">
        <v>64</v>
      </c>
      <c r="C96" s="84" t="s">
        <v>408</v>
      </c>
      <c r="D96" s="414">
        <v>8.8300000000000003E-2</v>
      </c>
      <c r="E96" s="63"/>
    </row>
    <row r="97" spans="2:5">
      <c r="B97" s="116">
        <v>65</v>
      </c>
      <c r="C97" s="84" t="s">
        <v>409</v>
      </c>
      <c r="D97" s="414">
        <v>2.5000000000000001E-2</v>
      </c>
      <c r="E97" s="63"/>
    </row>
    <row r="98" spans="2:5">
      <c r="B98" s="116">
        <v>66</v>
      </c>
      <c r="C98" s="84" t="s">
        <v>410</v>
      </c>
      <c r="D98" s="414">
        <v>0</v>
      </c>
      <c r="E98" s="63"/>
    </row>
    <row r="99" spans="2:5">
      <c r="B99" s="116">
        <v>67</v>
      </c>
      <c r="C99" s="84" t="s">
        <v>411</v>
      </c>
      <c r="D99" s="414">
        <v>0</v>
      </c>
      <c r="E99" s="63"/>
    </row>
    <row r="100" spans="2:5" ht="45">
      <c r="B100" s="116" t="s">
        <v>412</v>
      </c>
      <c r="C100" s="53" t="s">
        <v>413</v>
      </c>
      <c r="D100" s="414">
        <v>0</v>
      </c>
      <c r="E100" s="63"/>
    </row>
    <row r="101" spans="2:5" ht="30">
      <c r="B101" s="140" t="s">
        <v>414</v>
      </c>
      <c r="C101" s="141" t="s">
        <v>415</v>
      </c>
      <c r="D101" s="425">
        <v>1.83E-2</v>
      </c>
      <c r="E101" s="63"/>
    </row>
    <row r="102" spans="2:5" ht="45">
      <c r="B102" s="116">
        <v>68</v>
      </c>
      <c r="C102" s="128" t="s">
        <v>416</v>
      </c>
      <c r="D102" s="414">
        <v>9.8699999999999996E-2</v>
      </c>
      <c r="E102" s="63"/>
    </row>
    <row r="103" spans="2:5">
      <c r="B103" s="116">
        <v>69</v>
      </c>
      <c r="C103" s="86" t="s">
        <v>121</v>
      </c>
      <c r="D103" s="123"/>
      <c r="E103" s="122"/>
    </row>
    <row r="104" spans="2:5">
      <c r="B104" s="116">
        <v>70</v>
      </c>
      <c r="C104" s="86" t="s">
        <v>121</v>
      </c>
      <c r="D104" s="123"/>
      <c r="E104" s="122"/>
    </row>
    <row r="105" spans="2:5">
      <c r="B105" s="116">
        <v>71</v>
      </c>
      <c r="C105" s="86" t="s">
        <v>121</v>
      </c>
      <c r="D105" s="123"/>
      <c r="E105" s="122"/>
    </row>
    <row r="106" spans="2:5">
      <c r="B106" s="669" t="s">
        <v>417</v>
      </c>
      <c r="C106" s="670"/>
      <c r="D106" s="670"/>
      <c r="E106" s="671"/>
    </row>
    <row r="107" spans="2:5" ht="60">
      <c r="B107" s="116">
        <v>72</v>
      </c>
      <c r="C107" s="84" t="s">
        <v>418</v>
      </c>
      <c r="D107" s="424">
        <v>4.7</v>
      </c>
      <c r="E107" s="116" t="str">
        <f>+'EU CC2 '!B13</f>
        <v>A5</v>
      </c>
    </row>
    <row r="108" spans="2:5" ht="60">
      <c r="B108" s="116">
        <v>73</v>
      </c>
      <c r="C108" s="84" t="s">
        <v>419</v>
      </c>
      <c r="D108" s="424">
        <v>0</v>
      </c>
      <c r="E108" s="63"/>
    </row>
    <row r="109" spans="2:5">
      <c r="B109" s="116">
        <v>74</v>
      </c>
      <c r="C109" s="84" t="s">
        <v>121</v>
      </c>
      <c r="D109" s="424">
        <v>0</v>
      </c>
      <c r="E109" s="63"/>
    </row>
    <row r="110" spans="2:5" ht="45">
      <c r="B110" s="116">
        <v>75</v>
      </c>
      <c r="C110" s="84" t="s">
        <v>420</v>
      </c>
      <c r="D110" s="424">
        <v>26.7</v>
      </c>
      <c r="E110" s="14" t="str">
        <f>+'EU CC2 '!B18</f>
        <v>A10</v>
      </c>
    </row>
    <row r="111" spans="2:5">
      <c r="B111" s="669" t="s">
        <v>421</v>
      </c>
      <c r="C111" s="670"/>
      <c r="D111" s="670"/>
      <c r="E111" s="671"/>
    </row>
    <row r="112" spans="2:5" ht="45">
      <c r="B112" s="116">
        <v>76</v>
      </c>
      <c r="C112" s="84" t="s">
        <v>422</v>
      </c>
      <c r="D112" s="424">
        <v>0</v>
      </c>
      <c r="E112" s="63"/>
    </row>
    <row r="113" spans="2:5" ht="30">
      <c r="B113" s="116">
        <v>77</v>
      </c>
      <c r="C113" s="84" t="s">
        <v>423</v>
      </c>
      <c r="D113" s="424">
        <v>36.700000000000003</v>
      </c>
      <c r="E113" s="63"/>
    </row>
    <row r="114" spans="2:5">
      <c r="B114" s="672">
        <v>78</v>
      </c>
      <c r="C114" s="673" t="s">
        <v>424</v>
      </c>
      <c r="D114" s="424">
        <v>0</v>
      </c>
      <c r="E114" s="63"/>
    </row>
    <row r="115" spans="2:5">
      <c r="B115" s="672"/>
      <c r="C115" s="673"/>
      <c r="D115" s="424">
        <v>0</v>
      </c>
      <c r="E115" s="63"/>
    </row>
    <row r="116" spans="2:5">
      <c r="B116" s="672"/>
      <c r="C116" s="673"/>
      <c r="D116" s="424">
        <v>0</v>
      </c>
      <c r="E116" s="63"/>
    </row>
    <row r="117" spans="2:5">
      <c r="B117" s="672"/>
      <c r="C117" s="673"/>
      <c r="D117" s="424">
        <v>0</v>
      </c>
      <c r="E117" s="63"/>
    </row>
    <row r="118" spans="2:5" ht="43.5" customHeight="1">
      <c r="B118" s="116">
        <v>79</v>
      </c>
      <c r="C118" s="84" t="s">
        <v>425</v>
      </c>
      <c r="D118" s="424">
        <v>0</v>
      </c>
      <c r="E118" s="63"/>
    </row>
    <row r="119" spans="2:5">
      <c r="B119" s="666" t="s">
        <v>426</v>
      </c>
      <c r="C119" s="667"/>
      <c r="D119" s="667"/>
      <c r="E119" s="668"/>
    </row>
    <row r="120" spans="2:5" ht="30">
      <c r="B120" s="116">
        <v>80</v>
      </c>
      <c r="C120" s="84" t="s">
        <v>427</v>
      </c>
      <c r="D120" s="424">
        <v>0</v>
      </c>
      <c r="E120" s="63"/>
    </row>
    <row r="121" spans="2:5" ht="30">
      <c r="B121" s="116">
        <v>81</v>
      </c>
      <c r="C121" s="84" t="s">
        <v>428</v>
      </c>
      <c r="D121" s="424">
        <v>0</v>
      </c>
      <c r="E121" s="64"/>
    </row>
    <row r="122" spans="2:5" ht="30">
      <c r="B122" s="116">
        <v>82</v>
      </c>
      <c r="C122" s="84" t="s">
        <v>429</v>
      </c>
      <c r="D122" s="424">
        <v>0</v>
      </c>
      <c r="E122" s="63"/>
    </row>
    <row r="123" spans="2:5" ht="30">
      <c r="B123" s="116">
        <v>83</v>
      </c>
      <c r="C123" s="84" t="s">
        <v>430</v>
      </c>
      <c r="D123" s="424">
        <v>0</v>
      </c>
      <c r="E123" s="63"/>
    </row>
    <row r="124" spans="2:5" ht="30">
      <c r="B124" s="116">
        <v>84</v>
      </c>
      <c r="C124" s="84" t="s">
        <v>431</v>
      </c>
      <c r="D124" s="424">
        <v>0</v>
      </c>
      <c r="E124" s="63"/>
    </row>
    <row r="125" spans="2:5" ht="30">
      <c r="B125" s="116">
        <v>85</v>
      </c>
      <c r="C125" s="84" t="s">
        <v>432</v>
      </c>
      <c r="D125" s="424">
        <v>0</v>
      </c>
      <c r="E125" s="63"/>
    </row>
  </sheetData>
  <mergeCells count="13">
    <mergeCell ref="B70:E70"/>
    <mergeCell ref="B5:C5"/>
    <mergeCell ref="B6:E6"/>
    <mergeCell ref="B18:E18"/>
    <mergeCell ref="B49:E49"/>
    <mergeCell ref="B59:E59"/>
    <mergeCell ref="B119:E119"/>
    <mergeCell ref="B79:E79"/>
    <mergeCell ref="B92:E92"/>
    <mergeCell ref="B106:E106"/>
    <mergeCell ref="B111:E111"/>
    <mergeCell ref="B114:B117"/>
    <mergeCell ref="C114:C117"/>
  </mergeCells>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C30257709B30A4B9266DD423285DBC1" ma:contentTypeVersion="6" ma:contentTypeDescription="Ein neues Dokument erstellen." ma:contentTypeScope="" ma:versionID="24e3a8dbf0176717f7751fcea7e5975d">
  <xsd:schema xmlns:xsd="http://www.w3.org/2001/XMLSchema" xmlns:xs="http://www.w3.org/2001/XMLSchema" xmlns:p="http://schemas.microsoft.com/office/2006/metadata/properties" xmlns:ns2="01dbb531-a8c4-4845-9870-747f4dcfadea" xmlns:ns3="5b2ec96a-e74e-479a-ae15-d3d337606c90" targetNamespace="http://schemas.microsoft.com/office/2006/metadata/properties" ma:root="true" ma:fieldsID="5b22804ca648227db69b364bf0d5fe46" ns2:_="" ns3:_="">
    <xsd:import namespace="01dbb531-a8c4-4845-9870-747f4dcfadea"/>
    <xsd:import namespace="5b2ec96a-e74e-479a-ae15-d3d337606c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dbb531-a8c4-4845-9870-747f4dcfad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2ec96a-e74e-479a-ae15-d3d337606c90"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2.xml><?xml version="1.0" encoding="utf-8"?>
<ds:datastoreItem xmlns:ds="http://schemas.openxmlformats.org/officeDocument/2006/customXml" ds:itemID="{4207383E-A8AD-454D-ADE8-AB877D9575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dbb531-a8c4-4845-9870-747f4dcfadea"/>
    <ds:schemaRef ds:uri="5b2ec96a-e74e-479a-ae15-d3d337606c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8FFE6A-84F3-4A2B-BA29-E9663A5138CF}">
  <ds:schemaRefs>
    <ds:schemaRef ds:uri="5b2ec96a-e74e-479a-ae15-d3d337606c90"/>
    <ds:schemaRef ds:uri="http://purl.org/dc/terms/"/>
    <ds:schemaRef ds:uri="01dbb531-a8c4-4845-9870-747f4dcfadea"/>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42</vt:i4>
      </vt:variant>
      <vt:variant>
        <vt:lpstr>Benannte Bereiche</vt:lpstr>
      </vt:variant>
      <vt:variant>
        <vt:i4>2</vt:i4>
      </vt:variant>
    </vt:vector>
  </HeadingPairs>
  <TitlesOfParts>
    <vt:vector size="44" baseType="lpstr">
      <vt:lpstr>CoverPage</vt:lpstr>
      <vt:lpstr>Index</vt:lpstr>
      <vt:lpstr>EU OV1</vt:lpstr>
      <vt:lpstr>EU KM1</vt:lpstr>
      <vt:lpstr>473a</vt:lpstr>
      <vt:lpstr>EU LI1 </vt:lpstr>
      <vt:lpstr>EU LI2</vt:lpstr>
      <vt:lpstr>EU LI3</vt:lpstr>
      <vt:lpstr>EU CC1</vt:lpstr>
      <vt:lpstr>EU CC2 </vt:lpstr>
      <vt:lpstr>EU CCA  </vt:lpstr>
      <vt:lpstr>EU CCyB1</vt:lpstr>
      <vt:lpstr>EU CCyB2</vt:lpstr>
      <vt:lpstr>EU LR1</vt:lpstr>
      <vt:lpstr>EU LR2</vt:lpstr>
      <vt:lpstr>EU LR3</vt:lpstr>
      <vt:lpstr>EU LIQ1</vt:lpstr>
      <vt:lpstr>EU LIQ2</vt:lpstr>
      <vt:lpstr>EU CR1</vt:lpstr>
      <vt:lpstr>EU CR1-A</vt:lpstr>
      <vt:lpstr>EU CR2</vt:lpstr>
      <vt:lpstr>EU CQ1</vt:lpstr>
      <vt:lpstr>EU CQ3</vt:lpstr>
      <vt:lpstr>EU CQ4</vt:lpstr>
      <vt:lpstr>EU CQ5</vt:lpstr>
      <vt:lpstr>EU CQ7</vt:lpstr>
      <vt:lpstr>EU CR3</vt:lpstr>
      <vt:lpstr>EU CR4</vt:lpstr>
      <vt:lpstr>EU CR5</vt:lpstr>
      <vt:lpstr>EU CCR1</vt:lpstr>
      <vt:lpstr>EU CCR2</vt:lpstr>
      <vt:lpstr>EU CCR3</vt:lpstr>
      <vt:lpstr>EU CCR5</vt:lpstr>
      <vt:lpstr>EU MR1</vt:lpstr>
      <vt:lpstr>EU OR1</vt:lpstr>
      <vt:lpstr>EU AE1</vt:lpstr>
      <vt:lpstr>EU AE2</vt:lpstr>
      <vt:lpstr>EU AE3</vt:lpstr>
      <vt:lpstr>EU IRRBB1</vt:lpstr>
      <vt:lpstr>Covid19 (1)</vt:lpstr>
      <vt:lpstr>Covid19 (2)</vt:lpstr>
      <vt:lpstr>Covid19 (3)</vt:lpstr>
      <vt:lpstr>'EU LI1 '!_Toc483499698</vt:lpstr>
      <vt:lpstr>'EU LI1 '!Druckbereich</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Del Fabro Katharina</cp:lastModifiedBy>
  <cp:revision/>
  <dcterms:created xsi:type="dcterms:W3CDTF">2012-12-18T10:53:22Z</dcterms:created>
  <dcterms:modified xsi:type="dcterms:W3CDTF">2023-03-09T13:29:05Z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0x0101000C30257709B30A4B9266DD423285DBC1</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ies>
</file>